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hootm\Desktop\Zen Estate\working data new 9\"/>
    </mc:Choice>
  </mc:AlternateContent>
  <xr:revisionPtr revIDLastSave="0" documentId="13_ncr:1_{978278FB-5142-4AA8-9B26-33A937AEEDCC}" xr6:coauthVersionLast="47" xr6:coauthVersionMax="47" xr10:uidLastSave="{00000000-0000-0000-0000-000000000000}"/>
  <bookViews>
    <workbookView xWindow="-108" yWindow="-108" windowWidth="23256" windowHeight="13896" firstSheet="39" activeTab="45" xr2:uid="{00000000-000D-0000-FFFF-FFFF00000000}"/>
  </bookViews>
  <sheets>
    <sheet name="Summary Sheet" sheetId="1" r:id="rId1"/>
    <sheet name="Sheet14" sheetId="2" r:id="rId2"/>
    <sheet name="AUGUST 26" sheetId="3" r:id="rId3"/>
    <sheet name="15th Aug-23" sheetId="4" state="hidden" r:id="rId4"/>
    <sheet name="H Wing" sheetId="5" state="hidden" r:id="rId5"/>
    <sheet name="22th Jan-24" sheetId="6" state="hidden" r:id="rId6"/>
    <sheet name="26th Jan-24" sheetId="7" state="hidden" r:id="rId7"/>
    <sheet name="August-23" sheetId="8" state="hidden" r:id="rId8"/>
    <sheet name="Sept-23" sheetId="9" state="hidden" r:id="rId9"/>
    <sheet name="Oct-23" sheetId="10" state="hidden" r:id="rId10"/>
    <sheet name="Nov-23" sheetId="11" state="hidden" r:id="rId11"/>
    <sheet name="Dec-23" sheetId="12" state="hidden" r:id="rId12"/>
    <sheet name="Jan-24" sheetId="13" state="hidden" r:id="rId13"/>
    <sheet name="Feb-24" sheetId="14" r:id="rId14"/>
    <sheet name="E Wing Electrical Work" sheetId="15" r:id="rId15"/>
    <sheet name="Mar-24" sheetId="16" r:id="rId16"/>
    <sheet name="Holi Event 26th Mar-24" sheetId="17" r:id="rId17"/>
    <sheet name="Apr-24" sheetId="18" r:id="rId18"/>
    <sheet name="May-24" sheetId="19" r:id="rId19"/>
    <sheet name="Jun-24" sheetId="20" r:id="rId20"/>
    <sheet name="Jul-24" sheetId="21" r:id="rId21"/>
    <sheet name="15 Aug-24" sheetId="22" r:id="rId22"/>
    <sheet name="Aug-24" sheetId="23" r:id="rId23"/>
    <sheet name="Oct-2024" sheetId="24" r:id="rId24"/>
    <sheet name="Sept-24" sheetId="25" r:id="rId25"/>
    <sheet name=" Nov-2024" sheetId="26" r:id="rId26"/>
    <sheet name="Oct-24" sheetId="27" state="hidden" r:id="rId27"/>
    <sheet name="Nov-24" sheetId="28" r:id="rId28"/>
    <sheet name="Feb 25" sheetId="29" r:id="rId29"/>
    <sheet name="March 25" sheetId="30" r:id="rId30"/>
    <sheet name="April 25" sheetId="31" r:id="rId31"/>
    <sheet name="May 2025" sheetId="32" r:id="rId32"/>
    <sheet name="June 2025" sheetId="33" r:id="rId33"/>
    <sheet name="July 2025" sheetId="34" r:id="rId34"/>
    <sheet name="August 2025" sheetId="35" r:id="rId35"/>
    <sheet name="September 2025" sheetId="36" r:id="rId36"/>
    <sheet name="October 2025" sheetId="37" r:id="rId37"/>
    <sheet name="November 2025" sheetId="38" r:id="rId38"/>
    <sheet name="December 2025" sheetId="39" r:id="rId39"/>
    <sheet name="January 2026" sheetId="40" r:id="rId40"/>
    <sheet name="Feb.2026" sheetId="41" r:id="rId41"/>
    <sheet name="March 2026" sheetId="42" r:id="rId42"/>
    <sheet name="April 2026" sheetId="43" r:id="rId43"/>
    <sheet name="May 2026" sheetId="44" r:id="rId44"/>
    <sheet name="June 2026" sheetId="45" r:id="rId45"/>
    <sheet name="July 2026" sheetId="46" r:id="rId46"/>
  </sheets>
  <externalReferences>
    <externalReference r:id="rId4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1" roundtripDataChecksum="5NrawkPKDqmz83+zI+hq5LHJsGQB6AB79WX8HG+Egl0="/>
    </ext>
  </extLst>
</workbook>
</file>

<file path=xl/calcChain.xml><?xml version="1.0" encoding="utf-8"?>
<calcChain xmlns="http://schemas.openxmlformats.org/spreadsheetml/2006/main">
  <c r="F53" i="46" l="1"/>
  <c r="G53" i="46"/>
  <c r="F54" i="46"/>
  <c r="G48" i="45"/>
  <c r="G31" i="44"/>
  <c r="G26" i="43"/>
  <c r="G28" i="42"/>
  <c r="G30" i="41"/>
  <c r="G23" i="40"/>
  <c r="G22" i="39"/>
  <c r="G25" i="38"/>
  <c r="G30" i="37"/>
  <c r="G22" i="36"/>
  <c r="G41" i="34"/>
  <c r="F41" i="34"/>
  <c r="F42" i="34" s="1"/>
  <c r="F3" i="35" s="1"/>
  <c r="F21" i="35" s="1"/>
  <c r="F22" i="35" s="1"/>
  <c r="F3" i="36" s="1"/>
  <c r="F22" i="36" s="1"/>
  <c r="F23" i="36" s="1"/>
  <c r="F3" i="37" s="1"/>
  <c r="F30" i="37" s="1"/>
  <c r="F31" i="37" s="1"/>
  <c r="F3" i="38" s="1"/>
  <c r="F25" i="38" s="1"/>
  <c r="G26" i="38" s="1"/>
  <c r="F3" i="39" s="1"/>
  <c r="F22" i="39" s="1"/>
  <c r="F23" i="39" s="1"/>
  <c r="F3" i="40" s="1"/>
  <c r="F23" i="40" s="1"/>
  <c r="G24" i="40" s="1"/>
  <c r="F3" i="41" s="1"/>
  <c r="F30" i="41" s="1"/>
  <c r="F31" i="41" s="1"/>
  <c r="F3" i="42" s="1"/>
  <c r="F28" i="42" s="1"/>
  <c r="F29" i="42" s="1"/>
  <c r="F4" i="43" s="1"/>
  <c r="F26" i="43" s="1"/>
  <c r="F27" i="43" s="1"/>
  <c r="F3" i="44" s="1"/>
  <c r="F31" i="44" s="1"/>
  <c r="F32" i="44" s="1"/>
  <c r="F3" i="45" s="1"/>
  <c r="F48" i="45" s="1"/>
  <c r="F49" i="45" s="1"/>
  <c r="G38" i="33"/>
  <c r="F39" i="33" s="1"/>
  <c r="F38" i="33"/>
  <c r="G30" i="32"/>
  <c r="F30" i="32"/>
  <c r="F31" i="32" s="1"/>
  <c r="G19" i="31"/>
  <c r="F20" i="31" s="1"/>
  <c r="F19" i="31"/>
  <c r="F21" i="30"/>
  <c r="G20" i="30"/>
  <c r="F20" i="30"/>
  <c r="A8" i="30"/>
  <c r="A9" i="30" s="1"/>
  <c r="A10" i="30" s="1"/>
  <c r="A11" i="30" s="1"/>
  <c r="A13" i="30" s="1"/>
  <c r="A14" i="30" s="1"/>
  <c r="A15" i="30" s="1"/>
  <c r="A16" i="30" s="1"/>
  <c r="A19" i="30" s="1"/>
  <c r="A7" i="30"/>
  <c r="G13" i="29"/>
  <c r="A8" i="29"/>
  <c r="A5" i="29"/>
  <c r="F3" i="29"/>
  <c r="F13" i="29" s="1"/>
  <c r="F14" i="29" s="1"/>
  <c r="G7" i="28"/>
  <c r="G11" i="27"/>
  <c r="F7" i="26"/>
  <c r="G13" i="25"/>
  <c r="E12" i="24"/>
  <c r="G17" i="23"/>
  <c r="G17" i="22"/>
  <c r="G19" i="22" s="1"/>
  <c r="F3" i="23" s="1"/>
  <c r="F17" i="23" s="1"/>
  <c r="F18" i="23" s="1"/>
  <c r="F3" i="25" s="1"/>
  <c r="F13" i="25" s="1"/>
  <c r="F14" i="25" s="1"/>
  <c r="H14" i="22"/>
  <c r="G11" i="21"/>
  <c r="A5" i="21"/>
  <c r="A6" i="21" s="1"/>
  <c r="A7" i="21" s="1"/>
  <c r="A8" i="21" s="1"/>
  <c r="A9" i="21" s="1"/>
  <c r="G19" i="20"/>
  <c r="A6" i="20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5" i="20"/>
  <c r="G15" i="19"/>
  <c r="A6" i="19"/>
  <c r="A7" i="19" s="1"/>
  <c r="A8" i="19" s="1"/>
  <c r="A9" i="19" s="1"/>
  <c r="A10" i="19" s="1"/>
  <c r="A11" i="19" s="1"/>
  <c r="A12" i="19" s="1"/>
  <c r="A13" i="19" s="1"/>
  <c r="A5" i="19"/>
  <c r="G17" i="18"/>
  <c r="A5" i="18"/>
  <c r="A6" i="18" s="1"/>
  <c r="A7" i="18" s="1"/>
  <c r="A8" i="18" s="1"/>
  <c r="A9" i="18" s="1"/>
  <c r="A10" i="18" s="1"/>
  <c r="A11" i="18" s="1"/>
  <c r="A12" i="18" s="1"/>
  <c r="A13" i="18" s="1"/>
  <c r="A14" i="18" s="1"/>
  <c r="F6" i="17"/>
  <c r="F5" i="17"/>
  <c r="E4" i="17"/>
  <c r="F4" i="17" s="1"/>
  <c r="F7" i="17" s="1"/>
  <c r="F3" i="17"/>
  <c r="G15" i="16"/>
  <c r="A6" i="16"/>
  <c r="A7" i="16" s="1"/>
  <c r="A8" i="16" s="1"/>
  <c r="A9" i="16" s="1"/>
  <c r="A10" i="16" s="1"/>
  <c r="A11" i="16" s="1"/>
  <c r="A12" i="16" s="1"/>
  <c r="A13" i="16" s="1"/>
  <c r="A14" i="16" s="1"/>
  <c r="A5" i="16"/>
  <c r="H9" i="15"/>
  <c r="H8" i="15"/>
  <c r="H7" i="15"/>
  <c r="H6" i="15"/>
  <c r="H10" i="15" s="1"/>
  <c r="H5" i="15"/>
  <c r="H4" i="15"/>
  <c r="H3" i="15"/>
  <c r="G25" i="14"/>
  <c r="A6" i="14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5" i="14"/>
  <c r="G11" i="13"/>
  <c r="G8" i="12"/>
  <c r="F8" i="12"/>
  <c r="F9" i="12" s="1"/>
  <c r="F3" i="13" s="1"/>
  <c r="F11" i="13" s="1"/>
  <c r="F12" i="13" s="1"/>
  <c r="F3" i="14" s="1"/>
  <c r="F25" i="14" s="1"/>
  <c r="F26" i="14" s="1"/>
  <c r="F3" i="16" s="1"/>
  <c r="F15" i="16" s="1"/>
  <c r="F16" i="16" s="1"/>
  <c r="F3" i="18" s="1"/>
  <c r="F17" i="18" s="1"/>
  <c r="F18" i="18" s="1"/>
  <c r="F3" i="19" s="1"/>
  <c r="F15" i="19" s="1"/>
  <c r="F16" i="19" s="1"/>
  <c r="F3" i="20" s="1"/>
  <c r="F19" i="20" s="1"/>
  <c r="F20" i="20" s="1"/>
  <c r="F3" i="21" s="1"/>
  <c r="F11" i="21" s="1"/>
  <c r="F12" i="21" s="1"/>
  <c r="G18" i="11"/>
  <c r="C6" i="1" s="1"/>
  <c r="F18" i="11"/>
  <c r="F19" i="11" s="1"/>
  <c r="G12" i="10"/>
  <c r="C5" i="1" s="1"/>
  <c r="F12" i="10"/>
  <c r="F13" i="10" s="1"/>
  <c r="F3" i="10"/>
  <c r="G11" i="9"/>
  <c r="C4" i="1" s="1"/>
  <c r="G14" i="8"/>
  <c r="F14" i="8"/>
  <c r="F15" i="8" s="1"/>
  <c r="F3" i="9" s="1"/>
  <c r="F11" i="9" s="1"/>
  <c r="F12" i="9" s="1"/>
  <c r="C3" i="8"/>
  <c r="F25" i="7"/>
  <c r="F21" i="7"/>
  <c r="F19" i="7"/>
  <c r="F18" i="7"/>
  <c r="E17" i="7"/>
  <c r="E16" i="7"/>
  <c r="E15" i="7"/>
  <c r="E14" i="7"/>
  <c r="F13" i="7"/>
  <c r="F12" i="7"/>
  <c r="F11" i="7"/>
  <c r="F10" i="7"/>
  <c r="F9" i="7"/>
  <c r="F8" i="7"/>
  <c r="F7" i="7"/>
  <c r="F23" i="7" s="1"/>
  <c r="F26" i="7" s="1"/>
  <c r="F6" i="7"/>
  <c r="F5" i="7"/>
  <c r="F3" i="7"/>
  <c r="F23" i="6"/>
  <c r="F22" i="6"/>
  <c r="F21" i="6"/>
  <c r="F20" i="6"/>
  <c r="F19" i="6"/>
  <c r="F18" i="6"/>
  <c r="F17" i="6"/>
  <c r="F24" i="6" s="1"/>
  <c r="F12" i="6"/>
  <c r="F11" i="6"/>
  <c r="F10" i="6"/>
  <c r="F9" i="6"/>
  <c r="F8" i="6"/>
  <c r="F7" i="6"/>
  <c r="F6" i="6"/>
  <c r="F5" i="6"/>
  <c r="F13" i="6" s="1"/>
  <c r="C26" i="6" s="1"/>
  <c r="C28" i="6" s="1"/>
  <c r="F4" i="6"/>
  <c r="G8" i="5"/>
  <c r="F8" i="5"/>
  <c r="F9" i="5" s="1"/>
  <c r="F14" i="4"/>
  <c r="F54" i="3"/>
  <c r="G53" i="3"/>
  <c r="F53" i="3"/>
  <c r="B17" i="1"/>
  <c r="C16" i="1"/>
  <c r="C15" i="1"/>
  <c r="C14" i="1"/>
  <c r="C13" i="1"/>
  <c r="C12" i="1"/>
  <c r="C11" i="1"/>
  <c r="C10" i="1"/>
  <c r="C9" i="1"/>
  <c r="C8" i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C3" i="1"/>
  <c r="C17" i="1" s="1"/>
  <c r="F4" i="28" l="1"/>
  <c r="F7" i="28" s="1"/>
  <c r="F8" i="28" s="1"/>
  <c r="F3" i="27"/>
  <c r="F11" i="27" s="1"/>
  <c r="F12" i="27" s="1"/>
  <c r="D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3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ID#AAABhJ-IRG8
Siddheshwar Waghmare    (2025-05-05 12:34:14)
Mr. Rahul Hajare</t>
        </r>
      </text>
    </comment>
    <comment ref="B5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ID#AAABhJ-IRG4
Siddheshwar Waghmare    (2025-05-05 12:34:14)
Mr. Rahul Hajare</t>
        </r>
      </text>
    </comment>
    <comment ref="B8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ID#AAABhJ-IRHA
Siddheshwar Waghmare    (2025-05-05 12:34:14)
=25000+5000 (Dhole Patil Event Cash)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5wDjpSXwpDvkd9HDQTxEF0xO56g=="/>
    </ext>
  </extLst>
</comments>
</file>

<file path=xl/sharedStrings.xml><?xml version="1.0" encoding="utf-8"?>
<sst xmlns="http://schemas.openxmlformats.org/spreadsheetml/2006/main" count="2814" uniqueCount="903">
  <si>
    <t>Petty Cash Expense Summary</t>
  </si>
  <si>
    <t>Sr. No.</t>
  </si>
  <si>
    <t xml:space="preserve">                                 MONTHLY EXPENDITURE                           Month :  August 2026       </t>
  </si>
  <si>
    <t>Material Descriptions</t>
  </si>
  <si>
    <t>Shop/Vendor</t>
  </si>
  <si>
    <t>Bill Month</t>
  </si>
  <si>
    <t>Sr No</t>
  </si>
  <si>
    <t>Bill Date</t>
  </si>
  <si>
    <t>Date</t>
  </si>
  <si>
    <t>Bill Amount</t>
  </si>
  <si>
    <t>Particulars</t>
  </si>
  <si>
    <t>Cake Color Plate</t>
  </si>
  <si>
    <t>To whom Paid</t>
  </si>
  <si>
    <t>Month/Event</t>
  </si>
  <si>
    <t>Toy Mall</t>
  </si>
  <si>
    <t>Vr Type</t>
  </si>
  <si>
    <t>Credit</t>
  </si>
  <si>
    <t>15th Aug-23</t>
  </si>
  <si>
    <t>Total Recived Amount</t>
  </si>
  <si>
    <t>Debit</t>
  </si>
  <si>
    <t>Total Expense</t>
  </si>
  <si>
    <t>Balance Amount</t>
  </si>
  <si>
    <t>Remark</t>
  </si>
  <si>
    <t>Cadberry</t>
  </si>
  <si>
    <t>Aiji Supar Shopi</t>
  </si>
  <si>
    <t>Opening Balance</t>
  </si>
  <si>
    <t>India pocket batch</t>
  </si>
  <si>
    <t>Right Choice Stationary</t>
  </si>
  <si>
    <t>Samosa &amp; Jilebi</t>
  </si>
  <si>
    <t>Bikaner Mithai junction</t>
  </si>
  <si>
    <t>Pmc Water Tanker Expences</t>
  </si>
  <si>
    <t>Pmc Water tanker</t>
  </si>
  <si>
    <t>MONTHLY EXPENDITURE DETAILS</t>
  </si>
  <si>
    <t>Online</t>
  </si>
  <si>
    <t>Ballon &amp; Flex</t>
  </si>
  <si>
    <t>Pari Decoration</t>
  </si>
  <si>
    <t>Chair, table, Speakerset &amp; transportation</t>
  </si>
  <si>
    <t>Maharashtra mangal kendra</t>
  </si>
  <si>
    <t>online</t>
  </si>
  <si>
    <t>A4 Paper</t>
  </si>
  <si>
    <t>Office Work</t>
  </si>
  <si>
    <t>To purchsed machin jack</t>
  </si>
  <si>
    <t>Balaji electrical</t>
  </si>
  <si>
    <t>Maid Card</t>
  </si>
  <si>
    <t>Helpdesk</t>
  </si>
  <si>
    <t>Cash</t>
  </si>
  <si>
    <t>Basket Buke</t>
  </si>
  <si>
    <t>Showmi Flowrist</t>
  </si>
  <si>
    <t>Mix Ful</t>
  </si>
  <si>
    <t>The Unique vegatable &amp; Dairy products</t>
  </si>
  <si>
    <t>Flowers</t>
  </si>
  <si>
    <t>Onkar Flower mart</t>
  </si>
  <si>
    <t>Total</t>
  </si>
  <si>
    <t>Kettel for tea making</t>
  </si>
  <si>
    <t>A one home applinces</t>
  </si>
  <si>
    <t>Purchased-Electrical material for Diwali decoration at H wing</t>
  </si>
  <si>
    <t>Mr. Rahul Hajare</t>
  </si>
  <si>
    <t xml:space="preserve">To purchsed ring pana </t>
  </si>
  <si>
    <t>Krishna hardwere</t>
  </si>
  <si>
    <t>Purchased-Carpentory and Furniture material for H Wing ground floor store work.</t>
  </si>
  <si>
    <t>Purchased-Door lock for H wing common Store</t>
  </si>
  <si>
    <t>To purchsed end cap and pvc solution</t>
  </si>
  <si>
    <t>Jai shree hardwere</t>
  </si>
  <si>
    <t>Purchased-Electrical Material for H wing Common Store light work</t>
  </si>
  <si>
    <t>Siddheshwar Waghmare</t>
  </si>
  <si>
    <t>13/8/2026</t>
  </si>
  <si>
    <t>14/8/2026</t>
  </si>
  <si>
    <t>kadi konda and drill bit purchsed</t>
  </si>
  <si>
    <t>KO 79 paint and thiner purchsed</t>
  </si>
  <si>
    <t>National Agency</t>
  </si>
  <si>
    <t>15/8/2026</t>
  </si>
  <si>
    <t>To purchsed flowers for indipendence day clebration</t>
  </si>
  <si>
    <t>Gajanan pushpa bhandar</t>
  </si>
  <si>
    <t xml:space="preserve">Closing Balance </t>
  </si>
  <si>
    <t>To purchsed use and throw glass and plats for indipendence day clebration</t>
  </si>
  <si>
    <t>16/8/2026</t>
  </si>
  <si>
    <t xml:space="preserve">To purchsed L  bow and taflon tape </t>
  </si>
  <si>
    <t>17/8/2026</t>
  </si>
  <si>
    <t>Name</t>
  </si>
  <si>
    <t>Ram Pran Pratishtha Event (22th Jan-24) Expense</t>
  </si>
  <si>
    <t>Designation</t>
  </si>
  <si>
    <t>Sign</t>
  </si>
  <si>
    <t>18/7/2026</t>
  </si>
  <si>
    <t>19/7/2026</t>
  </si>
  <si>
    <t>For Morining Function</t>
  </si>
  <si>
    <t>H Wing Chairman</t>
  </si>
  <si>
    <t>20/7/2026</t>
  </si>
  <si>
    <t>Qty.</t>
  </si>
  <si>
    <t>UOM</t>
  </si>
  <si>
    <t>Price</t>
  </si>
  <si>
    <t>Total Amount</t>
  </si>
  <si>
    <t>21/7/2026</t>
  </si>
  <si>
    <t>petty cash revanu genration (chips shop</t>
  </si>
  <si>
    <t>Amar Suryawanshi</t>
  </si>
  <si>
    <t>petty cash revanu genration (vegtiable shop)</t>
  </si>
  <si>
    <t>H Wing Screatary</t>
  </si>
  <si>
    <t>A Garland of Flower for Bhagwan Ram frame</t>
  </si>
  <si>
    <t>Nos.</t>
  </si>
  <si>
    <t>H Wing Treasurer</t>
  </si>
  <si>
    <t>Puja Sahitya and Plastic glass (100 Nos.)</t>
  </si>
  <si>
    <t>15th-08-2024</t>
  </si>
  <si>
    <t>Independence day</t>
  </si>
  <si>
    <t>Bikaner Mithai-Motichur Ladu</t>
  </si>
  <si>
    <t>Kg</t>
  </si>
  <si>
    <t>Kapur-Extra</t>
  </si>
  <si>
    <t>Pac.</t>
  </si>
  <si>
    <t>Orange Saffron Flag (Zenda) big size</t>
  </si>
  <si>
    <t>Orange Saffron Flag (Zenda) small size</t>
  </si>
  <si>
    <t>Artifical Flowers</t>
  </si>
  <si>
    <t>Bhagwan Ram Frame</t>
  </si>
  <si>
    <t>Petrol allowance</t>
  </si>
  <si>
    <t>For Evening Function</t>
  </si>
  <si>
    <t>Orange marigolds</t>
  </si>
  <si>
    <t>Yellow marigolds</t>
  </si>
  <si>
    <t>A Garland of Flower for Ram, Sita, Hunuman</t>
  </si>
  <si>
    <t>Oil for Diya</t>
  </si>
  <si>
    <t>Litres</t>
  </si>
  <si>
    <t>Cotton for Diya</t>
  </si>
  <si>
    <t>Pac</t>
  </si>
  <si>
    <t>white chalk</t>
  </si>
  <si>
    <t>Candle</t>
  </si>
  <si>
    <t>Received Amount For Function</t>
  </si>
  <si>
    <t>Dhole Patil Event Cash</t>
  </si>
  <si>
    <t>Independence Day (26th Jan-24) Expense</t>
  </si>
  <si>
    <t>Paid by Siddheshwar Waghmare</t>
  </si>
  <si>
    <t>Water Dispenser</t>
  </si>
  <si>
    <t>Paid to ajay</t>
  </si>
  <si>
    <t>Oil paint</t>
  </si>
  <si>
    <t>ml.</t>
  </si>
  <si>
    <t>Brush</t>
  </si>
  <si>
    <t>Tiranga Pataka</t>
  </si>
  <si>
    <t>Glass</t>
  </si>
  <si>
    <t>Paid to Soma</t>
  </si>
  <si>
    <t>white shevanti</t>
  </si>
  <si>
    <t>Roses</t>
  </si>
  <si>
    <t>Xerox for Kids Drawing</t>
  </si>
  <si>
    <t>Chairs</t>
  </si>
  <si>
    <t>Paid</t>
  </si>
  <si>
    <t>Table</t>
  </si>
  <si>
    <t>Speaker set</t>
  </si>
  <si>
    <t>Transport</t>
  </si>
  <si>
    <t>Snacks - Samosa</t>
  </si>
  <si>
    <t>Sweet - Jalebi</t>
  </si>
  <si>
    <t>Balloon Decorations</t>
  </si>
  <si>
    <t>20P munch Chocolate</t>
  </si>
  <si>
    <t>Independence Day Event Celebration Total Expense</t>
  </si>
  <si>
    <t>Petty Cash Received</t>
  </si>
  <si>
    <t>Ram Pran Pratishtha Event (22th Jan-24) Expense Balance Amount</t>
  </si>
  <si>
    <t>Paid to Siddheshwar Waghmare</t>
  </si>
  <si>
    <t>Total Balance Petty Cash</t>
  </si>
  <si>
    <t>MONTHLY EXPENDITURE DETAILS                    Month : Aug-23</t>
  </si>
  <si>
    <t>The snake catcher (Sarpmitra) has been paid.</t>
  </si>
  <si>
    <t>Vishal</t>
  </si>
  <si>
    <t>Purchased rope for flag</t>
  </si>
  <si>
    <t>Somnath</t>
  </si>
  <si>
    <t>Purchased flag 2 x 3</t>
  </si>
  <si>
    <t>Purchased flag 3 x 4 1/2"</t>
  </si>
  <si>
    <t>Petrol expenses (visit to Pune city for procure flags)</t>
  </si>
  <si>
    <t>Voter ID Camp Refreshment (Day 1)</t>
  </si>
  <si>
    <t>Voter ID Camp Refreshment (Day 2)</t>
  </si>
  <si>
    <t>Purchase Rangoli, paperglass, water bottle + transport charges</t>
  </si>
  <si>
    <t>GYM Glass repairing</t>
  </si>
  <si>
    <t>Meeting : Tea and water</t>
  </si>
  <si>
    <t>MONTHLY EXPENDITURE DETAILS                                   Month : Sept-23</t>
  </si>
  <si>
    <t xml:space="preserve"> </t>
  </si>
  <si>
    <t>Xerox for Banking work</t>
  </si>
  <si>
    <t>Yogesh Raskar</t>
  </si>
  <si>
    <t>Purchased-Wire, Rawal plug and screw for H Wing lobby tubelight work</t>
  </si>
  <si>
    <t>Siddheshwar Kore</t>
  </si>
  <si>
    <t>Purchased-Wire &amp; SS Combine Box For club house router power point connection</t>
  </si>
  <si>
    <t>Purchased-Tanker Water Testing Meter</t>
  </si>
  <si>
    <t>Somnath Gaikwad</t>
  </si>
  <si>
    <t>Purchased-Plumbing Materil-Reduser, Bush &amp; Solvent</t>
  </si>
  <si>
    <t>Purchased-Maggi Mat for H wing lobby</t>
  </si>
  <si>
    <t>Rahul Hajare</t>
  </si>
  <si>
    <t>Purchased Water proof Insulation tape for pump joint</t>
  </si>
  <si>
    <t>MONTHLY EXPENDITURE DETAILS                                     Month : Oct-23</t>
  </si>
  <si>
    <t>Purchased-Plumbing &amp; Carpentory Materil for Common washroom</t>
  </si>
  <si>
    <t>Purchased-Paper glass for Navratri Utsav</t>
  </si>
  <si>
    <t>Purchased-Flexiblecable for Navratri Utsav</t>
  </si>
  <si>
    <t>Purchased-Geletin Paper for halogen</t>
  </si>
  <si>
    <t>Purchased-Puja Materials for Khandenavmi</t>
  </si>
  <si>
    <t>Purchased-Thimet for snake pest control</t>
  </si>
  <si>
    <t>Ajay Shirsath</t>
  </si>
  <si>
    <t>Purchased-Plumbing Material-Solvent</t>
  </si>
  <si>
    <t>MONTHLY EXPENDITURE DETAILS                                            Month : Nov-23</t>
  </si>
  <si>
    <t>Purchased-timer for F,G &amp; H wing common lights</t>
  </si>
  <si>
    <t>Sandeep Emekar</t>
  </si>
  <si>
    <t>Round Secreatory Stamp (B Wing)</t>
  </si>
  <si>
    <t>Petrol Expense for travelling Zen estate to Mahalaxmi office for all supplier bill submission.</t>
  </si>
  <si>
    <t>Petrol Expense for travelling Zen estate to Mahalaxmi office for all supplier cheque collection.</t>
  </si>
  <si>
    <t>Office Printer Cartrige refilling</t>
  </si>
  <si>
    <t>Purchased-Akash Kandil for main gate</t>
  </si>
  <si>
    <t>Purchased-Plumbing material for A Wing 2nd series Solar line work</t>
  </si>
  <si>
    <t>Petrol expense for diwali material and other material perchase</t>
  </si>
  <si>
    <t>Purchased-Electrical Material for H wing lobby diwali lighting work.</t>
  </si>
  <si>
    <t>Purchased-Plumbing material for B Wing 4th series Solar line work</t>
  </si>
  <si>
    <t>Purchased-Zen Estate service provider staff diwali mithai</t>
  </si>
  <si>
    <t>Purchased-Plumbing material for B-102 work</t>
  </si>
  <si>
    <t>Purchased-Water bottle for office</t>
  </si>
  <si>
    <t>Purchased-Plumbing material for H-1201 work (Elbow)</t>
  </si>
  <si>
    <t xml:space="preserve">MONTHLY EXPENDITURE DETAILS                                                         Month : Dec-23          </t>
  </si>
  <si>
    <t>Purchased-Hamering drill bit (5mm)-1 nos.</t>
  </si>
  <si>
    <t>Purchased-Plumbing material-Taplone tape-10Nos.</t>
  </si>
  <si>
    <t>Purchased-Plumbing material-Connector for gaurden irrigation pipe</t>
  </si>
  <si>
    <t xml:space="preserve">Purchased-Plumbing material for D wing common Washroom. 1. Helfoset   2.kadikoynd  3. Door Lock  4. Door stopper </t>
  </si>
  <si>
    <t>MONTHLY EXPENDITURE DETAILS                                                   Month : Jan-24</t>
  </si>
  <si>
    <t xml:space="preserve">Purchased-WD 40 </t>
  </si>
  <si>
    <t>Purchased-Overload Relay (1.3UA50) Range 4-6.3A for STP</t>
  </si>
  <si>
    <t>Purchased-Plumbing material UPVC Solvent for A wing Series-01 water leakage issue.</t>
  </si>
  <si>
    <t>Siddharth Das</t>
  </si>
  <si>
    <t>Petrol Expense-Collecting vendor cheque and submitting vendor bills at mahalaxmi office.</t>
  </si>
  <si>
    <t>Somnath Mankapure</t>
  </si>
  <si>
    <t>Purchased-1. Dstilled water for DG batteries  2.Petroleum jelly for DG battery terminal.   3. Insulation tape</t>
  </si>
  <si>
    <t>Ram Pran Pratishtha Event (22th Jan-24) (Petty Cash-Dhole Patil Event)</t>
  </si>
  <si>
    <t>Independence Day (26th Jan-24)</t>
  </si>
  <si>
    <t>MONTHLY EXPENDITURE DETAILS                                               Month : Feb-24</t>
  </si>
  <si>
    <t>Purchased-Plumbing material for D wing and F wing common washroom work.</t>
  </si>
  <si>
    <t>Electrical Material Purchased - Insulation Tape</t>
  </si>
  <si>
    <t>Saddam Shaikh (MST)</t>
  </si>
  <si>
    <t>H wing AGM - Chairs &amp; Transport expense</t>
  </si>
  <si>
    <t>Maharashtra Mangal kendra</t>
  </si>
  <si>
    <t>H wing AGM - Tea</t>
  </si>
  <si>
    <t>Sangeeta Kharat</t>
  </si>
  <si>
    <t>Purchased - Araldite</t>
  </si>
  <si>
    <t>Tea and Snacks for PMC team</t>
  </si>
  <si>
    <t>Somanath Mankapure</t>
  </si>
  <si>
    <t>Petrol Expense - 1. WHF bill submission at PMC office Mahalxmi office (13/02/2024) 2. All vendor cheque collection from Mahalxmi office (14/02/2024) 3. for H wing letter posting at PMC Office (12/02/2024).</t>
  </si>
  <si>
    <t>Purchased-LED Tubelight for A wing lift (2ft.).</t>
  </si>
  <si>
    <t>Office printer cartridge refilling.</t>
  </si>
  <si>
    <t>Purchased-Plumbing materials and Allen Key (14mm).</t>
  </si>
  <si>
    <t>Purchased - Electrical Materials for E wing lobby work and Submersible pump for Buddha Statue.</t>
  </si>
  <si>
    <t>Purchased- Accessorries for Buddha Staute work</t>
  </si>
  <si>
    <t>Purchased - Electrical materials (Wire) for E wing lobby work</t>
  </si>
  <si>
    <t>Purchased - Tapelon Tape</t>
  </si>
  <si>
    <t>Ravi Rokade</t>
  </si>
  <si>
    <t>Purchased - Good Night machine for office</t>
  </si>
  <si>
    <t>Purchased-Plumbing Materials for STP &amp; 1 1/2" UPVC valve for H wing 1st series drinking line work work.</t>
  </si>
  <si>
    <t>Purchased - Lock for Terrace Door (15Nos.) &amp; Plumbing material (Socket-1nos.) for H wing 1st series work</t>
  </si>
  <si>
    <t>Service - Shop main drain line chouck up removing</t>
  </si>
  <si>
    <t>Purchased - Cheni</t>
  </si>
  <si>
    <t>Purchased - Plumbing material for STP (Pipe-2" and hacksaw)</t>
  </si>
  <si>
    <t>GYM Access card printing.</t>
  </si>
  <si>
    <t>Unit Rate</t>
  </si>
  <si>
    <t>1/2" Casing-Caping patti</t>
  </si>
  <si>
    <t>Spring</t>
  </si>
  <si>
    <t>Insulation Tape</t>
  </si>
  <si>
    <t>1 sqmm cable 100mtrs.</t>
  </si>
  <si>
    <t>1.5 sqmm cable 100mtrs.</t>
  </si>
  <si>
    <t>0.75 sqmm cable 100mtrs.</t>
  </si>
  <si>
    <t xml:space="preserve">                                                 MONTHLY EXPENDITURE                                                  Month : Mar-24          </t>
  </si>
  <si>
    <t>Purchased - 2 1/2" halfthreaded screws</t>
  </si>
  <si>
    <t>Purchased - Three pin top for extension board</t>
  </si>
  <si>
    <t>1/2" casing-caping patti</t>
  </si>
  <si>
    <t>Materials for swimming pool changing room and MEP tools</t>
  </si>
  <si>
    <t>Purchased - Plumbing material for C wing flushing OH tank drain line work</t>
  </si>
  <si>
    <t>Society Office board</t>
  </si>
  <si>
    <t>Petrol Expense - Feb-24 &amp; Mar-24 bill submission and cheque collection of vendor from Zen Estate to Mahalaxmi office.</t>
  </si>
  <si>
    <t>Holi and Dhulivandan Event Expense</t>
  </si>
  <si>
    <t>Purchased - Plumbing material for C &amp; D wing flushing OH tank drain valve work</t>
  </si>
  <si>
    <t>GYM AC E6 error checking service charges</t>
  </si>
  <si>
    <t>Holi Event Expense</t>
  </si>
  <si>
    <t xml:space="preserve">Sr. No. </t>
  </si>
  <si>
    <t>Bill Discriptions</t>
  </si>
  <si>
    <t>Unit Price</t>
  </si>
  <si>
    <t>Gauri for Holi</t>
  </si>
  <si>
    <t>Pooja Sahitya</t>
  </si>
  <si>
    <t>Sound System</t>
  </si>
  <si>
    <t>Plumbing materils for Shower Arrangement</t>
  </si>
  <si>
    <t xml:space="preserve">                                                 MONTHLY EXPENDITURE                                                  Month : Apr-24          </t>
  </si>
  <si>
    <t>Purchased Material - Main Gate light work &amp; G-1202 work</t>
  </si>
  <si>
    <t>Purchased - White Cement for F, A &amp; B wing curtain tiles work</t>
  </si>
  <si>
    <t>Purchased - 2" valve for C wing drain line work</t>
  </si>
  <si>
    <t>Service - G-1202 kitchen tile work</t>
  </si>
  <si>
    <t>Purchased - Plumbing material for swimming pool filtration line work</t>
  </si>
  <si>
    <t>JCB charges for removal of tree from shop front side and main road.</t>
  </si>
  <si>
    <t>Petrol Expense- April month bill submission and cheque collection from Mahalaxmi office.</t>
  </si>
  <si>
    <t>Purchased - POP for lobby work</t>
  </si>
  <si>
    <t>Purchased - Battery (Cell) for TDS meter</t>
  </si>
  <si>
    <t xml:space="preserve">Purchased-Door latch, Fevicol &amp; UPVC Solvent </t>
  </si>
  <si>
    <t>Purchased-TDS meter (2Nos.)</t>
  </si>
  <si>
    <t>A, B, C, D &amp; E wing stamp (27 Nos.)</t>
  </si>
  <si>
    <t>Office printer refilling and drum replacing.</t>
  </si>
  <si>
    <t xml:space="preserve">                                                 MONTHLY EXPENDITURE                                                  Month : May-24          </t>
  </si>
  <si>
    <t>A, B, D, E Wing letter head printing (20 X 8)</t>
  </si>
  <si>
    <t>A wing SGM Meeting snacks (Tea)</t>
  </si>
  <si>
    <t>Sangita Kharat</t>
  </si>
  <si>
    <t>Plumbing materials-Ball cock for D wing, Magnetic door stopper for store &amp; Rubber stopper for C wing</t>
  </si>
  <si>
    <t>2" Valve for Swimming pool filtration drain line.</t>
  </si>
  <si>
    <t>F &amp; E wing lobby tiles shfting from Zen elite to Zen Estate (Transportation)</t>
  </si>
  <si>
    <t>Flexible wash basin drain pipe for club house pantry wash basin</t>
  </si>
  <si>
    <t>Plumbing material for C wing domestic line work.</t>
  </si>
  <si>
    <t>Electrical Material for basement-1 ramp and STP light work.</t>
  </si>
  <si>
    <t>Electrical Material for A, B, C wing ground floor staircase side light work.</t>
  </si>
  <si>
    <t>Carpentry material for D wing washroom door work.</t>
  </si>
  <si>
    <t>Purchased-Paint, brush, sand paper, sealent for H wing common area work.</t>
  </si>
  <si>
    <t xml:space="preserve">                                                 MONTHLY EXPENDITURE                                                  Month : Jun-24          </t>
  </si>
  <si>
    <t>Petrol expense (May-24)-Vendor bill submission and cheque collection from Mahalaxmi Office, Zen Elite.</t>
  </si>
  <si>
    <t xml:space="preserve">Purchased - Silicon Sealent (1Nos.) </t>
  </si>
  <si>
    <t>Main Gate No broker mobile display reparing</t>
  </si>
  <si>
    <t>Purchased-Black paint for H wing terrace solar structure painting</t>
  </si>
  <si>
    <t>Purchased-Yellow paint for F-502 &amp; F-103 parking marking</t>
  </si>
  <si>
    <t>H wing AGM chairs, transportation and Tea</t>
  </si>
  <si>
    <t>Purchased - Silicon selant gun</t>
  </si>
  <si>
    <t>Purchased-Plumbing materil for B wing flushing line ball valve work.</t>
  </si>
  <si>
    <t>G Wing AGM Snacks and Tea</t>
  </si>
  <si>
    <t>Bhujang Shingare</t>
  </si>
  <si>
    <t>F Wing letter speed post charges</t>
  </si>
  <si>
    <t>Purchased-Plumbing material for lawn side garden line damage.</t>
  </si>
  <si>
    <t>Purchased-Plumbing materil for C wing domestic line ball valve work.</t>
  </si>
  <si>
    <t>E Wing AGM Tea</t>
  </si>
  <si>
    <t>F Wing AGM Tea</t>
  </si>
  <si>
    <t>Petrol expense (Jun-24)-Vendor bill submission, cheque collection, Electricity bill payment and Yadav diesel cheque submission.</t>
  </si>
  <si>
    <t xml:space="preserve">                                                 MONTHLY EXPENDITURE                                                  Month : Jul-24          </t>
  </si>
  <si>
    <t>Purchased-Rubber washer for fire hydrant point.</t>
  </si>
  <si>
    <t>Purchased-1.5sqmm 4Core 18mtrs. Cable for STP jet areator</t>
  </si>
  <si>
    <t>H wing 2nd AGM Chairs and Tea arranngement.</t>
  </si>
  <si>
    <t>Purchased - Danger tape for barricading areas</t>
  </si>
  <si>
    <t>Purchased-Star bit, Screw and Commode hinges for Club house washroom.</t>
  </si>
  <si>
    <t>A wing washroom flush washer.</t>
  </si>
  <si>
    <t>Independence Day (15th Aug-24) Expense</t>
  </si>
  <si>
    <t>Shop</t>
  </si>
  <si>
    <t>Amount</t>
  </si>
  <si>
    <t>Bikaner Sweets</t>
  </si>
  <si>
    <t>Samosa</t>
  </si>
  <si>
    <t>Paid to Dinesh</t>
  </si>
  <si>
    <t>Jelebi</t>
  </si>
  <si>
    <t>Mahrashtra mangal kendra</t>
  </si>
  <si>
    <t>Chairs and transportation</t>
  </si>
  <si>
    <t>Paid to Bhikaji Hinge</t>
  </si>
  <si>
    <t>Chocolate</t>
  </si>
  <si>
    <t>Cadbarry</t>
  </si>
  <si>
    <t>Paid to Namrata sup.</t>
  </si>
  <si>
    <t>Rangoli</t>
  </si>
  <si>
    <t xml:space="preserve">onkar Flower </t>
  </si>
  <si>
    <t>Paid to Sangeeta sup.</t>
  </si>
  <si>
    <t>Flower</t>
  </si>
  <si>
    <t>Mahavir Stationery</t>
  </si>
  <si>
    <t>Patake</t>
  </si>
  <si>
    <t>Pockets</t>
  </si>
  <si>
    <t>Pratham Enterprises</t>
  </si>
  <si>
    <t>Balaji Events</t>
  </si>
  <si>
    <t>Sounds</t>
  </si>
  <si>
    <t>Paid  to Harshal Chavan</t>
  </si>
  <si>
    <t>Ballons</t>
  </si>
  <si>
    <t>Paid pari Decoration</t>
  </si>
  <si>
    <t xml:space="preserve">Total = </t>
  </si>
  <si>
    <t xml:space="preserve">Paid to Siddheshwar Waghmare(July Petty Cash Minus Amount) </t>
  </si>
  <si>
    <t xml:space="preserve">                                                 MONTHLY EXPENDITURE                                                  Month : Aug-24          </t>
  </si>
  <si>
    <t>Purchase the Bond tite for STP motor pipe</t>
  </si>
  <si>
    <t>Purchased the Danger tape for Clubhouse area</t>
  </si>
  <si>
    <t>Purchased the 1.5 Sq.mm X 3 C wire  for Shop side streight light</t>
  </si>
  <si>
    <t>Purchased the cell for Water TDS Machine</t>
  </si>
  <si>
    <t>Purchased the half bend for E wing flushing water pipe</t>
  </si>
  <si>
    <t>Purchased the M.T.A for STP motor</t>
  </si>
  <si>
    <t>Purchased the 2"X 2 Ft pipe for STP Motor</t>
  </si>
  <si>
    <t>Purchased the Arieal dite for E wing 8&amp;9th floor LOP</t>
  </si>
  <si>
    <t xml:space="preserve">Purchased the Extension box for housekeeping machine cleaning </t>
  </si>
  <si>
    <t xml:space="preserve">A to E wing Shop area drainage cleaning </t>
  </si>
  <si>
    <t>Welding to the Main gate fish eye mirror</t>
  </si>
  <si>
    <t>Fire hydrant valve Flange plate near the STP</t>
  </si>
  <si>
    <t>A wing UPS pin top</t>
  </si>
  <si>
    <t>JaiShree Hardware</t>
  </si>
  <si>
    <t xml:space="preserve"> MONTHLY EXPENDITURE                                                Month : Oct-24          </t>
  </si>
  <si>
    <t>Paint+Brush for STP &amp; Open Shed Area</t>
  </si>
  <si>
    <t>Union+Ball Cock+ Soket For E wing Domestic Pipe Line</t>
  </si>
  <si>
    <t xml:space="preserve">TubeLight for Basement parking area </t>
  </si>
  <si>
    <t xml:space="preserve">MTA </t>
  </si>
  <si>
    <t>Solvent for E wing Flushing Pipe Repair</t>
  </si>
  <si>
    <t>Tubelight for A wing Basement parking area + Refuse Area</t>
  </si>
  <si>
    <t>1/2" Valve For Garbadge yard Domestic pipe line</t>
  </si>
  <si>
    <t xml:space="preserve">                                                 MONTHLY EXPENDITURE                                                  Month : Sept-24          </t>
  </si>
  <si>
    <t>Purchase the Cell for water TDS machine</t>
  </si>
  <si>
    <t>Purchased the Envolope for A to I wing lift licences copy</t>
  </si>
  <si>
    <t>Purchased the wire, module box,meter box,kasin patti</t>
  </si>
  <si>
    <t>Purchased the H wing Electrical work screw and rowal for casin patti fitting</t>
  </si>
  <si>
    <t>Purchased lock for H wing commom washroom</t>
  </si>
  <si>
    <t>Purchased for A wing plushing pipevniun fitting solution</t>
  </si>
  <si>
    <t>Sanjay Nikam</t>
  </si>
  <si>
    <t>Purchased for B wing letter head print charges</t>
  </si>
  <si>
    <t>Purchased for A wing flushing pipe leakage uniun 2"- 1No</t>
  </si>
  <si>
    <t>Purchased for D wing basment light MCB</t>
  </si>
  <si>
    <t xml:space="preserve">      MONTHLY EXPENDITURE                                                Month : Nov-24          </t>
  </si>
  <si>
    <t>M-Seal for C wing basement Leakage</t>
  </si>
  <si>
    <t xml:space="preserve">1.5 inch Paipe for STP </t>
  </si>
  <si>
    <t xml:space="preserve">                                                 MONTHLY EXPENDITURE                                                  Month : Oct-24          </t>
  </si>
  <si>
    <t xml:space="preserve">                                                 MONTHLY EXPENDITURE                                                  Month : Nov-24          </t>
  </si>
  <si>
    <t>NRV + MTC For B Wing solar line leakage</t>
  </si>
  <si>
    <t>A to E Wing Shops Chember cleaning Lebour Charges</t>
  </si>
  <si>
    <t xml:space="preserve">                                                 MONTHLY EXPENDITURE                                     Month : Feb 2025         </t>
  </si>
  <si>
    <t>Already in Petty cash box and Akshay Sir given 8000/-</t>
  </si>
  <si>
    <t>Purchased-Garbage bag.</t>
  </si>
  <si>
    <t>Vedant Enterprises</t>
  </si>
  <si>
    <t>Purchased-15 registers for security.</t>
  </si>
  <si>
    <t>New Patil Book Depo</t>
  </si>
  <si>
    <t>Stamp Ink</t>
  </si>
  <si>
    <t>Neon Gift Gallery</t>
  </si>
  <si>
    <t>Serviced- Printer toner refilled and drum change</t>
  </si>
  <si>
    <t>Megabyte System</t>
  </si>
  <si>
    <t>Electrician material</t>
  </si>
  <si>
    <t>Jaishree Hardware and Electricals</t>
  </si>
  <si>
    <t>Petrol expense (Nov-Dec 24)-Vendor bill submission for A, B and C wing 601/B, Cityway, City point Apt. Boat club road,Mahalaxmi Office, .</t>
  </si>
  <si>
    <t>Hanumant Chalwadi</t>
  </si>
  <si>
    <t>Lock</t>
  </si>
  <si>
    <t>Maid card</t>
  </si>
  <si>
    <t>Forged ball valve</t>
  </si>
  <si>
    <t>Uttam Hardware</t>
  </si>
  <si>
    <t xml:space="preserve">                              MONTHLY EXPENDITURE                                     Month : March 2025         </t>
  </si>
  <si>
    <t>Petrol expense (Jan-Feb 25)-Vendor(Kalbhairavnath) bill submission for A, B and C wing 601/B, Cityway, City point Apt. Boat club road,Mahalaxmi Office, .</t>
  </si>
  <si>
    <t>Petrol expense (Nov-Dec 24) cheque for A, B and C wing 601/B, Cityway, City point Apt. Boat club road,Mahalaxmi Office, .</t>
  </si>
  <si>
    <t>Stationery for office</t>
  </si>
  <si>
    <t>Petrol expense (Jan-Feb 25)-Vendor bill submission for A, B and C wing 601/B, Cityway, City point Apt. Boat club road,Mahalaxmi Office, .</t>
  </si>
  <si>
    <t>Tea/ Coffee &amp; water bottle</t>
  </si>
  <si>
    <t>Shree Ram Veg</t>
  </si>
  <si>
    <t>Convenience charges for Zen Estate to Boatclub and back</t>
  </si>
  <si>
    <t>C wing ball cock amount received by Rahul Kodre Sir &amp; same amount Akshay Shinde sir credited in petty cash</t>
  </si>
  <si>
    <t>Petrol allowance to visit the builder's office for receiving cheque.</t>
  </si>
  <si>
    <t>Amar Suryavanshi</t>
  </si>
  <si>
    <t>Petrol allowance to visit the builder's office to submit complaint against leela builder.</t>
  </si>
  <si>
    <t>Colour photo print of land sliding</t>
  </si>
  <si>
    <t>Petrol allowance to visit the builder's office for receiving data asked by CA.</t>
  </si>
  <si>
    <t>Manjiri Bandri</t>
  </si>
  <si>
    <t>For AD courier to Mahalaxm's builder office.</t>
  </si>
  <si>
    <t>Post office(Hanumant Chalwadi)</t>
  </si>
  <si>
    <t>Petrol allowance to visit the builder's office to submitting february ABC wings bills.</t>
  </si>
  <si>
    <t xml:space="preserve">                                 MONTHLY EXPENDITURE                                     Month : April 2025         </t>
  </si>
  <si>
    <t>Visit Fee</t>
  </si>
  <si>
    <t>Safe house Services</t>
  </si>
  <si>
    <t>Petrol Allowance for visit Mahalaxmi developer office</t>
  </si>
  <si>
    <t>For E wing AD post office courier to Mahalaxmi Developers</t>
  </si>
  <si>
    <t>Post Office(Hanumant Chalwadi)</t>
  </si>
  <si>
    <t>E wing plumbing work Mseal &amp; Water cooler power point plug</t>
  </si>
  <si>
    <t>Jaishree Hardware</t>
  </si>
  <si>
    <t>Petrol Allowance for visit Mahalaxmi developer office to submit MSEB bill of ABC</t>
  </si>
  <si>
    <t>Petrol Allowance for visit Mahalaxmi developer office to submit MSEB bill cheque and vendor cheque of ABC</t>
  </si>
  <si>
    <t xml:space="preserve">Petrol Allowance for visit to bank to deposit F wing cheque and submit Securise invoice against balaji to Mahalaxmi developers </t>
  </si>
  <si>
    <t>Abhimanyu Das</t>
  </si>
  <si>
    <t>Petrol Allowance for visit Mahalaxmi developer office to submit March bills of ABC return back</t>
  </si>
  <si>
    <t xml:space="preserve">Petrol Allowance for visit Mahalaxmi developer office to submit March bills of AB </t>
  </si>
  <si>
    <t>Mr. Akshay Shinde credited amount in petty cash</t>
  </si>
  <si>
    <t>Cash for xerox and colour print of  PMC complaint</t>
  </si>
  <si>
    <t xml:space="preserve">Petrol Allowance for visit Mahalaxmi developer office to collect cheque for March bills of AB </t>
  </si>
  <si>
    <t xml:space="preserve">                                 MONTHLY EXPENDITURE                           Month : May 2025         </t>
  </si>
  <si>
    <t xml:space="preserve">Jai Shree Hardware &amp; Electricals </t>
  </si>
  <si>
    <t xml:space="preserve">Mr. Saddam </t>
  </si>
  <si>
    <t>Mr. Hanumant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</si>
  <si>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</si>
  <si>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Toner Cartridge for society office</t>
  </si>
  <si>
    <t>Canan Enterprises</t>
  </si>
  <si>
    <t>13/05/2025</t>
  </si>
  <si>
    <t>A wing complaint send via post office to mahalaxmi builders office at boat club road</t>
  </si>
  <si>
    <t>14/05/2025</t>
  </si>
  <si>
    <t>Petrol allowance for MSEB cash A and B wing at Mahalaxmi builder office boat club road</t>
  </si>
  <si>
    <t>16/05/2025</t>
  </si>
  <si>
    <t>17/05/2025</t>
  </si>
  <si>
    <t>18/05/2025</t>
  </si>
  <si>
    <t>Mr. Akshay Shinde Credited amount in petty cash</t>
  </si>
  <si>
    <t>Petrol allowance for PMC water complaint at Yerwada Pune PMC office</t>
  </si>
  <si>
    <t>19/05/2025</t>
  </si>
  <si>
    <t>Petrol allowance for PMC water complaint at Mahalaxmi Developer office, Boat club road</t>
  </si>
  <si>
    <t>24/05/2025</t>
  </si>
  <si>
    <t>Petrol allowance for A wing April Bills submitted at Mahalaxmi Developer office, Boat club road via Zen Elite</t>
  </si>
  <si>
    <t>25/05/2025</t>
  </si>
  <si>
    <t>Petrol allowance for B wing and A wing Sachin and Evergreen April 25 Bills submitted at Mahalaxmi Developer office, Boat club road via Zen Elite</t>
  </si>
  <si>
    <t>27/05/2025</t>
  </si>
  <si>
    <t>Petrol allowance for purchasing STP panel electrical material at Budhwar Peth, Pune</t>
  </si>
  <si>
    <t>Rajkamal Misal (Tea for staff who work for cleaning drainage water of Basement 1)</t>
  </si>
  <si>
    <t>31/05/2025</t>
  </si>
  <si>
    <t>Jaishree Hardware( MTA for connecting UPVC pipe to STP Aerator and solution for connecting that pipe)</t>
  </si>
  <si>
    <t>Sanket (Dass Water Solution)</t>
  </si>
  <si>
    <t xml:space="preserve">                                 MONTHLY EXPENDITURE                           Month : June 2025         </t>
  </si>
  <si>
    <t>Good night mosquito liquid</t>
  </si>
  <si>
    <t>Zen Pharma</t>
  </si>
  <si>
    <t>For Common tubelight &amp; Outgate Straight flood light.</t>
  </si>
  <si>
    <t>Skylight Enterprises</t>
  </si>
  <si>
    <t>Akshay Shinde</t>
  </si>
  <si>
    <t>Petrol allowance for A wing and B wing vendors Bills cheque collection submitted at Mahalaxmi Developer office, Boat club road via Zen Elite</t>
  </si>
  <si>
    <t>Petrol allowance for A wing and B wing vendors Bills submitted at Mahalaxmi Developer office, Boat club road via Zen Elite</t>
  </si>
  <si>
    <t xml:space="preserve">                                                                           </t>
  </si>
  <si>
    <t>STP Bypass tank trnasfer to Arrition tank plumbing  material</t>
  </si>
  <si>
    <t>13/06/2025</t>
  </si>
  <si>
    <t>14/06/2025</t>
  </si>
  <si>
    <t>15/06/2025</t>
  </si>
  <si>
    <t>16/06/2025</t>
  </si>
  <si>
    <t>17/06/2025</t>
  </si>
  <si>
    <t>Petrol allowance for A wing and B wing May 2025 vendors Bills cheque collection submitted at Mahalaxmi Developer office, Boat club road via Zen Elite</t>
  </si>
  <si>
    <t>18/06/2025</t>
  </si>
  <si>
    <t>Petrol allowance for purchasing  of STP plumbing material at Nanapeth, Pune</t>
  </si>
  <si>
    <t>19/06/2025</t>
  </si>
  <si>
    <t>Mseal for Basememnt 2 pipeline leakage</t>
  </si>
  <si>
    <t>Ravi Shetty</t>
  </si>
  <si>
    <t>22/06/2025</t>
  </si>
  <si>
    <t xml:space="preserve">           </t>
  </si>
  <si>
    <t>21/06/2025</t>
  </si>
  <si>
    <t>21/06/2026</t>
  </si>
  <si>
    <t>Beside of STP sand carbon And wastage material disposal</t>
  </si>
  <si>
    <t>Pampanna Chavhan</t>
  </si>
  <si>
    <t>20/06/2025</t>
  </si>
  <si>
    <t>STP Light bill May 25 A and B cheque collection fro Builder Office</t>
  </si>
  <si>
    <t>24/06/2025</t>
  </si>
  <si>
    <t>Akshay Shinde gives PM</t>
  </si>
  <si>
    <t>25/06/2025</t>
  </si>
  <si>
    <t>Sticky notepad for society office</t>
  </si>
  <si>
    <t>27/06/2025</t>
  </si>
  <si>
    <t>purchase betadine oinment for first aid kid</t>
  </si>
  <si>
    <t>Zen pharma</t>
  </si>
  <si>
    <t>cash</t>
  </si>
  <si>
    <t>27/06/2026</t>
  </si>
  <si>
    <t>1 HP Motor  Kirloskar &amp; plumbing material</t>
  </si>
  <si>
    <t xml:space="preserve">Mataji Plywood </t>
  </si>
  <si>
    <t>28/06/25</t>
  </si>
  <si>
    <t>Petty Cash credited from Revenue Generation of Clubhouse booking of (H 202 Ghanshyam Bhamre )</t>
  </si>
  <si>
    <t>29/06/25</t>
  </si>
  <si>
    <t xml:space="preserve">                                 MONTHLY EXPENDITURE                           Month : July 2025         </t>
  </si>
  <si>
    <t>For STP plumbing work</t>
  </si>
  <si>
    <t>Jaishree Electrical And Hardware</t>
  </si>
  <si>
    <t xml:space="preserve">Balance for yoga class Akshay Sir to Amar Sir paid </t>
  </si>
  <si>
    <t>For  office fan And Common tubelight</t>
  </si>
  <si>
    <t>Baba Equalite electricals pvt ltd</t>
  </si>
  <si>
    <t xml:space="preserve">Petrol Allowances Zenestate to boat club pune </t>
  </si>
  <si>
    <t xml:space="preserve">For STP Plumbing material </t>
  </si>
  <si>
    <t>Nitin Agale</t>
  </si>
  <si>
    <t xml:space="preserve">For Fan installation </t>
  </si>
  <si>
    <t>For STP motor maintainance</t>
  </si>
  <si>
    <t>Petrol Allowances Boat club for Cheque Received ( Common Electricity A &amp; B wing</t>
  </si>
  <si>
    <t>For Housekeeping Tea &amp; Biscuit</t>
  </si>
  <si>
    <t xml:space="preserve">Anita superviser </t>
  </si>
  <si>
    <t>Boat club Builder Office cheque collect</t>
  </si>
  <si>
    <t>jaishree Electrical And Hardware</t>
  </si>
  <si>
    <t>Petrol Allowances Boat club for pending Cheque Received ( A &amp; B wing May 25)</t>
  </si>
  <si>
    <t xml:space="preserve">For STP Plumbing repairing  material </t>
  </si>
  <si>
    <t xml:space="preserve">For Housekeeping Material </t>
  </si>
  <si>
    <t>Jet spray &amp; pipe  common toilet of clubhouse</t>
  </si>
  <si>
    <t>Purbaji Hardware</t>
  </si>
  <si>
    <t>Zen to Zen one kharadi &amp; Zen ONe to Boat club ( forA &amp; B Bill Verification )</t>
  </si>
  <si>
    <t>For electrical problem Lobby light</t>
  </si>
  <si>
    <t>Saddam</t>
  </si>
  <si>
    <t>Petrol Allowances to boat club office for cheque collection</t>
  </si>
  <si>
    <t>STP Jet Arietor Installation Plumbing material</t>
  </si>
  <si>
    <t xml:space="preserve">Vikram Hardware </t>
  </si>
  <si>
    <t>For Undergraund Domestic water tank Outlet pupeline blockage to be clean</t>
  </si>
  <si>
    <t xml:space="preserve">Hanymant Waghmare </t>
  </si>
  <si>
    <t>Petty Cash credited from Revenue Generation ( vegetable shops )</t>
  </si>
  <si>
    <t>Petty Cash credited from Revenue Generation of Clubhouse booking of (F 202 Umesh bale  )</t>
  </si>
  <si>
    <t xml:space="preserve">1 light tape For Common Tubelight </t>
  </si>
  <si>
    <t xml:space="preserve">                                 MONTHLY EXPENDITURE                           Month : August 2025         </t>
  </si>
  <si>
    <t>Petty Cash credited from Revenue Generation of NBH Activity of medical cheakup camp (In clubhouse  )</t>
  </si>
  <si>
    <t xml:space="preserve">Club house ball valve change </t>
  </si>
  <si>
    <t>Petrol allowance for A wing  July 2025 vendors Bills cheque collection submitted at Boat club road via Zen Elite</t>
  </si>
  <si>
    <t>Petrol allowance for Sweet Quotation Due to occasion of 15 th August</t>
  </si>
  <si>
    <t>For Flag poll, cleaning sheet, Paint , Brush</t>
  </si>
  <si>
    <t>13/8/2025</t>
  </si>
  <si>
    <t>15/08/2026</t>
  </si>
  <si>
    <t>16/08/2025</t>
  </si>
  <si>
    <t>Swimming pool Valve change Maintainance Material</t>
  </si>
  <si>
    <t>Ravi Plmber</t>
  </si>
  <si>
    <t>18/08/2025</t>
  </si>
  <si>
    <t>Petrol allowance for zen to pune (purchase of club house plumbing material )</t>
  </si>
  <si>
    <t>20/08/2025</t>
  </si>
  <si>
    <t>Petty Cash credited from Revenue Generation of Clubhouse booking of (E 1301 Trupti Badjate  )</t>
  </si>
  <si>
    <t>21/08/2026</t>
  </si>
  <si>
    <t xml:space="preserve">STP Plumbing material </t>
  </si>
  <si>
    <t>22/08/2026</t>
  </si>
  <si>
    <t>Garbage room thermocol removed tacter charges</t>
  </si>
  <si>
    <t>24/08/2026</t>
  </si>
  <si>
    <t xml:space="preserve">Petrol allowance for office to bank ( cheque deposit)office to elite,office to chandan sweet,gagan sweet,&amp; local expenses  </t>
  </si>
  <si>
    <t>25/08/2026</t>
  </si>
  <si>
    <t xml:space="preserve">Club house basin drail pipe expenses </t>
  </si>
  <si>
    <t>27/08/2026</t>
  </si>
  <si>
    <t>Petrol allowance for zen to pune (purchase of STP material )</t>
  </si>
  <si>
    <t>28/08/2026</t>
  </si>
  <si>
    <t>In Ganpati festival for cultural program ( shirts Button)</t>
  </si>
  <si>
    <t xml:space="preserve">                                 MONTHLY EXPENDITURE                           Month : September 2025         </t>
  </si>
  <si>
    <t>helpdesk mobile recharge for 1 month</t>
  </si>
  <si>
    <t>Refilling for Society office xerox machine</t>
  </si>
  <si>
    <t>FOr Booster pump maintainance material ( greece , Oil )</t>
  </si>
  <si>
    <t>For Housekeeping material ( Thaapi,khurp )</t>
  </si>
  <si>
    <t>for maintainance material of WTP plant</t>
  </si>
  <si>
    <t>Petty Cash credited from Revenue Generation of Clubhouse booking of ( Shruti yoga classes  )</t>
  </si>
  <si>
    <t>for electric use ( tape)</t>
  </si>
  <si>
    <t>electric material ( LED tube 4 )</t>
  </si>
  <si>
    <t>Petty Cash credited from Revenue Generation of NBH Activity of MILK (In clubhouse  )Sampling Activity at ZEN ESTATE</t>
  </si>
  <si>
    <t>16/9/2025</t>
  </si>
  <si>
    <t>For Federation letter pad &amp; stamp</t>
  </si>
  <si>
    <t>18/9/2025</t>
  </si>
  <si>
    <t>Hk staff remove B1 water so we order tea &amp; biscuits</t>
  </si>
  <si>
    <t>19/9/2025</t>
  </si>
  <si>
    <t>petrol allowance for Post Resister to sumeet shinde &amp; leela cheque deposit</t>
  </si>
  <si>
    <t>21/09/2025</t>
  </si>
  <si>
    <t>AI colur print of zen estate Amenities area ( clubhouse , garden , swimming pool )</t>
  </si>
  <si>
    <t xml:space="preserve">                                 MONTHLY EXPENDITURE                           Month : October 2025         </t>
  </si>
  <si>
    <t>helpdesk mobile recharge feb25- july 25  (per month 300 rs )</t>
  </si>
  <si>
    <t>Bills Missing</t>
  </si>
  <si>
    <t>Petty Cash credited from Revenue Generation ( chips shops )</t>
  </si>
  <si>
    <t>Petty Cash credited from Revenue Generation ( Fruits shops )</t>
  </si>
  <si>
    <t xml:space="preserve">Domestic Pump gasket </t>
  </si>
  <si>
    <t>Petty Cash credited from Revenue Generation of Clubhouse booking of ( Lifestyle event )</t>
  </si>
  <si>
    <t xml:space="preserve">Ordered 5 cup of Tea For federation of zen estate meeting </t>
  </si>
  <si>
    <t>13/10/2025</t>
  </si>
  <si>
    <t xml:space="preserve">Petty Cash credited from Revenue Generation of Clubhouse booking of ( Sujit parmar G 701 )8866711843
</t>
  </si>
  <si>
    <t xml:space="preserve">Purchase of electrical material </t>
  </si>
  <si>
    <t xml:space="preserve">                                 MONTHLY EXPENDITURE                           Month : November 2025         </t>
  </si>
  <si>
    <t>14/10/2025</t>
  </si>
  <si>
    <t>Performanace bonus for 1000 rs to pluber &amp; MST ( ravi &amp; saddam )</t>
  </si>
  <si>
    <t>Ordered tea for workers ( ganesh mandal stage )</t>
  </si>
  <si>
    <t>Purchase of electrical material ( tape )</t>
  </si>
  <si>
    <t>16/10/2025</t>
  </si>
  <si>
    <t xml:space="preserve">Purchase bags from  D- mart for diwali gift packing for all staff </t>
  </si>
  <si>
    <t xml:space="preserve">Petrol allowance for zen to kharadi for purchase bag </t>
  </si>
  <si>
    <t xml:space="preserve">For lamination of federation of zen estate resisteration certificate </t>
  </si>
  <si>
    <t>Petty Cash credited from Revenue Generation ( Shopping stalls )</t>
  </si>
  <si>
    <t xml:space="preserve">Ordered tea and water for federation meeting in clubhouse </t>
  </si>
  <si>
    <t>Nitin agale</t>
  </si>
  <si>
    <t>19-10-2025</t>
  </si>
  <si>
    <t>Garden tiools and accessaries</t>
  </si>
  <si>
    <t>Petrol allowance for zen to PMC office  ( 3 times )</t>
  </si>
  <si>
    <t>Main gate ,out gate smart profile light &amp; 4C .1 sq mm flexible cable for electrical work</t>
  </si>
  <si>
    <t>Ordered tea and water for federation meeting in clubhouse ( 8 Nov )</t>
  </si>
  <si>
    <t>27-10-2025</t>
  </si>
  <si>
    <t xml:space="preserve">purchase lock for swimming pool gate </t>
  </si>
  <si>
    <t>bhamare uncle</t>
  </si>
  <si>
    <t>Domestic outlet line major repairing work ( main header support damaged )</t>
  </si>
  <si>
    <t>29-10-2025</t>
  </si>
  <si>
    <t>WTP plant suction pump UPVC pipe has been damaged repair work is currently in progress.</t>
  </si>
  <si>
    <t xml:space="preserve">Common Area Spring </t>
  </si>
  <si>
    <t>31-10-2025</t>
  </si>
  <si>
    <t>13/11/2025</t>
  </si>
  <si>
    <t>Petty Cash credited from Revenue Generation ( Vegetable shops )</t>
  </si>
  <si>
    <t xml:space="preserve">Petrol allowance for zen to Bank office  ( 3 times ) local expenses </t>
  </si>
  <si>
    <t>15/11/2025</t>
  </si>
  <si>
    <t xml:space="preserve">Plumbing material for common drainage line leakage </t>
  </si>
  <si>
    <t>17/11/2025</t>
  </si>
  <si>
    <t>Electric material ( Wire tape )</t>
  </si>
  <si>
    <t>Saddam shaikh</t>
  </si>
  <si>
    <t xml:space="preserve">Hk staff tea for doing common pipe leakage in Basement parking </t>
  </si>
  <si>
    <t>yogita HK supervisor</t>
  </si>
  <si>
    <t>Ordered 60 nos of LED Tubelight</t>
  </si>
  <si>
    <t>20/11/2025</t>
  </si>
  <si>
    <t>Exit Board 2*2 vinle with fome</t>
  </si>
  <si>
    <t>21/11/2025</t>
  </si>
  <si>
    <t>24/11/2025</t>
  </si>
  <si>
    <t>GYM Trainer Charges  (Harshal )</t>
  </si>
  <si>
    <t>26/11/2025</t>
  </si>
  <si>
    <t>27/11/2025</t>
  </si>
  <si>
    <t>SID'S Farm Milk from Revenue Generation</t>
  </si>
  <si>
    <t>29/11/2025</t>
  </si>
  <si>
    <t>GANESH ENTERPRISES ( Dairy)</t>
  </si>
  <si>
    <t>30/11/2025</t>
  </si>
  <si>
    <t>Bikaner Samosa &amp; tea Securise Staff Sendop</t>
  </si>
  <si>
    <t xml:space="preserve">                                 MONTHLY EXPENDITURE                           Month : December 2025         </t>
  </si>
  <si>
    <t>Helpdesk Mobile Recharge</t>
  </si>
  <si>
    <t>Zen Pharma  Mask to OPL Teem Housekeeping</t>
  </si>
  <si>
    <t>Garbage Room Tharmacol Fixing</t>
  </si>
  <si>
    <t>Star Fitness GYM Maintenance Qoutation Recevied</t>
  </si>
  <si>
    <t>17/12/2025</t>
  </si>
  <si>
    <t>19/12/2025</t>
  </si>
  <si>
    <t>22/12/2024</t>
  </si>
  <si>
    <t>B1 Common Plumbing Work VPVC Material</t>
  </si>
  <si>
    <t>26/12/2025</t>
  </si>
  <si>
    <t>Gym main glass door center lock(Machanical)</t>
  </si>
  <si>
    <t>27/12/2025</t>
  </si>
  <si>
    <t>Near 1104 - Drain line elbow leackage work expence</t>
  </si>
  <si>
    <t>Federation Committee Member Meeting Tea and Water</t>
  </si>
  <si>
    <t>29/12/2025</t>
  </si>
  <si>
    <t>Toner Riffiling Charges</t>
  </si>
  <si>
    <t>30/12/2025</t>
  </si>
  <si>
    <t xml:space="preserve">                                 MONTHLY EXPENDITURE                           Month :  January 2026       </t>
  </si>
  <si>
    <t>Play area Ghare bor fitting work charges</t>
  </si>
  <si>
    <t>Dance class revenue generation Nov.2025(Sneha Bhattacharya)</t>
  </si>
  <si>
    <t>15/1/2026</t>
  </si>
  <si>
    <t xml:space="preserve">Water TDS Meter </t>
  </si>
  <si>
    <t>Blinkit</t>
  </si>
  <si>
    <t>16/1/2026</t>
  </si>
  <si>
    <t>17/1/2026</t>
  </si>
  <si>
    <t>Charges for Club house main panel MCB &amp; STP Plant MCB</t>
  </si>
  <si>
    <t>Charges for Kids play area meery go round Reparing</t>
  </si>
  <si>
    <t>Dighe Annasaheb ( Sai Electirical)</t>
  </si>
  <si>
    <t>18/1/2026</t>
  </si>
  <si>
    <t>The Fitness Shop LLP Pune GYM Maintenance Qoutation Recevied</t>
  </si>
  <si>
    <t>The Fitness Shop LLP Pune</t>
  </si>
  <si>
    <t>Bill Missing</t>
  </si>
  <si>
    <t>19/1/2026</t>
  </si>
  <si>
    <t xml:space="preserve">Helpdesk </t>
  </si>
  <si>
    <t>22/1/2026</t>
  </si>
  <si>
    <t xml:space="preserve">Petrol allowance for zen to PMC OFFICE  ( 2 times ) Sagar sir letter chimny </t>
  </si>
  <si>
    <t>25/1/2026</t>
  </si>
  <si>
    <t>Cultural Sound System Mixture + transport Charges (Subhash MST)</t>
  </si>
  <si>
    <t>Roxy (Harman Electronics)</t>
  </si>
  <si>
    <t>27/01/2026</t>
  </si>
  <si>
    <t>30/1/2026</t>
  </si>
  <si>
    <t>For Purchased Sie con &amp; Sie Relay</t>
  </si>
  <si>
    <t>Mey Aaraadhyaa Electricals</t>
  </si>
  <si>
    <t>MST tools cupboard lock material</t>
  </si>
  <si>
    <t>Uttam hardware</t>
  </si>
  <si>
    <t xml:space="preserve">Plug Bond Solution </t>
  </si>
  <si>
    <t xml:space="preserve">                                 MONTHLY EXPENDITURE                           Month :  February 2026       </t>
  </si>
  <si>
    <t>Sachin Hatvalne</t>
  </si>
  <si>
    <t>NBH device pinles club house swimming pool wiring material</t>
  </si>
  <si>
    <t>Jai Shree hardware &amp; Electricals</t>
  </si>
  <si>
    <t>A wing shop extra connction work near A Wing</t>
  </si>
  <si>
    <t>Cable &amp; Siemens Relay</t>
  </si>
  <si>
    <t>F/G/H Blesement 1 BSC Powder Clining material</t>
  </si>
  <si>
    <t>Vinayak Hardware &amp; Electrical</t>
  </si>
  <si>
    <t xml:space="preserve">Repair of salt dissolving Stirrer motor and servicing of DOL starter </t>
  </si>
  <si>
    <t>Dighe Annasaheb ( Sai Electrical)</t>
  </si>
  <si>
    <t>13/2/2026</t>
  </si>
  <si>
    <t>Gym Trainer revenue generation (Harshal Bhargude)</t>
  </si>
  <si>
    <t>Harshal Bhargude</t>
  </si>
  <si>
    <t>17/2/2026</t>
  </si>
  <si>
    <t>Duplicate Keys for Housekeeping Room</t>
  </si>
  <si>
    <t>S Key Maker</t>
  </si>
  <si>
    <t>Duplicate Keys for Club house Cultural Room</t>
  </si>
  <si>
    <t>Yellow Paint and Brush</t>
  </si>
  <si>
    <t>Uttam Hardware, Sanitary, Plumbing &amp; Paints</t>
  </si>
  <si>
    <t>18/2/2026</t>
  </si>
  <si>
    <t xml:space="preserve">Yellow Paint </t>
  </si>
  <si>
    <t>19/2/2026</t>
  </si>
  <si>
    <t>Travelling Allowance</t>
  </si>
  <si>
    <t>20/2/2026</t>
  </si>
  <si>
    <t>23/2/2026</t>
  </si>
  <si>
    <t xml:space="preserve">Electrical Meter Box </t>
  </si>
  <si>
    <t>Safe Electricals</t>
  </si>
  <si>
    <t>25/2/2026</t>
  </si>
  <si>
    <t xml:space="preserve">Helpdesk Mobile recharge </t>
  </si>
  <si>
    <t>WTP plant pump cable</t>
  </si>
  <si>
    <t>Jai Shree hardware  &amp; Electricals</t>
  </si>
  <si>
    <t>Casing Patti for swimming pool area pinless electrical wiring work</t>
  </si>
  <si>
    <t>27/2/2026</t>
  </si>
  <si>
    <t>M Seal for drainage line leakage work area c wing</t>
  </si>
  <si>
    <t>28/2/2026</t>
  </si>
  <si>
    <t xml:space="preserve">                                 MONTHLY EXPENDITURE                           Month :  March 2026       </t>
  </si>
  <si>
    <t>Amar Sirwanshi (Tavelling Aloowance)</t>
  </si>
  <si>
    <t>Exa Blade for Pipe Cutting</t>
  </si>
  <si>
    <t>Prince Pipes</t>
  </si>
  <si>
    <t>Petty Cash credited from Revenue Generation ( Fruit shops )</t>
  </si>
  <si>
    <t>Birthday Party (Mayuri Dube D Wing)</t>
  </si>
  <si>
    <t>Garbage room waste material removal work</t>
  </si>
  <si>
    <t>Pampanna Chavan ( Specialist in Tractor &amp; Jcb Work)</t>
  </si>
  <si>
    <t>Nitin Agale (Travelling Allowance)</t>
  </si>
  <si>
    <t xml:space="preserve">Insulation Tape </t>
  </si>
  <si>
    <t>Family Function (Abhishek Agrawal C Wing)</t>
  </si>
  <si>
    <t xml:space="preserve">                                 MONTHLY EXPENDITURE                           Month :  April 2026       </t>
  </si>
  <si>
    <t>M-seal, Exa, for common area work</t>
  </si>
  <si>
    <t>Astral Pipes</t>
  </si>
  <si>
    <t>13/3/2026</t>
  </si>
  <si>
    <t xml:space="preserve">Cash </t>
  </si>
  <si>
    <t>STP BUTTERFLY VALVE BAYPASS LINE WORK</t>
  </si>
  <si>
    <t xml:space="preserve">JAYANTILAL HARDWARE &amp; CO </t>
  </si>
  <si>
    <t>Basement 2 water Remove pipe material</t>
  </si>
  <si>
    <t>CASH</t>
  </si>
  <si>
    <t>Jai shree Hardware &amp; Electricals</t>
  </si>
  <si>
    <t>14/3/2026</t>
  </si>
  <si>
    <t xml:space="preserve">Basement 2 water Remove Plumbing Material </t>
  </si>
  <si>
    <t>Gym AC Remote Cell</t>
  </si>
  <si>
    <t>Jayshree Super mart</t>
  </si>
  <si>
    <t>Club House fan fitting material</t>
  </si>
  <si>
    <t>15/3/2026</t>
  </si>
  <si>
    <t>M-seal For Commercial Work</t>
  </si>
  <si>
    <t>20/3/2026</t>
  </si>
  <si>
    <t>Swimming Pool Extra Accessories</t>
  </si>
  <si>
    <t>1/2 HP Motor - Common Area Work</t>
  </si>
  <si>
    <t>Jai Shree Hardware &amp; Electricals</t>
  </si>
  <si>
    <t>26/3/2026</t>
  </si>
  <si>
    <t>Hk security vendor fedration meeting</t>
  </si>
  <si>
    <t>Rajkamal Misal</t>
  </si>
  <si>
    <t>Sneha Bhattacharya (Club house dance class Fees)</t>
  </si>
  <si>
    <t>16/4/2026</t>
  </si>
  <si>
    <t>17/4/2026</t>
  </si>
  <si>
    <t>19/4/2026</t>
  </si>
  <si>
    <t>Garbage room waste material removal work (2 Trip of tracktor)</t>
  </si>
  <si>
    <t>27/3/2026</t>
  </si>
  <si>
    <t>20/4/2026</t>
  </si>
  <si>
    <t>LED Tub light</t>
  </si>
  <si>
    <t>Sky Electrical Zone</t>
  </si>
  <si>
    <t>22/4/2026</t>
  </si>
  <si>
    <t>Property Tax Xerox file charges</t>
  </si>
  <si>
    <t xml:space="preserve">A1 Xerox &amp; Stationary </t>
  </si>
  <si>
    <t>23/4/2026</t>
  </si>
  <si>
    <t>30/3/2026</t>
  </si>
  <si>
    <t>Tree Cutting &amp; disposal charges (Amenities redevelopment area)</t>
  </si>
  <si>
    <t>24/4/2026</t>
  </si>
  <si>
    <t>Raju Golaskar</t>
  </si>
  <si>
    <t>Proton Control Pvt Ltd</t>
  </si>
  <si>
    <t>25/4/2026</t>
  </si>
  <si>
    <t>Printer Toner Refilling work Charges</t>
  </si>
  <si>
    <t>Om Refilling Center</t>
  </si>
  <si>
    <t>Water Bottle &amp; Tea (Federation &amp; CST Committee Meeting)</t>
  </si>
  <si>
    <t>29/4/2026</t>
  </si>
  <si>
    <t>Garbage room waste material removal work (1 Trip of tracktor)</t>
  </si>
  <si>
    <t>30/4/2026</t>
  </si>
  <si>
    <t xml:space="preserve">                                 MONTHLY EXPENDITURE                           Month :  May 2026       </t>
  </si>
  <si>
    <t xml:space="preserve">                                 MONTHLY EXPENDITURE                           Month :  June 2026       </t>
  </si>
  <si>
    <t>pmc water tanker expences</t>
  </si>
  <si>
    <t>pmc water tanker</t>
  </si>
  <si>
    <t>15/5/2026</t>
  </si>
  <si>
    <t>Site visite charges for inspection of the sun grow invertor</t>
  </si>
  <si>
    <t>Unity Power and Switchgear</t>
  </si>
  <si>
    <t>16/5/2026</t>
  </si>
  <si>
    <t>Main Meter room lock</t>
  </si>
  <si>
    <t>exa purchsed for ...work</t>
  </si>
  <si>
    <t>Jaishree Hardwre</t>
  </si>
  <si>
    <t>jai shree hardwere and electricals</t>
  </si>
  <si>
    <t>sprite bottel nd glasses for fedration and cst members meeting</t>
  </si>
  <si>
    <t>jaishree super mart</t>
  </si>
  <si>
    <t>water bottel for fedration and cst member meeting</t>
  </si>
  <si>
    <t>zen farma</t>
  </si>
  <si>
    <t>20/52026</t>
  </si>
  <si>
    <t>nitin agale(travilling allounce)</t>
  </si>
  <si>
    <t>nitin agale</t>
  </si>
  <si>
    <t>20/5/2026</t>
  </si>
  <si>
    <t>21/5/2026</t>
  </si>
  <si>
    <t>22/5/2026</t>
  </si>
  <si>
    <t xml:space="preserve">shawl for corporator mr bansode program </t>
  </si>
  <si>
    <t>renuka sari center</t>
  </si>
  <si>
    <t xml:space="preserve">Dg auto controlling </t>
  </si>
  <si>
    <t>Saie Enterprises</t>
  </si>
  <si>
    <t>flower buket for corporator mr bnsode program</t>
  </si>
  <si>
    <t>shree ganesh flower marchant</t>
  </si>
  <si>
    <t>23/5/2026</t>
  </si>
  <si>
    <t>coldrink bottel for corporator mr bansode program</t>
  </si>
  <si>
    <t>rajkamal misal</t>
  </si>
  <si>
    <t>Water Bottel Box for SGM meting</t>
  </si>
  <si>
    <t>Jayshree Super Mart</t>
  </si>
  <si>
    <t>23/5/2027</t>
  </si>
  <si>
    <t>Common tubelight Purchsed</t>
  </si>
  <si>
    <t>Sky electrial zone</t>
  </si>
  <si>
    <t>TDS Meter Cell</t>
  </si>
  <si>
    <t>Medical</t>
  </si>
  <si>
    <t>24/5/2026</t>
  </si>
  <si>
    <t>25/5/2026</t>
  </si>
  <si>
    <t>26/5/2026</t>
  </si>
  <si>
    <t>27/5/2026</t>
  </si>
  <si>
    <t>28/5/2026</t>
  </si>
  <si>
    <t>29/5/2026</t>
  </si>
  <si>
    <t>30/5/2026</t>
  </si>
  <si>
    <t>31/5/2026</t>
  </si>
  <si>
    <t>Travilling allounce</t>
  </si>
  <si>
    <t>Amar suryawanshi</t>
  </si>
  <si>
    <t>13/6/2026</t>
  </si>
  <si>
    <t>14/6/2026</t>
  </si>
  <si>
    <t>15/6/2025</t>
  </si>
  <si>
    <t>15/6/2026</t>
  </si>
  <si>
    <t>16/6/2026</t>
  </si>
  <si>
    <t>16/6/2027</t>
  </si>
  <si>
    <t>17/6/2026</t>
  </si>
  <si>
    <t>18/6/2026</t>
  </si>
  <si>
    <t>19/6/2026</t>
  </si>
  <si>
    <t>helpdesk phone recharge</t>
  </si>
  <si>
    <t>Recharge</t>
  </si>
  <si>
    <t>Petty cash creditade from revanu genration (chips shop</t>
  </si>
  <si>
    <t>20/6/2026</t>
  </si>
  <si>
    <t>21/6/2026</t>
  </si>
  <si>
    <t>22/6/2026</t>
  </si>
  <si>
    <t>23/6/2026</t>
  </si>
  <si>
    <t>New Tubelight purchsed</t>
  </si>
  <si>
    <t>sky electrial zone</t>
  </si>
  <si>
    <t>24/6/2026</t>
  </si>
  <si>
    <t>25/6/2026</t>
  </si>
  <si>
    <t>26/6/2026</t>
  </si>
  <si>
    <t>Petty cash creditade from revanu genration (vegitable shop)</t>
  </si>
  <si>
    <t>27/6/2026</t>
  </si>
  <si>
    <t>Water Bottel for Fedration and wing cst meeting</t>
  </si>
  <si>
    <t>28/6/2026</t>
  </si>
  <si>
    <t>29/6/2026</t>
  </si>
  <si>
    <t>30/6/2026</t>
  </si>
  <si>
    <t xml:space="preserve">                                 MONTHLY EXPENDITURE                           Month :  July 2026       </t>
  </si>
  <si>
    <t>Pmc water tanker expences</t>
  </si>
  <si>
    <t>Pmc water tanker</t>
  </si>
  <si>
    <t>Tea expences for NBH team meeting</t>
  </si>
  <si>
    <t>Rajkamal misal and tea</t>
  </si>
  <si>
    <t>Pvc rawal plug purchsed</t>
  </si>
  <si>
    <t>Jaishree hardwere</t>
  </si>
  <si>
    <t>petty cash crideted from revanu genration (chips shop)</t>
  </si>
  <si>
    <t>insulation tape purchsed</t>
  </si>
  <si>
    <t>13/7/2026</t>
  </si>
  <si>
    <t>14/7/2026</t>
  </si>
  <si>
    <t>To purchsed Tools for daily work (Spanners)</t>
  </si>
  <si>
    <t>Balaji Enterprises</t>
  </si>
  <si>
    <t>Ruber sheet gasket purchsed for pump room leakage</t>
  </si>
  <si>
    <t>Swaraj Enterprises</t>
  </si>
  <si>
    <t>15/7/2026</t>
  </si>
  <si>
    <t>16/7/2026</t>
  </si>
  <si>
    <t>17/7/2026</t>
  </si>
  <si>
    <t xml:space="preserve">Tea expences for SGM </t>
  </si>
  <si>
    <t>22/7/2026</t>
  </si>
  <si>
    <t>Helpdesk Phone Recharge</t>
  </si>
  <si>
    <t>Jio Reacharge</t>
  </si>
  <si>
    <t>Distil Water Purchsed</t>
  </si>
  <si>
    <t>23/7/2026</t>
  </si>
  <si>
    <t>24/7/2026</t>
  </si>
  <si>
    <t>Dranage line Choke work Labors tea expences</t>
  </si>
  <si>
    <t>Tea shop near Zen estate</t>
  </si>
  <si>
    <t>25/7/2026</t>
  </si>
  <si>
    <t>To purchsed paper tape</t>
  </si>
  <si>
    <t>26/7/2026</t>
  </si>
  <si>
    <t>maid card</t>
  </si>
  <si>
    <t>27/7/2026</t>
  </si>
  <si>
    <t>28/7/2026</t>
  </si>
  <si>
    <t>29/7/2026</t>
  </si>
  <si>
    <t>30/7/2026</t>
  </si>
  <si>
    <t>To purchsed star scroo and bit</t>
  </si>
  <si>
    <t>31/7/2026</t>
  </si>
  <si>
    <t>Petty cash credated from revanue genration (vegtiable 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</si>
</sst>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_ * #,##0_ ;_ * \-#,##0_ ;_ * &quot;-&quot;??_ ;_ @_ "/>
    <numFmt numFmtId="165" formatCode="dd\/mm\/yyyy"/>
    <numFmt numFmtId="166" formatCode="m/d/yyyy"/>
    <numFmt numFmtId="167" formatCode="&quot;&quot;0.00"/>
    <numFmt numFmtId="168" formatCode="mm/dd/yyyy"/>
  </numFmts>
  <fonts count="2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</font>
    <font>
      <sz val="11"/>
      <color theme="1"/>
      <name val="Calibri"/>
    </font>
    <font>
      <sz val="14"/>
      <color theme="1"/>
      <name val="Calibri"/>
    </font>
    <font>
      <sz val="11"/>
      <name val="Calibri"/>
    </font>
    <font>
      <b/>
      <sz val="10"/>
      <color theme="1"/>
      <name val="Calibri"/>
    </font>
    <font>
      <b/>
      <sz val="11"/>
      <color theme="1"/>
      <name val="Calibri"/>
    </font>
    <font>
      <sz val="10"/>
      <color theme="1"/>
      <name val="Arial"/>
    </font>
    <font>
      <b/>
      <sz val="12"/>
      <color theme="1"/>
      <name val="Calibri"/>
    </font>
    <font>
      <sz val="12"/>
      <color theme="1"/>
      <name val="Calibri"/>
    </font>
    <font>
      <sz val="10"/>
      <color theme="1"/>
      <name val="Calibri"/>
    </font>
    <font>
      <b/>
      <u/>
      <sz val="14"/>
      <color theme="1"/>
      <name val="Calibri"/>
    </font>
    <font>
      <u/>
      <sz val="10"/>
      <color theme="1"/>
      <name val="Calibri"/>
    </font>
    <font>
      <u/>
      <sz val="10"/>
      <color theme="1"/>
      <name val="Calibri"/>
    </font>
    <font>
      <u/>
      <sz val="10"/>
      <color theme="1"/>
      <name val="Calibri"/>
    </font>
    <font>
      <u/>
      <sz val="10"/>
      <color theme="1"/>
      <name val="Calibri"/>
    </font>
    <font>
      <b/>
      <sz val="12"/>
      <color theme="1"/>
      <name val="Arial"/>
    </font>
    <font>
      <b/>
      <sz val="13"/>
      <color theme="1"/>
      <name val="Calibri"/>
    </font>
    <font>
      <u/>
      <sz val="10"/>
      <color theme="1"/>
      <name val="Calibri"/>
    </font>
    <font>
      <u/>
      <sz val="10"/>
      <color theme="1"/>
      <name val="Calibri"/>
    </font>
    <font>
      <u/>
      <sz val="10"/>
      <color theme="1"/>
      <name val="Calibri"/>
    </font>
    <font>
      <b/>
      <sz val="14"/>
      <color theme="1"/>
      <name val="Arial"/>
    </font>
    <font>
      <sz val="11"/>
      <color rgb="FFFF0000"/>
      <name val="Calibri"/>
    </font>
    <font>
      <sz val="11"/>
      <color theme="1"/>
      <name val="Calibri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C8C8C8"/>
        <bgColor rgb="FFC8C8C8"/>
      </patternFill>
    </fill>
    <fill>
      <patternFill patternType="solid">
        <fgColor rgb="FFA8D08D"/>
        <bgColor rgb="FFA8D08D"/>
      </patternFill>
    </fill>
    <fill>
      <patternFill patternType="solid">
        <fgColor theme="0"/>
        <bgColor theme="0"/>
      </patternFill>
    </fill>
    <fill>
      <patternFill patternType="solid">
        <fgColor rgb="FFFFE598"/>
        <bgColor rgb="FFFFE598"/>
      </patternFill>
    </fill>
    <fill>
      <patternFill patternType="solid">
        <fgColor rgb="FFCC0000"/>
        <bgColor rgb="FFCC0000"/>
      </patternFill>
    </fill>
    <fill>
      <patternFill patternType="solid">
        <fgColor rgb="FF92D050"/>
        <bgColor rgb="FF92D050"/>
      </patternFill>
    </fill>
    <fill>
      <patternFill patternType="solid">
        <fgColor rgb="FFC55A11"/>
        <bgColor rgb="FFC55A11"/>
      </patternFill>
    </fill>
    <fill>
      <patternFill patternType="solid">
        <fgColor rgb="FF00B0F0"/>
        <bgColor rgb="FF00B0F0"/>
      </patternFill>
    </fill>
    <fill>
      <patternFill patternType="solid">
        <fgColor rgb="FFBDD6EE"/>
        <bgColor rgb="FFBDD6EE"/>
      </patternFill>
    </fill>
    <fill>
      <patternFill patternType="solid">
        <fgColor rgb="FFFFD965"/>
        <bgColor rgb="FFFFD965"/>
      </patternFill>
    </fill>
    <fill>
      <patternFill patternType="solid">
        <fgColor rgb="FFF4B083"/>
        <bgColor rgb="FFF4B083"/>
      </patternFill>
    </fill>
    <fill>
      <patternFill patternType="solid">
        <fgColor rgb="FFF7CAAC"/>
        <bgColor rgb="FFF7CAAC"/>
      </patternFill>
    </fill>
    <fill>
      <patternFill patternType="solid">
        <fgColor rgb="FFFBE4D5"/>
        <bgColor rgb="FFFBE4D5"/>
      </patternFill>
    </fill>
    <fill>
      <patternFill patternType="solid">
        <fgColor rgb="FFFFFF00"/>
        <bgColor rgb="FFFFFF00"/>
      </patternFill>
    </fill>
    <fill>
      <patternFill patternType="solid">
        <fgColor rgb="FFD9E2F3"/>
        <bgColor rgb="FFD9E2F3"/>
      </patternFill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</fills>
  <borders count="6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3">
    <xf numFmtId="0" fontId="0" fillId="0" borderId="0" xfId="0"/>
    <xf numFmtId="0" fontId="2" fillId="0" borderId="0" xfId="0" applyFont="1" applyAlignment="1">
      <alignment horizontal="left" vertical="top"/>
    </xf>
    <xf numFmtId="0" fontId="3" fillId="2" borderId="1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6" fillId="0" borderId="10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/>
    </xf>
    <xf numFmtId="164" fontId="6" fillId="0" borderId="10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17" fontId="8" fillId="0" borderId="1" xfId="0" applyNumberFormat="1" applyFont="1" applyBorder="1" applyAlignment="1">
      <alignment horizontal="center" vertical="center"/>
    </xf>
    <xf numFmtId="164" fontId="6" fillId="0" borderId="11" xfId="0" applyNumberFormat="1" applyFont="1" applyBorder="1" applyAlignment="1">
      <alignment horizontal="center" vertical="center"/>
    </xf>
    <xf numFmtId="15" fontId="3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right" vertical="center" wrapText="1"/>
    </xf>
    <xf numFmtId="17" fontId="3" fillId="0" borderId="1" xfId="0" applyNumberFormat="1" applyFont="1" applyBorder="1" applyAlignment="1">
      <alignment horizontal="center" vertical="center"/>
    </xf>
    <xf numFmtId="164" fontId="9" fillId="6" borderId="1" xfId="0" applyNumberFormat="1" applyFont="1" applyFill="1" applyBorder="1" applyAlignment="1">
      <alignment horizontal="center" vertical="center"/>
    </xf>
    <xf numFmtId="43" fontId="3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13" fillId="0" borderId="15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16" fillId="0" borderId="16" xfId="0" applyFont="1" applyBorder="1" applyAlignment="1">
      <alignment vertical="center"/>
    </xf>
    <xf numFmtId="0" fontId="10" fillId="0" borderId="15" xfId="0" applyFont="1" applyBorder="1" applyAlignment="1">
      <alignment horizontal="center" vertical="center"/>
    </xf>
    <xf numFmtId="165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right" vertical="center" wrapText="1"/>
    </xf>
    <xf numFmtId="0" fontId="11" fillId="0" borderId="2" xfId="0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top"/>
    </xf>
    <xf numFmtId="167" fontId="11" fillId="0" borderId="16" xfId="0" applyNumberFormat="1" applyFont="1" applyBorder="1" applyAlignment="1">
      <alignment vertical="top"/>
    </xf>
    <xf numFmtId="0" fontId="3" fillId="7" borderId="1" xfId="0" applyFont="1" applyFill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 wrapText="1"/>
    </xf>
    <xf numFmtId="167" fontId="3" fillId="4" borderId="16" xfId="0" applyNumberFormat="1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top"/>
    </xf>
    <xf numFmtId="167" fontId="3" fillId="0" borderId="16" xfId="0" applyNumberFormat="1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2" fontId="11" fillId="0" borderId="18" xfId="0" applyNumberFormat="1" applyFont="1" applyBorder="1" applyAlignment="1">
      <alignment horizontal="center" vertical="top"/>
    </xf>
    <xf numFmtId="167" fontId="11" fillId="0" borderId="21" xfId="0" applyNumberFormat="1" applyFont="1" applyBorder="1" applyAlignment="1">
      <alignment vertical="center"/>
    </xf>
    <xf numFmtId="0" fontId="3" fillId="0" borderId="0" xfId="0" applyFont="1" applyAlignment="1">
      <alignment wrapText="1"/>
    </xf>
    <xf numFmtId="0" fontId="9" fillId="0" borderId="22" xfId="0" applyFont="1" applyBorder="1" applyAlignment="1">
      <alignment vertical="center"/>
    </xf>
    <xf numFmtId="0" fontId="17" fillId="0" borderId="25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0" fontId="7" fillId="4" borderId="17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43" fontId="3" fillId="10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0" fontId="3" fillId="0" borderId="1" xfId="0" applyFont="1" applyBorder="1"/>
    <xf numFmtId="0" fontId="7" fillId="11" borderId="1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3" fillId="4" borderId="29" xfId="0" applyFont="1" applyFill="1" applyBorder="1" applyAlignment="1">
      <alignment horizontal="center" vertical="center"/>
    </xf>
    <xf numFmtId="0" fontId="3" fillId="4" borderId="29" xfId="0" applyFont="1" applyFill="1" applyBorder="1" applyAlignment="1">
      <alignment vertical="center"/>
    </xf>
    <xf numFmtId="0" fontId="7" fillId="12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 wrapText="1"/>
    </xf>
    <xf numFmtId="0" fontId="19" fillId="0" borderId="33" xfId="0" applyFont="1" applyBorder="1" applyAlignment="1">
      <alignment horizontal="center" vertical="center"/>
    </xf>
    <xf numFmtId="0" fontId="20" fillId="0" borderId="34" xfId="0" applyFont="1" applyBorder="1" applyAlignment="1">
      <alignment horizontal="center" vertical="center"/>
    </xf>
    <xf numFmtId="0" fontId="21" fillId="0" borderId="35" xfId="0" applyFont="1" applyBorder="1" applyAlignment="1">
      <alignment horizontal="center" vertical="center"/>
    </xf>
    <xf numFmtId="0" fontId="10" fillId="0" borderId="36" xfId="0" applyFont="1" applyBorder="1" applyAlignment="1">
      <alignment horizontal="center" vertical="center"/>
    </xf>
    <xf numFmtId="165" fontId="11" fillId="0" borderId="37" xfId="0" applyNumberFormat="1" applyFont="1" applyBorder="1" applyAlignment="1">
      <alignment horizontal="center" vertical="center"/>
    </xf>
    <xf numFmtId="0" fontId="11" fillId="0" borderId="37" xfId="0" applyFont="1" applyBorder="1" applyAlignment="1">
      <alignment horizontal="right" vertical="center"/>
    </xf>
    <xf numFmtId="2" fontId="11" fillId="13" borderId="40" xfId="0" applyNumberFormat="1" applyFont="1" applyFill="1" applyBorder="1" applyAlignment="1">
      <alignment horizontal="center" vertical="top"/>
    </xf>
    <xf numFmtId="167" fontId="11" fillId="0" borderId="41" xfId="0" applyNumberFormat="1" applyFont="1" applyBorder="1" applyAlignment="1">
      <alignment horizontal="center" vertical="top"/>
    </xf>
    <xf numFmtId="0" fontId="11" fillId="0" borderId="1" xfId="0" applyFont="1" applyBorder="1" applyAlignment="1">
      <alignment horizontal="left" vertical="top"/>
    </xf>
    <xf numFmtId="167" fontId="11" fillId="4" borderId="16" xfId="0" applyNumberFormat="1" applyFont="1" applyFill="1" applyBorder="1" applyAlignment="1">
      <alignment horizontal="center" vertical="center"/>
    </xf>
    <xf numFmtId="167" fontId="11" fillId="0" borderId="16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1" fillId="0" borderId="1" xfId="0" applyFont="1" applyBorder="1" applyAlignment="1">
      <alignment vertical="center"/>
    </xf>
    <xf numFmtId="167" fontId="11" fillId="0" borderId="21" xfId="0" applyNumberFormat="1" applyFont="1" applyBorder="1" applyAlignment="1">
      <alignment horizontal="center" vertical="center"/>
    </xf>
    <xf numFmtId="0" fontId="11" fillId="0" borderId="33" xfId="0" applyFont="1" applyBorder="1" applyAlignment="1">
      <alignment horizontal="center" vertical="center"/>
    </xf>
    <xf numFmtId="0" fontId="11" fillId="0" borderId="34" xfId="0" applyFont="1" applyBorder="1" applyAlignment="1">
      <alignment horizontal="center" vertical="center"/>
    </xf>
    <xf numFmtId="0" fontId="11" fillId="0" borderId="34" xfId="0" applyFont="1" applyBorder="1" applyAlignment="1">
      <alignment horizontal="center" vertical="center" wrapText="1"/>
    </xf>
    <xf numFmtId="0" fontId="11" fillId="0" borderId="35" xfId="0" applyFont="1" applyBorder="1" applyAlignment="1">
      <alignment horizontal="center" vertical="center"/>
    </xf>
    <xf numFmtId="0" fontId="11" fillId="0" borderId="37" xfId="0" applyFont="1" applyBorder="1" applyAlignment="1">
      <alignment horizontal="right" vertical="center" wrapText="1"/>
    </xf>
    <xf numFmtId="0" fontId="11" fillId="0" borderId="1" xfId="0" applyFont="1" applyBorder="1" applyAlignment="1">
      <alignment horizontal="left" vertical="top" wrapText="1"/>
    </xf>
    <xf numFmtId="0" fontId="11" fillId="0" borderId="1" xfId="0" applyFont="1" applyBorder="1" applyAlignment="1">
      <alignment vertical="center" wrapText="1"/>
    </xf>
    <xf numFmtId="0" fontId="8" fillId="0" borderId="33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/>
    </xf>
    <xf numFmtId="165" fontId="8" fillId="0" borderId="37" xfId="0" applyNumberFormat="1" applyFont="1" applyBorder="1" applyAlignment="1">
      <alignment horizontal="center" vertical="center"/>
    </xf>
    <xf numFmtId="0" fontId="8" fillId="0" borderId="37" xfId="0" applyFont="1" applyBorder="1" applyAlignment="1">
      <alignment horizontal="right" vertical="center"/>
    </xf>
    <xf numFmtId="2" fontId="8" fillId="13" borderId="40" xfId="0" applyNumberFormat="1" applyFont="1" applyFill="1" applyBorder="1" applyAlignment="1">
      <alignment horizontal="center" vertical="top"/>
    </xf>
    <xf numFmtId="167" fontId="8" fillId="0" borderId="41" xfId="0" applyNumberFormat="1" applyFont="1" applyBorder="1" applyAlignment="1">
      <alignment horizontal="center" vertical="top"/>
    </xf>
    <xf numFmtId="0" fontId="3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center"/>
    </xf>
    <xf numFmtId="0" fontId="8" fillId="0" borderId="15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165" fontId="3" fillId="0" borderId="18" xfId="0" applyNumberFormat="1" applyFont="1" applyBorder="1" applyAlignment="1">
      <alignment horizontal="center" vertical="center"/>
    </xf>
    <xf numFmtId="2" fontId="3" fillId="0" borderId="18" xfId="0" applyNumberFormat="1" applyFont="1" applyBorder="1" applyAlignment="1">
      <alignment horizontal="center" vertical="top"/>
    </xf>
    <xf numFmtId="167" fontId="3" fillId="0" borderId="2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16" xfId="0" applyFont="1" applyBorder="1" applyAlignment="1">
      <alignment vertical="center"/>
    </xf>
    <xf numFmtId="2" fontId="11" fillId="13" borderId="1" xfId="0" applyNumberFormat="1" applyFont="1" applyFill="1" applyBorder="1" applyAlignment="1">
      <alignment horizontal="center" vertical="top"/>
    </xf>
    <xf numFmtId="167" fontId="3" fillId="3" borderId="16" xfId="0" applyNumberFormat="1" applyFont="1" applyFill="1" applyBorder="1" applyAlignment="1">
      <alignment vertical="center"/>
    </xf>
    <xf numFmtId="2" fontId="3" fillId="0" borderId="0" xfId="0" applyNumberFormat="1" applyFont="1"/>
    <xf numFmtId="167" fontId="23" fillId="4" borderId="16" xfId="0" applyNumberFormat="1" applyFont="1" applyFill="1" applyBorder="1" applyAlignment="1">
      <alignment vertical="center"/>
    </xf>
    <xf numFmtId="167" fontId="3" fillId="14" borderId="16" xfId="0" applyNumberFormat="1" applyFont="1" applyFill="1" applyBorder="1" applyAlignment="1">
      <alignment vertical="center"/>
    </xf>
    <xf numFmtId="167" fontId="3" fillId="0" borderId="16" xfId="0" applyNumberFormat="1" applyFont="1" applyBorder="1" applyAlignment="1">
      <alignment vertical="center"/>
    </xf>
    <xf numFmtId="167" fontId="3" fillId="15" borderId="16" xfId="0" applyNumberFormat="1" applyFont="1" applyFill="1" applyBorder="1" applyAlignment="1">
      <alignment vertical="center"/>
    </xf>
    <xf numFmtId="0" fontId="3" fillId="0" borderId="16" xfId="0" applyFont="1" applyBorder="1"/>
    <xf numFmtId="167" fontId="3" fillId="4" borderId="16" xfId="0" applyNumberFormat="1" applyFont="1" applyFill="1" applyBorder="1" applyAlignment="1">
      <alignment vertical="center"/>
    </xf>
    <xf numFmtId="0" fontId="11" fillId="0" borderId="16" xfId="0" applyFont="1" applyBorder="1" applyAlignment="1">
      <alignment horizontal="right" vertical="center"/>
    </xf>
    <xf numFmtId="167" fontId="11" fillId="0" borderId="16" xfId="0" applyNumberFormat="1" applyFont="1" applyBorder="1" applyAlignment="1">
      <alignment horizontal="right" vertical="center"/>
    </xf>
    <xf numFmtId="0" fontId="3" fillId="0" borderId="16" xfId="0" applyFont="1" applyBorder="1" applyAlignment="1">
      <alignment horizontal="right" vertical="center"/>
    </xf>
    <xf numFmtId="167" fontId="3" fillId="4" borderId="16" xfId="0" applyNumberFormat="1" applyFont="1" applyFill="1" applyBorder="1" applyAlignment="1">
      <alignment horizontal="right" vertical="center"/>
    </xf>
    <xf numFmtId="2" fontId="3" fillId="0" borderId="0" xfId="0" applyNumberFormat="1" applyFont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top" wrapText="1"/>
    </xf>
    <xf numFmtId="167" fontId="3" fillId="0" borderId="16" xfId="0" applyNumberFormat="1" applyFont="1" applyBorder="1" applyAlignment="1">
      <alignment horizontal="right" vertical="center"/>
    </xf>
    <xf numFmtId="167" fontId="11" fillId="0" borderId="21" xfId="0" applyNumberFormat="1" applyFont="1" applyBorder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167" fontId="7" fillId="4" borderId="1" xfId="0" applyNumberFormat="1" applyFont="1" applyFill="1" applyBorder="1" applyAlignment="1">
      <alignment horizontal="center" vertical="center"/>
    </xf>
    <xf numFmtId="1" fontId="7" fillId="4" borderId="1" xfId="0" applyNumberFormat="1" applyFont="1" applyFill="1" applyBorder="1" applyAlignment="1">
      <alignment horizontal="center" vertical="center" wrapText="1"/>
    </xf>
    <xf numFmtId="167" fontId="7" fillId="0" borderId="1" xfId="0" applyNumberFormat="1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11" fillId="0" borderId="1" xfId="0" applyNumberFormat="1" applyFont="1" applyBorder="1" applyAlignment="1">
      <alignment horizontal="center" vertical="center"/>
    </xf>
    <xf numFmtId="164" fontId="11" fillId="0" borderId="16" xfId="0" applyNumberFormat="1" applyFont="1" applyBorder="1" applyAlignment="1">
      <alignment horizontal="center" vertical="center"/>
    </xf>
    <xf numFmtId="164" fontId="11" fillId="13" borderId="1" xfId="0" applyNumberFormat="1" applyFont="1" applyFill="1" applyBorder="1" applyAlignment="1">
      <alignment horizontal="center" vertical="center"/>
    </xf>
    <xf numFmtId="164" fontId="11" fillId="0" borderId="16" xfId="0" applyNumberFormat="1" applyFont="1" applyBorder="1" applyAlignment="1">
      <alignment vertical="center"/>
    </xf>
    <xf numFmtId="164" fontId="3" fillId="0" borderId="16" xfId="0" applyNumberFormat="1" applyFont="1" applyBorder="1" applyAlignment="1">
      <alignment vertical="center"/>
    </xf>
    <xf numFmtId="165" fontId="3" fillId="15" borderId="1" xfId="0" applyNumberFormat="1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horizontal="center" vertical="center"/>
    </xf>
    <xf numFmtId="164" fontId="3" fillId="15" borderId="1" xfId="0" applyNumberFormat="1" applyFont="1" applyFill="1" applyBorder="1" applyAlignment="1">
      <alignment vertical="center"/>
    </xf>
    <xf numFmtId="164" fontId="3" fillId="15" borderId="16" xfId="0" applyNumberFormat="1" applyFont="1" applyFill="1" applyBorder="1" applyAlignment="1">
      <alignment vertical="center"/>
    </xf>
    <xf numFmtId="164" fontId="3" fillId="4" borderId="16" xfId="0" applyNumberFormat="1" applyFont="1" applyFill="1" applyBorder="1" applyAlignment="1">
      <alignment vertical="center"/>
    </xf>
    <xf numFmtId="164" fontId="3" fillId="0" borderId="16" xfId="0" applyNumberFormat="1" applyFont="1" applyBorder="1" applyAlignment="1">
      <alignment horizontal="center" vertical="center"/>
    </xf>
    <xf numFmtId="164" fontId="11" fillId="0" borderId="18" xfId="0" applyNumberFormat="1" applyFont="1" applyBorder="1" applyAlignment="1">
      <alignment horizontal="center" vertical="center"/>
    </xf>
    <xf numFmtId="164" fontId="11" fillId="0" borderId="21" xfId="0" applyNumberFormat="1" applyFont="1" applyBorder="1" applyAlignment="1">
      <alignment vertical="center"/>
    </xf>
    <xf numFmtId="0" fontId="3" fillId="0" borderId="0" xfId="0" applyFont="1" applyAlignment="1">
      <alignment vertical="center" wrapText="1"/>
    </xf>
    <xf numFmtId="164" fontId="3" fillId="0" borderId="0" xfId="0" applyNumberFormat="1" applyFont="1" applyAlignment="1">
      <alignment vertical="center"/>
    </xf>
    <xf numFmtId="164" fontId="7" fillId="0" borderId="16" xfId="0" applyNumberFormat="1" applyFont="1" applyBorder="1" applyAlignment="1">
      <alignment horizontal="center" vertical="center"/>
    </xf>
    <xf numFmtId="164" fontId="6" fillId="0" borderId="18" xfId="0" applyNumberFormat="1" applyFont="1" applyBorder="1" applyAlignment="1">
      <alignment horizontal="center" vertical="center"/>
    </xf>
    <xf numFmtId="164" fontId="6" fillId="0" borderId="21" xfId="0" applyNumberFormat="1" applyFont="1" applyBorder="1" applyAlignment="1">
      <alignment vertical="center"/>
    </xf>
    <xf numFmtId="0" fontId="7" fillId="4" borderId="29" xfId="0" applyFont="1" applyFill="1" applyBorder="1" applyAlignment="1">
      <alignment vertical="center"/>
    </xf>
    <xf numFmtId="0" fontId="3" fillId="4" borderId="15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3" fillId="4" borderId="17" xfId="0" applyFont="1" applyFill="1" applyBorder="1" applyAlignment="1">
      <alignment horizontal="center" vertical="center"/>
    </xf>
    <xf numFmtId="0" fontId="3" fillId="0" borderId="18" xfId="0" applyFont="1" applyBorder="1"/>
    <xf numFmtId="0" fontId="7" fillId="0" borderId="18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0" borderId="42" xfId="0" applyFont="1" applyBorder="1"/>
    <xf numFmtId="0" fontId="7" fillId="0" borderId="43" xfId="0" applyFont="1" applyBorder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7" fillId="0" borderId="4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10" fillId="0" borderId="0" xfId="0" applyFont="1"/>
    <xf numFmtId="0" fontId="24" fillId="0" borderId="0" xfId="0" applyFont="1"/>
    <xf numFmtId="0" fontId="6" fillId="0" borderId="15" xfId="0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4" fontId="6" fillId="0" borderId="16" xfId="0" applyNumberFormat="1" applyFont="1" applyBorder="1" applyAlignment="1">
      <alignment horizontal="center" vertical="center"/>
    </xf>
    <xf numFmtId="0" fontId="7" fillId="0" borderId="0" xfId="0" applyFont="1"/>
    <xf numFmtId="0" fontId="9" fillId="0" borderId="15" xfId="0" applyFont="1" applyBorder="1" applyAlignment="1">
      <alignment horizontal="center" vertical="center"/>
    </xf>
    <xf numFmtId="164" fontId="6" fillId="13" borderId="1" xfId="0" applyNumberFormat="1" applyFont="1" applyFill="1" applyBorder="1" applyAlignment="1">
      <alignment horizontal="center" vertical="center"/>
    </xf>
    <xf numFmtId="164" fontId="6" fillId="0" borderId="16" xfId="0" applyNumberFormat="1" applyFont="1" applyBorder="1" applyAlignment="1">
      <alignment vertical="center"/>
    </xf>
    <xf numFmtId="164" fontId="6" fillId="17" borderId="1" xfId="0" applyNumberFormat="1" applyFont="1" applyFill="1" applyBorder="1" applyAlignment="1">
      <alignment horizontal="center" vertical="center"/>
    </xf>
    <xf numFmtId="164" fontId="9" fillId="17" borderId="18" xfId="0" applyNumberFormat="1" applyFont="1" applyFill="1" applyBorder="1" applyAlignment="1">
      <alignment horizontal="center" vertical="center"/>
    </xf>
    <xf numFmtId="164" fontId="6" fillId="17" borderId="18" xfId="0" applyNumberFormat="1" applyFont="1" applyFill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 wrapText="1"/>
    </xf>
    <xf numFmtId="164" fontId="6" fillId="0" borderId="48" xfId="0" applyNumberFormat="1" applyFont="1" applyBorder="1" applyAlignment="1">
      <alignment horizontal="center" vertical="center"/>
    </xf>
    <xf numFmtId="164" fontId="6" fillId="0" borderId="49" xfId="0" applyNumberFormat="1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165" fontId="6" fillId="0" borderId="48" xfId="0" applyNumberFormat="1" applyFont="1" applyBorder="1" applyAlignment="1">
      <alignment horizontal="center" vertical="center"/>
    </xf>
    <xf numFmtId="0" fontId="6" fillId="0" borderId="48" xfId="0" applyFont="1" applyBorder="1" applyAlignment="1">
      <alignment horizontal="right" vertical="center" wrapText="1"/>
    </xf>
    <xf numFmtId="164" fontId="6" fillId="17" borderId="48" xfId="0" applyNumberFormat="1" applyFont="1" applyFill="1" applyBorder="1" applyAlignment="1">
      <alignment horizontal="center" vertical="center"/>
    </xf>
    <xf numFmtId="164" fontId="6" fillId="0" borderId="49" xfId="0" applyNumberFormat="1" applyFont="1" applyBorder="1" applyAlignment="1">
      <alignment vertical="center"/>
    </xf>
    <xf numFmtId="0" fontId="10" fillId="0" borderId="52" xfId="0" applyFont="1" applyBorder="1" applyAlignment="1">
      <alignment horizontal="center" vertical="center"/>
    </xf>
    <xf numFmtId="165" fontId="3" fillId="0" borderId="37" xfId="0" applyNumberFormat="1" applyFont="1" applyBorder="1" applyAlignment="1">
      <alignment horizontal="center" vertical="center"/>
    </xf>
    <xf numFmtId="0" fontId="3" fillId="0" borderId="37" xfId="0" applyFont="1" applyBorder="1" applyAlignment="1">
      <alignment horizontal="left" vertical="center" wrapText="1"/>
    </xf>
    <xf numFmtId="0" fontId="3" fillId="0" borderId="37" xfId="0" applyFont="1" applyBorder="1" applyAlignment="1">
      <alignment horizontal="center" vertical="center"/>
    </xf>
    <xf numFmtId="164" fontId="3" fillId="0" borderId="37" xfId="0" applyNumberFormat="1" applyFont="1" applyBorder="1" applyAlignment="1">
      <alignment vertical="center"/>
    </xf>
    <xf numFmtId="164" fontId="3" fillId="0" borderId="53" xfId="0" applyNumberFormat="1" applyFont="1" applyBorder="1" applyAlignment="1">
      <alignment vertical="center"/>
    </xf>
    <xf numFmtId="0" fontId="10" fillId="0" borderId="54" xfId="0" applyFont="1" applyBorder="1" applyAlignment="1">
      <alignment horizontal="center" vertical="center"/>
    </xf>
    <xf numFmtId="164" fontId="3" fillId="0" borderId="55" xfId="0" applyNumberFormat="1" applyFont="1" applyBorder="1" applyAlignment="1">
      <alignment vertical="center"/>
    </xf>
    <xf numFmtId="164" fontId="3" fillId="4" borderId="55" xfId="0" applyNumberFormat="1" applyFont="1" applyFill="1" applyBorder="1" applyAlignment="1">
      <alignment vertical="center"/>
    </xf>
    <xf numFmtId="164" fontId="7" fillId="0" borderId="55" xfId="0" applyNumberFormat="1" applyFont="1" applyBorder="1" applyAlignment="1">
      <alignment horizontal="center" vertical="center"/>
    </xf>
    <xf numFmtId="0" fontId="10" fillId="0" borderId="56" xfId="0" applyFont="1" applyBorder="1" applyAlignment="1">
      <alignment horizontal="center" vertical="center"/>
    </xf>
    <xf numFmtId="165" fontId="11" fillId="0" borderId="57" xfId="0" applyNumberFormat="1" applyFont="1" applyBorder="1" applyAlignment="1">
      <alignment horizontal="center" vertical="center"/>
    </xf>
    <xf numFmtId="0" fontId="11" fillId="0" borderId="57" xfId="0" applyFont="1" applyBorder="1" applyAlignment="1">
      <alignment horizontal="center" vertical="center"/>
    </xf>
    <xf numFmtId="164" fontId="6" fillId="17" borderId="57" xfId="0" applyNumberFormat="1" applyFont="1" applyFill="1" applyBorder="1" applyAlignment="1">
      <alignment horizontal="center" vertical="center"/>
    </xf>
    <xf numFmtId="164" fontId="6" fillId="0" borderId="60" xfId="0" applyNumberFormat="1" applyFont="1" applyBorder="1" applyAlignment="1">
      <alignment vertical="center"/>
    </xf>
    <xf numFmtId="0" fontId="24" fillId="0" borderId="61" xfId="0" applyFont="1" applyBorder="1"/>
    <xf numFmtId="168" fontId="3" fillId="0" borderId="1" xfId="0" applyNumberFormat="1" applyFont="1" applyBorder="1" applyAlignment="1">
      <alignment horizontal="center" vertical="center"/>
    </xf>
    <xf numFmtId="164" fontId="6" fillId="6" borderId="57" xfId="0" applyNumberFormat="1" applyFont="1" applyFill="1" applyBorder="1" applyAlignment="1">
      <alignment horizontal="center" vertical="center"/>
    </xf>
    <xf numFmtId="164" fontId="7" fillId="6" borderId="57" xfId="0" applyNumberFormat="1" applyFont="1" applyFill="1" applyBorder="1" applyAlignment="1">
      <alignment horizontal="center" vertical="center"/>
    </xf>
    <xf numFmtId="164" fontId="6" fillId="0" borderId="11" xfId="0" applyNumberFormat="1" applyFont="1" applyBorder="1" applyAlignment="1">
      <alignment vertical="center"/>
    </xf>
    <xf numFmtId="0" fontId="10" fillId="0" borderId="62" xfId="0" applyFont="1" applyBorder="1" applyAlignment="1">
      <alignment horizontal="center" vertical="center"/>
    </xf>
    <xf numFmtId="0" fontId="3" fillId="0" borderId="42" xfId="0" applyFont="1" applyBorder="1" applyAlignment="1">
      <alignment horizontal="left" vertical="center" wrapText="1"/>
    </xf>
    <xf numFmtId="0" fontId="3" fillId="0" borderId="42" xfId="0" applyFont="1" applyBorder="1" applyAlignment="1">
      <alignment horizontal="center" vertical="center"/>
    </xf>
    <xf numFmtId="164" fontId="3" fillId="0" borderId="63" xfId="0" applyNumberFormat="1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164" fontId="9" fillId="6" borderId="57" xfId="0" applyNumberFormat="1" applyFont="1" applyFill="1" applyBorder="1" applyAlignment="1">
      <alignment horizontal="center" vertical="center"/>
    </xf>
    <xf numFmtId="166" fontId="3" fillId="0" borderId="37" xfId="0" applyNumberFormat="1" applyFont="1" applyBorder="1" applyAlignment="1">
      <alignment horizontal="center" vertical="center"/>
    </xf>
    <xf numFmtId="164" fontId="3" fillId="4" borderId="1" xfId="0" applyNumberFormat="1" applyFont="1" applyFill="1" applyBorder="1" applyAlignment="1">
      <alignment vertical="center"/>
    </xf>
    <xf numFmtId="164" fontId="7" fillId="6" borderId="1" xfId="0" applyNumberFormat="1" applyFont="1" applyFill="1" applyBorder="1" applyAlignment="1">
      <alignment horizontal="center" vertical="center"/>
    </xf>
    <xf numFmtId="0" fontId="3" fillId="15" borderId="0" xfId="0" applyFont="1" applyFill="1"/>
    <xf numFmtId="0" fontId="24" fillId="0" borderId="1" xfId="0" applyFont="1" applyBorder="1"/>
    <xf numFmtId="0" fontId="24" fillId="0" borderId="1" xfId="0" applyFont="1" applyBorder="1" applyAlignment="1">
      <alignment horizontal="center"/>
    </xf>
    <xf numFmtId="164" fontId="9" fillId="18" borderId="1" xfId="0" applyNumberFormat="1" applyFont="1" applyFill="1" applyBorder="1" applyAlignment="1">
      <alignment horizontal="center" vertical="center"/>
    </xf>
    <xf numFmtId="164" fontId="9" fillId="6" borderId="1" xfId="0" applyNumberFormat="1" applyFont="1" applyFill="1" applyBorder="1" applyAlignment="1">
      <alignment vertical="center"/>
    </xf>
    <xf numFmtId="0" fontId="24" fillId="15" borderId="0" xfId="0" applyFont="1" applyFill="1"/>
    <xf numFmtId="164" fontId="7" fillId="4" borderId="1" xfId="0" applyNumberFormat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left" vertical="top"/>
    </xf>
    <xf numFmtId="0" fontId="5" fillId="0" borderId="5" xfId="0" applyFont="1" applyBorder="1"/>
    <xf numFmtId="0" fontId="5" fillId="0" borderId="8" xfId="0" applyFont="1" applyBorder="1"/>
    <xf numFmtId="0" fontId="6" fillId="0" borderId="2" xfId="0" applyFont="1" applyBorder="1" applyAlignment="1">
      <alignment horizontal="center" vertical="center"/>
    </xf>
    <xf numFmtId="0" fontId="5" fillId="0" borderId="7" xfId="0" applyFont="1" applyBorder="1"/>
    <xf numFmtId="0" fontId="11" fillId="0" borderId="2" xfId="0" applyFont="1" applyBorder="1" applyAlignment="1">
      <alignment horizontal="right" vertical="center"/>
    </xf>
    <xf numFmtId="0" fontId="4" fillId="3" borderId="2" xfId="0" applyFont="1" applyFill="1" applyBorder="1" applyAlignment="1">
      <alignment horizontal="center" vertical="center"/>
    </xf>
    <xf numFmtId="0" fontId="5" fillId="0" borderId="4" xfId="0" applyFont="1" applyBorder="1"/>
    <xf numFmtId="0" fontId="3" fillId="7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5" fillId="0" borderId="26" xfId="0" applyFont="1" applyBorder="1"/>
    <xf numFmtId="0" fontId="9" fillId="0" borderId="19" xfId="0" applyFont="1" applyBorder="1" applyAlignment="1">
      <alignment horizontal="center" vertical="center"/>
    </xf>
    <xf numFmtId="0" fontId="5" fillId="0" borderId="20" xfId="0" applyFont="1" applyBorder="1"/>
    <xf numFmtId="0" fontId="3" fillId="0" borderId="19" xfId="0" applyFont="1" applyBorder="1" applyAlignment="1">
      <alignment horizontal="center" vertical="center"/>
    </xf>
    <xf numFmtId="0" fontId="5" fillId="0" borderId="27" xfId="0" applyFont="1" applyBorder="1"/>
    <xf numFmtId="0" fontId="5" fillId="0" borderId="28" xfId="0" applyFont="1" applyBorder="1"/>
    <xf numFmtId="0" fontId="12" fillId="0" borderId="12" xfId="0" applyFont="1" applyBorder="1" applyAlignment="1">
      <alignment horizontal="center" vertical="center"/>
    </xf>
    <xf numFmtId="0" fontId="5" fillId="0" borderId="13" xfId="0" applyFont="1" applyBorder="1"/>
    <xf numFmtId="0" fontId="5" fillId="0" borderId="14" xfId="0" applyFont="1" applyBorder="1"/>
    <xf numFmtId="0" fontId="11" fillId="0" borderId="2" xfId="0" applyFont="1" applyBorder="1" applyAlignment="1">
      <alignment horizontal="center" vertical="center"/>
    </xf>
    <xf numFmtId="0" fontId="11" fillId="0" borderId="19" xfId="0" applyFont="1" applyBorder="1" applyAlignment="1">
      <alignment horizontal="right" vertical="center"/>
    </xf>
    <xf numFmtId="0" fontId="9" fillId="0" borderId="23" xfId="0" applyFont="1" applyBorder="1" applyAlignment="1">
      <alignment horizontal="center" vertical="center"/>
    </xf>
    <xf numFmtId="0" fontId="5" fillId="0" borderId="24" xfId="0" applyFont="1" applyBorder="1"/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 wrapText="1"/>
    </xf>
    <xf numFmtId="0" fontId="2" fillId="8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7" fillId="12" borderId="2" xfId="0" applyFont="1" applyFill="1" applyBorder="1" applyAlignment="1">
      <alignment horizontal="center" vertical="center"/>
    </xf>
    <xf numFmtId="0" fontId="7" fillId="12" borderId="2" xfId="0" applyFont="1" applyFill="1" applyBorder="1" applyAlignment="1">
      <alignment horizontal="center" vertical="center" wrapText="1"/>
    </xf>
    <xf numFmtId="0" fontId="2" fillId="0" borderId="30" xfId="0" applyFont="1" applyBorder="1" applyAlignment="1">
      <alignment horizontal="center"/>
    </xf>
    <xf numFmtId="0" fontId="5" fillId="0" borderId="31" xfId="0" applyFont="1" applyBorder="1"/>
    <xf numFmtId="0" fontId="5" fillId="0" borderId="32" xfId="0" applyFont="1" applyBorder="1"/>
    <xf numFmtId="0" fontId="11" fillId="0" borderId="38" xfId="0" applyFont="1" applyBorder="1" applyAlignment="1">
      <alignment horizontal="center" vertical="center"/>
    </xf>
    <xf numFmtId="0" fontId="5" fillId="0" borderId="39" xfId="0" applyFont="1" applyBorder="1"/>
    <xf numFmtId="0" fontId="22" fillId="0" borderId="30" xfId="0" applyFont="1" applyBorder="1" applyAlignment="1">
      <alignment horizontal="center"/>
    </xf>
    <xf numFmtId="0" fontId="8" fillId="0" borderId="38" xfId="0" applyFont="1" applyBorder="1" applyAlignment="1">
      <alignment horizontal="center" vertical="center"/>
    </xf>
    <xf numFmtId="0" fontId="3" fillId="0" borderId="19" xfId="0" applyFont="1" applyBorder="1" applyAlignment="1">
      <alignment horizontal="right" vertical="center"/>
    </xf>
    <xf numFmtId="0" fontId="2" fillId="0" borderId="12" xfId="0" applyFont="1" applyBorder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7" fillId="12" borderId="45" xfId="0" applyFont="1" applyFill="1" applyBorder="1" applyAlignment="1">
      <alignment horizontal="center" vertical="center" wrapText="1"/>
    </xf>
    <xf numFmtId="0" fontId="7" fillId="12" borderId="46" xfId="0" applyFont="1" applyFill="1" applyBorder="1" applyAlignment="1">
      <alignment horizontal="center" vertical="center"/>
    </xf>
    <xf numFmtId="0" fontId="7" fillId="12" borderId="19" xfId="0" applyFont="1" applyFill="1" applyBorder="1" applyAlignment="1">
      <alignment horizontal="center" vertical="center"/>
    </xf>
    <xf numFmtId="0" fontId="7" fillId="16" borderId="12" xfId="0" applyFont="1" applyFill="1" applyBorder="1" applyAlignment="1">
      <alignment horizontal="center" vertical="center"/>
    </xf>
    <xf numFmtId="0" fontId="7" fillId="0" borderId="19" xfId="0" applyFont="1" applyBorder="1" applyAlignment="1">
      <alignment horizontal="right" vertical="center"/>
    </xf>
    <xf numFmtId="0" fontId="7" fillId="12" borderId="12" xfId="0" applyFont="1" applyFill="1" applyBorder="1" applyAlignment="1">
      <alignment horizontal="center" vertical="center"/>
    </xf>
    <xf numFmtId="0" fontId="7" fillId="12" borderId="23" xfId="0" applyFont="1" applyFill="1" applyBorder="1" applyAlignment="1">
      <alignment horizontal="center" vertical="center"/>
    </xf>
    <xf numFmtId="0" fontId="7" fillId="12" borderId="45" xfId="0" applyFont="1" applyFill="1" applyBorder="1" applyAlignment="1">
      <alignment horizontal="center" vertical="center"/>
    </xf>
    <xf numFmtId="0" fontId="6" fillId="0" borderId="19" xfId="0" applyFont="1" applyBorder="1" applyAlignment="1">
      <alignment horizontal="right" vertical="center"/>
    </xf>
    <xf numFmtId="0" fontId="4" fillId="0" borderId="30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5" fillId="0" borderId="51" xfId="0" applyFont="1" applyBorder="1"/>
    <xf numFmtId="0" fontId="11" fillId="0" borderId="58" xfId="0" applyFont="1" applyBorder="1" applyAlignment="1">
      <alignment horizontal="right" vertical="center"/>
    </xf>
    <xf numFmtId="0" fontId="5" fillId="0" borderId="59" xfId="0" applyFont="1" applyBorder="1"/>
    <xf numFmtId="0" fontId="2" fillId="0" borderId="2" xfId="0" applyFont="1" applyBorder="1" applyAlignment="1">
      <alignment horizontal="left" vertical="top"/>
    </xf>
    <xf numFmtId="0" fontId="3" fillId="0" borderId="63" xfId="0" applyFont="1" applyBorder="1" applyAlignment="1">
      <alignment horizontal="left" vertical="center" wrapText="1"/>
    </xf>
    <xf numFmtId="0" fontId="11" fillId="0" borderId="63" xfId="0" applyFont="1" applyBorder="1" applyAlignment="1">
      <alignment horizontal="center" vertical="center"/>
    </xf>
    <xf numFmtId="0" fontId="3" fillId="0" borderId="63" xfId="0" applyFont="1" applyBorder="1" applyAlignment="1">
      <alignment horizontal="center" vertical="center"/>
    </xf>
    <xf numFmtId="164" fontId="3" fillId="0" borderId="63" xfId="0" applyNumberFormat="1" applyFont="1" applyBorder="1" applyAlignment="1">
      <alignment vertical="center"/>
    </xf>
    <xf numFmtId="0" fontId="3" fillId="0" borderId="40" xfId="0" applyFont="1" applyBorder="1" applyAlignment="1">
      <alignment horizontal="left" vertical="center" wrapText="1"/>
    </xf>
    <xf numFmtId="0" fontId="11" fillId="0" borderId="40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164" fontId="3" fillId="0" borderId="40" xfId="0" applyNumberFormat="1" applyFont="1" applyBorder="1" applyAlignment="1">
      <alignment vertical="center"/>
    </xf>
    <xf numFmtId="0" fontId="1" fillId="0" borderId="64" xfId="0" applyFont="1" applyBorder="1" applyAlignment="1">
      <alignment vertical="center" wrapText="1"/>
    </xf>
    <xf numFmtId="0" fontId="26" fillId="0" borderId="64" xfId="0" applyFont="1" applyBorder="1" applyAlignment="1">
      <alignment horizontal="center" vertical="center" wrapText="1"/>
    </xf>
    <xf numFmtId="0" fontId="1" fillId="0" borderId="64" xfId="0" applyFont="1" applyBorder="1" applyAlignment="1">
      <alignment horizontal="center" vertical="center" wrapText="1"/>
    </xf>
    <xf numFmtId="3" fontId="1" fillId="0" borderId="64" xfId="0" applyNumberFormat="1" applyFont="1" applyBorder="1" applyAlignment="1">
      <alignment horizontal="right" vertical="center" wrapText="1"/>
    </xf>
    <xf numFmtId="0" fontId="3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0" fillId="0" borderId="63" xfId="0" applyFont="1" applyBorder="1" applyAlignment="1">
      <alignment horizontal="center" vertical="center"/>
    </xf>
    <xf numFmtId="0" fontId="10" fillId="0" borderId="40" xfId="0" applyFont="1" applyBorder="1" applyAlignment="1">
      <alignment horizontal="center" vertical="center"/>
    </xf>
    <xf numFmtId="0" fontId="25" fillId="0" borderId="64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externalLink" Target="externalLinks/externalLink1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8" Type="http://schemas.openxmlformats.org/officeDocument/2006/relationships/worksheet" Target="worksheets/sheet8.xml"/><Relationship Id="rId51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dell/Downloads/Petty%20cash%20.xlsx" TargetMode="External"/><Relationship Id="rId1" Type="http://schemas.openxmlformats.org/officeDocument/2006/relationships/externalLinkPath" Target="/Users/dell/Downloads/Petty%20cash%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22th Jan-24"/>
      <sheetName val="26th Jan-24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/>
  </sheetViews>
  <sheetFormatPr defaultColWidth="14.44140625" defaultRowHeight="15" customHeight="1" x14ac:dyDescent="0.3"/>
  <cols>
    <col min="1" max="1" width="15.33203125" customWidth="1"/>
    <col min="2" max="2" width="16.5546875" customWidth="1"/>
    <col min="3" max="3" width="13.44140625" customWidth="1"/>
    <col min="4" max="4" width="14.5546875" customWidth="1"/>
    <col min="5" max="5" width="19.5546875" customWidth="1"/>
    <col min="6" max="26" width="8.6640625" customWidth="1"/>
  </cols>
  <sheetData>
    <row r="1" spans="1:26" ht="23.25" customHeight="1" x14ac:dyDescent="0.3">
      <c r="A1" s="242" t="s">
        <v>0</v>
      </c>
      <c r="B1" s="243"/>
      <c r="C1" s="243"/>
      <c r="D1" s="243"/>
      <c r="E1" s="240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28.8" x14ac:dyDescent="0.3">
      <c r="A2" s="10" t="s">
        <v>13</v>
      </c>
      <c r="B2" s="12" t="s">
        <v>18</v>
      </c>
      <c r="C2" s="10" t="s">
        <v>20</v>
      </c>
      <c r="D2" s="10" t="s">
        <v>21</v>
      </c>
      <c r="E2" s="10" t="s">
        <v>22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4.4" x14ac:dyDescent="0.3">
      <c r="A3" s="20">
        <v>45139</v>
      </c>
      <c r="B3" s="22">
        <v>5000</v>
      </c>
      <c r="C3" s="22">
        <f>'August-23'!G14</f>
        <v>4700</v>
      </c>
      <c r="D3" s="22">
        <f>B3-C3</f>
        <v>300</v>
      </c>
      <c r="E3" s="17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4.4" x14ac:dyDescent="0.3">
      <c r="A4" s="20">
        <v>45170</v>
      </c>
      <c r="B4" s="22">
        <v>0</v>
      </c>
      <c r="C4" s="22">
        <f>'Sept-23'!G11</f>
        <v>3457</v>
      </c>
      <c r="D4" s="22">
        <f t="shared" ref="D4:D16" si="0">(D3)+(B4)-C4</f>
        <v>-3157</v>
      </c>
      <c r="E4" s="17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4.4" x14ac:dyDescent="0.3">
      <c r="A5" s="20">
        <v>45200</v>
      </c>
      <c r="B5" s="22">
        <v>10000</v>
      </c>
      <c r="C5" s="22">
        <f>'Oct-23'!G12-3157</f>
        <v>3640</v>
      </c>
      <c r="D5" s="22">
        <f t="shared" si="0"/>
        <v>3203</v>
      </c>
      <c r="E5" s="17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4.4" x14ac:dyDescent="0.3">
      <c r="A6" s="20">
        <v>45231</v>
      </c>
      <c r="B6" s="22">
        <v>0</v>
      </c>
      <c r="C6" s="22">
        <f>'Nov-23'!G18</f>
        <v>18848</v>
      </c>
      <c r="D6" s="22">
        <f t="shared" si="0"/>
        <v>-15645</v>
      </c>
      <c r="E6" s="17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4.4" x14ac:dyDescent="0.3">
      <c r="A7" s="20">
        <v>45261</v>
      </c>
      <c r="B7" s="22">
        <v>20000</v>
      </c>
      <c r="C7" s="22">
        <v>630</v>
      </c>
      <c r="D7" s="22">
        <f t="shared" si="0"/>
        <v>3725</v>
      </c>
      <c r="E7" s="17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4.4" x14ac:dyDescent="0.3">
      <c r="A8" s="20">
        <v>45292</v>
      </c>
      <c r="B8" s="22">
        <v>30000</v>
      </c>
      <c r="C8" s="22">
        <f>'Jan-24'!G11</f>
        <v>27136</v>
      </c>
      <c r="D8" s="22">
        <f t="shared" si="0"/>
        <v>6589</v>
      </c>
      <c r="E8" s="17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4.4" x14ac:dyDescent="0.3">
      <c r="A9" s="20">
        <v>45323</v>
      </c>
      <c r="B9" s="22">
        <v>10000</v>
      </c>
      <c r="C9" s="22">
        <f>'Feb-24'!G25</f>
        <v>14965</v>
      </c>
      <c r="D9" s="22">
        <f t="shared" si="0"/>
        <v>1624</v>
      </c>
      <c r="E9" s="17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4.4" x14ac:dyDescent="0.3">
      <c r="A10" s="20">
        <v>45352</v>
      </c>
      <c r="B10" s="22">
        <v>5000</v>
      </c>
      <c r="C10" s="22">
        <f>'Mar-24'!G15</f>
        <v>8475</v>
      </c>
      <c r="D10" s="22">
        <f t="shared" si="0"/>
        <v>-1851</v>
      </c>
      <c r="E10" s="17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4.4" x14ac:dyDescent="0.3">
      <c r="A11" s="20">
        <v>45383</v>
      </c>
      <c r="B11" s="22">
        <v>10000</v>
      </c>
      <c r="C11" s="22">
        <f>'Apr-24'!G17</f>
        <v>8265</v>
      </c>
      <c r="D11" s="22">
        <f t="shared" si="0"/>
        <v>-116</v>
      </c>
      <c r="E11" s="17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4.4" x14ac:dyDescent="0.3">
      <c r="A12" s="20">
        <v>45413</v>
      </c>
      <c r="B12" s="22">
        <v>10000</v>
      </c>
      <c r="C12" s="22">
        <f>'May-24'!G15</f>
        <v>6150</v>
      </c>
      <c r="D12" s="22">
        <f t="shared" si="0"/>
        <v>3734</v>
      </c>
      <c r="E12" s="17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2" customHeight="1" x14ac:dyDescent="0.3">
      <c r="A13" s="20">
        <v>45444</v>
      </c>
      <c r="B13" s="22">
        <v>0</v>
      </c>
      <c r="C13" s="22">
        <f>'Jun-24'!G19</f>
        <v>5273</v>
      </c>
      <c r="D13" s="22">
        <f t="shared" si="0"/>
        <v>-1539</v>
      </c>
      <c r="E13" s="17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4.4" x14ac:dyDescent="0.3">
      <c r="A14" s="20">
        <v>45474</v>
      </c>
      <c r="B14" s="22">
        <v>0</v>
      </c>
      <c r="C14" s="22">
        <f>'Jul-24'!G11</f>
        <v>3063</v>
      </c>
      <c r="D14" s="22">
        <f t="shared" si="0"/>
        <v>-4602</v>
      </c>
      <c r="E14" s="17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4.4" x14ac:dyDescent="0.3">
      <c r="A15" s="20" t="s">
        <v>100</v>
      </c>
      <c r="B15" s="22">
        <v>20000</v>
      </c>
      <c r="C15" s="22">
        <f>'15 Aug-24'!H14</f>
        <v>15370</v>
      </c>
      <c r="D15" s="22">
        <f t="shared" si="0"/>
        <v>28</v>
      </c>
      <c r="E15" s="62" t="s">
        <v>101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4.4" x14ac:dyDescent="0.3">
      <c r="A16" s="20">
        <v>45505</v>
      </c>
      <c r="B16" s="22">
        <v>0</v>
      </c>
      <c r="C16" s="22">
        <f>'15 Aug-24'!H16</f>
        <v>0</v>
      </c>
      <c r="D16" s="22">
        <f t="shared" si="0"/>
        <v>28</v>
      </c>
      <c r="E16" s="17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4.4" x14ac:dyDescent="0.3">
      <c r="A17" s="63" t="s">
        <v>52</v>
      </c>
      <c r="B17" s="64">
        <f>SUM(B3:B15)</f>
        <v>120000</v>
      </c>
      <c r="C17" s="64">
        <f>SUM(C3:C16)</f>
        <v>119972</v>
      </c>
      <c r="D17" s="64">
        <f>B17-C17</f>
        <v>28</v>
      </c>
      <c r="E17" s="6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4.4" x14ac:dyDescent="0.3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4.4" x14ac:dyDescent="0.3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4.4" x14ac:dyDescent="0.3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3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3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3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3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3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3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3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3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3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3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3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3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3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3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3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3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3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3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3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3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3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3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3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3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3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3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3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3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3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3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3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3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3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3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3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3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3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3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3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3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3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3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3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3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3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3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3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3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3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3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3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3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3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3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3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3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3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3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3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3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3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3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3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3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3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3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3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3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3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3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3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3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3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3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3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3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3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3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3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3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3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3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3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3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3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3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3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3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3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3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3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3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3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3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3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3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3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3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3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3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3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3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3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3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3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3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3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3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3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3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3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3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3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3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3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3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3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3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3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3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3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3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3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3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3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3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3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3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3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3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3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3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3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3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3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3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3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3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3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3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3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3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3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3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3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3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3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3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3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3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3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3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3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3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E1"/>
  </mergeCells>
  <pageMargins left="0.7" right="0.7" top="0.75" bottom="0.75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"/>
  <sheetViews>
    <sheetView workbookViewId="0"/>
  </sheetViews>
  <sheetFormatPr defaultColWidth="14.44140625" defaultRowHeight="15" customHeight="1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G54"/>
  <sheetViews>
    <sheetView workbookViewId="0"/>
  </sheetViews>
  <sheetFormatPr defaultColWidth="14.44140625" defaultRowHeight="15" customHeight="1" x14ac:dyDescent="0.3"/>
  <cols>
    <col min="1" max="1" width="11.109375" customWidth="1"/>
    <col min="2" max="2" width="13.44140625" customWidth="1"/>
    <col min="3" max="3" width="31.109375" customWidth="1"/>
    <col min="4" max="4" width="41" customWidth="1"/>
  </cols>
  <sheetData>
    <row r="1" spans="1:7" x14ac:dyDescent="0.3">
      <c r="A1" s="1"/>
      <c r="B1" s="1"/>
      <c r="C1" s="1"/>
      <c r="D1" s="1"/>
      <c r="E1" s="1"/>
      <c r="F1" s="1"/>
      <c r="G1" s="1"/>
    </row>
    <row r="2" spans="1:7" x14ac:dyDescent="0.3">
      <c r="A2" s="236" t="s">
        <v>2</v>
      </c>
      <c r="B2" s="237"/>
      <c r="C2" s="237"/>
      <c r="D2" s="237"/>
      <c r="E2" s="237"/>
      <c r="F2" s="237"/>
      <c r="G2" s="238"/>
    </row>
    <row r="3" spans="1:7" x14ac:dyDescent="0.3">
      <c r="A3" s="5" t="s">
        <v>6</v>
      </c>
      <c r="B3" s="6" t="s">
        <v>8</v>
      </c>
      <c r="C3" s="8" t="s">
        <v>10</v>
      </c>
      <c r="D3" s="6" t="s">
        <v>12</v>
      </c>
      <c r="E3" s="6" t="s">
        <v>15</v>
      </c>
      <c r="F3" s="11" t="s">
        <v>16</v>
      </c>
      <c r="G3" s="14" t="s">
        <v>19</v>
      </c>
    </row>
    <row r="4" spans="1:7" x14ac:dyDescent="0.3">
      <c r="A4" s="16"/>
      <c r="B4" s="18"/>
      <c r="C4" s="19"/>
      <c r="D4" s="239" t="s">
        <v>25</v>
      </c>
      <c r="E4" s="240"/>
      <c r="F4" s="21">
        <v>-27801</v>
      </c>
      <c r="G4" s="23"/>
    </row>
    <row r="5" spans="1:7" x14ac:dyDescent="0.3">
      <c r="A5" s="24">
        <v>1</v>
      </c>
      <c r="B5" s="25">
        <v>46030</v>
      </c>
      <c r="C5" s="26" t="s">
        <v>30</v>
      </c>
      <c r="D5" s="27" t="s">
        <v>31</v>
      </c>
      <c r="E5" s="17" t="s">
        <v>33</v>
      </c>
      <c r="F5" s="28"/>
      <c r="G5" s="28">
        <v>200</v>
      </c>
    </row>
    <row r="6" spans="1:7" x14ac:dyDescent="0.3">
      <c r="A6" s="24">
        <v>2</v>
      </c>
      <c r="B6" s="25">
        <v>46061</v>
      </c>
      <c r="C6" s="26" t="s">
        <v>30</v>
      </c>
      <c r="D6" s="27" t="s">
        <v>31</v>
      </c>
      <c r="E6" s="17" t="s">
        <v>38</v>
      </c>
      <c r="F6" s="28"/>
      <c r="G6" s="28">
        <v>200</v>
      </c>
    </row>
    <row r="7" spans="1:7" x14ac:dyDescent="0.3">
      <c r="A7" s="24"/>
      <c r="B7" s="25">
        <v>46061</v>
      </c>
      <c r="C7" s="26" t="s">
        <v>41</v>
      </c>
      <c r="D7" s="27" t="s">
        <v>42</v>
      </c>
      <c r="E7" s="17" t="s">
        <v>38</v>
      </c>
      <c r="F7" s="28"/>
      <c r="G7" s="28">
        <v>200</v>
      </c>
    </row>
    <row r="8" spans="1:7" x14ac:dyDescent="0.3">
      <c r="A8" s="24">
        <v>3</v>
      </c>
      <c r="B8" s="25">
        <v>46061</v>
      </c>
      <c r="C8" s="26" t="s">
        <v>43</v>
      </c>
      <c r="D8" s="27" t="s">
        <v>44</v>
      </c>
      <c r="E8" s="17" t="s">
        <v>45</v>
      </c>
      <c r="F8" s="28">
        <v>30</v>
      </c>
      <c r="G8" s="28"/>
    </row>
    <row r="9" spans="1:7" x14ac:dyDescent="0.3">
      <c r="A9" s="24">
        <v>4</v>
      </c>
      <c r="B9" s="25">
        <v>46089</v>
      </c>
      <c r="C9" s="26" t="s">
        <v>30</v>
      </c>
      <c r="D9" s="27" t="s">
        <v>31</v>
      </c>
      <c r="E9" s="17" t="s">
        <v>38</v>
      </c>
      <c r="F9" s="28"/>
      <c r="G9" s="28">
        <v>200</v>
      </c>
    </row>
    <row r="10" spans="1:7" x14ac:dyDescent="0.3">
      <c r="A10" s="24">
        <v>5</v>
      </c>
      <c r="B10" s="25">
        <v>46120</v>
      </c>
      <c r="C10" s="26" t="s">
        <v>30</v>
      </c>
      <c r="D10" s="27" t="s">
        <v>31</v>
      </c>
      <c r="E10" s="17" t="s">
        <v>38</v>
      </c>
      <c r="F10" s="28"/>
      <c r="G10" s="28">
        <v>200</v>
      </c>
    </row>
    <row r="11" spans="1:7" x14ac:dyDescent="0.3">
      <c r="A11" s="24">
        <v>6</v>
      </c>
      <c r="B11" s="25">
        <v>46120</v>
      </c>
      <c r="C11" s="26" t="s">
        <v>53</v>
      </c>
      <c r="D11" s="27" t="s">
        <v>54</v>
      </c>
      <c r="E11" s="17" t="s">
        <v>38</v>
      </c>
      <c r="F11" s="28"/>
      <c r="G11" s="28">
        <v>700</v>
      </c>
    </row>
    <row r="12" spans="1:7" x14ac:dyDescent="0.3">
      <c r="A12" s="24">
        <v>7</v>
      </c>
      <c r="B12" s="25">
        <v>46150</v>
      </c>
      <c r="C12" s="26" t="s">
        <v>30</v>
      </c>
      <c r="D12" s="27" t="s">
        <v>31</v>
      </c>
      <c r="E12" s="17" t="s">
        <v>38</v>
      </c>
      <c r="F12" s="28"/>
      <c r="G12" s="28">
        <v>100</v>
      </c>
    </row>
    <row r="13" spans="1:7" x14ac:dyDescent="0.3">
      <c r="A13" s="24">
        <v>8</v>
      </c>
      <c r="B13" s="25">
        <v>46181</v>
      </c>
      <c r="C13" s="26" t="s">
        <v>30</v>
      </c>
      <c r="D13" s="27" t="s">
        <v>31</v>
      </c>
      <c r="E13" s="17" t="s">
        <v>38</v>
      </c>
      <c r="F13" s="28"/>
      <c r="G13" s="28">
        <v>200</v>
      </c>
    </row>
    <row r="14" spans="1:7" x14ac:dyDescent="0.3">
      <c r="A14" s="24">
        <v>9</v>
      </c>
      <c r="B14" s="25">
        <v>46181</v>
      </c>
      <c r="C14" s="26" t="s">
        <v>57</v>
      </c>
      <c r="D14" s="27" t="s">
        <v>58</v>
      </c>
      <c r="E14" s="17" t="s">
        <v>38</v>
      </c>
      <c r="F14" s="28"/>
      <c r="G14" s="28">
        <v>220</v>
      </c>
    </row>
    <row r="15" spans="1:7" x14ac:dyDescent="0.3">
      <c r="A15" s="24">
        <v>10</v>
      </c>
      <c r="B15" s="25">
        <v>46211</v>
      </c>
      <c r="C15" s="26" t="s">
        <v>30</v>
      </c>
      <c r="D15" s="27" t="s">
        <v>31</v>
      </c>
      <c r="E15" s="17" t="s">
        <v>38</v>
      </c>
      <c r="F15" s="28"/>
      <c r="G15" s="28">
        <v>300</v>
      </c>
    </row>
    <row r="16" spans="1:7" x14ac:dyDescent="0.3">
      <c r="A16" s="24">
        <v>11</v>
      </c>
      <c r="B16" s="25">
        <v>46242</v>
      </c>
      <c r="C16" s="26" t="s">
        <v>30</v>
      </c>
      <c r="D16" s="27" t="s">
        <v>31</v>
      </c>
      <c r="E16" s="17" t="s">
        <v>38</v>
      </c>
      <c r="F16" s="28"/>
      <c r="G16" s="28">
        <v>200</v>
      </c>
    </row>
    <row r="17" spans="1:7" x14ac:dyDescent="0.3">
      <c r="A17" s="24">
        <v>12</v>
      </c>
      <c r="B17" s="25">
        <v>46273</v>
      </c>
      <c r="C17" s="26" t="s">
        <v>30</v>
      </c>
      <c r="D17" s="27" t="s">
        <v>31</v>
      </c>
      <c r="E17" s="17" t="s">
        <v>38</v>
      </c>
      <c r="F17" s="28"/>
      <c r="G17" s="28">
        <v>200</v>
      </c>
    </row>
    <row r="18" spans="1:7" x14ac:dyDescent="0.3">
      <c r="A18" s="24">
        <v>13</v>
      </c>
      <c r="B18" s="25">
        <v>46273</v>
      </c>
      <c r="C18" s="26" t="s">
        <v>61</v>
      </c>
      <c r="D18" s="27" t="s">
        <v>62</v>
      </c>
      <c r="E18" s="17" t="s">
        <v>38</v>
      </c>
      <c r="F18" s="28"/>
      <c r="G18" s="28">
        <v>90</v>
      </c>
    </row>
    <row r="19" spans="1:7" x14ac:dyDescent="0.3">
      <c r="A19" s="24">
        <v>14</v>
      </c>
      <c r="B19" s="25">
        <v>46303</v>
      </c>
      <c r="C19" s="26" t="s">
        <v>30</v>
      </c>
      <c r="D19" s="27" t="s">
        <v>31</v>
      </c>
      <c r="E19" s="17" t="s">
        <v>38</v>
      </c>
      <c r="F19" s="28"/>
      <c r="G19" s="28">
        <v>200</v>
      </c>
    </row>
    <row r="20" spans="1:7" x14ac:dyDescent="0.3">
      <c r="A20" s="24">
        <v>15</v>
      </c>
      <c r="B20" s="25">
        <v>46334</v>
      </c>
      <c r="C20" s="26" t="s">
        <v>30</v>
      </c>
      <c r="D20" s="27" t="s">
        <v>31</v>
      </c>
      <c r="E20" s="17" t="s">
        <v>38</v>
      </c>
      <c r="F20" s="28"/>
      <c r="G20" s="28">
        <v>200</v>
      </c>
    </row>
    <row r="21" spans="1:7" x14ac:dyDescent="0.3">
      <c r="A21" s="24">
        <v>16</v>
      </c>
      <c r="B21" s="25">
        <v>46364</v>
      </c>
      <c r="C21" s="26" t="s">
        <v>30</v>
      </c>
      <c r="D21" s="27" t="s">
        <v>31</v>
      </c>
      <c r="E21" s="17" t="s">
        <v>38</v>
      </c>
      <c r="F21" s="28"/>
      <c r="G21" s="28">
        <v>200</v>
      </c>
    </row>
    <row r="22" spans="1:7" x14ac:dyDescent="0.3">
      <c r="A22" s="24">
        <v>17</v>
      </c>
      <c r="B22" s="17" t="s">
        <v>65</v>
      </c>
      <c r="C22" s="26" t="s">
        <v>30</v>
      </c>
      <c r="D22" s="27" t="s">
        <v>31</v>
      </c>
      <c r="E22" s="17" t="s">
        <v>38</v>
      </c>
      <c r="F22" s="28"/>
      <c r="G22" s="28">
        <v>200</v>
      </c>
    </row>
    <row r="23" spans="1:7" x14ac:dyDescent="0.3">
      <c r="A23" s="24">
        <v>18</v>
      </c>
      <c r="B23" s="17" t="s">
        <v>66</v>
      </c>
      <c r="C23" s="26" t="s">
        <v>30</v>
      </c>
      <c r="D23" s="27" t="s">
        <v>31</v>
      </c>
      <c r="E23" s="17" t="s">
        <v>38</v>
      </c>
      <c r="F23" s="28"/>
      <c r="G23" s="28">
        <v>200</v>
      </c>
    </row>
    <row r="24" spans="1:7" x14ac:dyDescent="0.3">
      <c r="A24" s="24">
        <v>19</v>
      </c>
      <c r="B24" s="17" t="s">
        <v>66</v>
      </c>
      <c r="C24" s="26" t="s">
        <v>67</v>
      </c>
      <c r="D24" s="27" t="s">
        <v>62</v>
      </c>
      <c r="E24" s="17" t="s">
        <v>38</v>
      </c>
      <c r="F24" s="28"/>
      <c r="G24" s="28">
        <v>155</v>
      </c>
    </row>
    <row r="25" spans="1:7" x14ac:dyDescent="0.3">
      <c r="A25" s="24">
        <v>20</v>
      </c>
      <c r="B25" s="17" t="s">
        <v>66</v>
      </c>
      <c r="C25" s="26" t="s">
        <v>68</v>
      </c>
      <c r="D25" s="27" t="s">
        <v>69</v>
      </c>
      <c r="E25" s="17" t="s">
        <v>38</v>
      </c>
      <c r="F25" s="28"/>
      <c r="G25" s="28">
        <v>1000</v>
      </c>
    </row>
    <row r="26" spans="1:7" x14ac:dyDescent="0.3">
      <c r="A26" s="24">
        <v>21</v>
      </c>
      <c r="B26" s="17" t="s">
        <v>70</v>
      </c>
      <c r="C26" s="26" t="s">
        <v>71</v>
      </c>
      <c r="D26" s="27" t="s">
        <v>72</v>
      </c>
      <c r="E26" s="17" t="s">
        <v>38</v>
      </c>
      <c r="F26" s="28"/>
      <c r="G26" s="28">
        <v>190</v>
      </c>
    </row>
    <row r="27" spans="1:7" x14ac:dyDescent="0.3">
      <c r="A27" s="24">
        <v>22</v>
      </c>
      <c r="B27" s="17" t="s">
        <v>70</v>
      </c>
      <c r="C27" s="26" t="s">
        <v>74</v>
      </c>
      <c r="D27" s="27" t="s">
        <v>62</v>
      </c>
      <c r="E27" s="17" t="s">
        <v>38</v>
      </c>
      <c r="F27" s="28"/>
      <c r="G27" s="28">
        <v>810</v>
      </c>
    </row>
    <row r="28" spans="1:7" x14ac:dyDescent="0.3">
      <c r="A28" s="24">
        <v>23</v>
      </c>
      <c r="B28" s="17" t="s">
        <v>70</v>
      </c>
      <c r="C28" s="26" t="s">
        <v>30</v>
      </c>
      <c r="D28" s="27" t="s">
        <v>31</v>
      </c>
      <c r="E28" s="17" t="s">
        <v>38</v>
      </c>
      <c r="F28" s="28"/>
      <c r="G28" s="28">
        <v>200</v>
      </c>
    </row>
    <row r="29" spans="1:7" x14ac:dyDescent="0.3">
      <c r="A29" s="24">
        <v>24</v>
      </c>
      <c r="B29" s="17" t="s">
        <v>75</v>
      </c>
      <c r="C29" s="26" t="s">
        <v>76</v>
      </c>
      <c r="D29" s="27" t="s">
        <v>62</v>
      </c>
      <c r="E29" s="17" t="s">
        <v>38</v>
      </c>
      <c r="F29" s="28"/>
      <c r="G29" s="28">
        <v>200</v>
      </c>
    </row>
    <row r="30" spans="1:7" x14ac:dyDescent="0.3">
      <c r="A30" s="24">
        <v>25</v>
      </c>
      <c r="B30" s="17" t="s">
        <v>75</v>
      </c>
      <c r="C30" s="26" t="s">
        <v>30</v>
      </c>
      <c r="D30" s="27" t="s">
        <v>31</v>
      </c>
      <c r="E30" s="17" t="s">
        <v>38</v>
      </c>
      <c r="F30" s="28"/>
      <c r="G30" s="28">
        <v>200</v>
      </c>
    </row>
    <row r="31" spans="1:7" x14ac:dyDescent="0.3">
      <c r="A31" s="24">
        <v>26</v>
      </c>
      <c r="B31" s="17" t="s">
        <v>77</v>
      </c>
      <c r="C31" s="26" t="s">
        <v>43</v>
      </c>
      <c r="D31" s="27" t="s">
        <v>44</v>
      </c>
      <c r="E31" s="17" t="s">
        <v>45</v>
      </c>
      <c r="F31" s="28">
        <v>30</v>
      </c>
      <c r="G31" s="28"/>
    </row>
    <row r="32" spans="1:7" x14ac:dyDescent="0.3">
      <c r="A32" s="24">
        <v>27</v>
      </c>
      <c r="B32" s="17" t="s">
        <v>77</v>
      </c>
      <c r="C32" s="26" t="s">
        <v>43</v>
      </c>
      <c r="D32" s="27" t="s">
        <v>44</v>
      </c>
      <c r="E32" s="17" t="s">
        <v>38</v>
      </c>
      <c r="F32" s="28">
        <v>30</v>
      </c>
      <c r="G32" s="28"/>
    </row>
    <row r="33" spans="1:7" x14ac:dyDescent="0.3">
      <c r="A33" s="24">
        <v>28</v>
      </c>
      <c r="B33" s="17" t="s">
        <v>77</v>
      </c>
      <c r="C33" s="26" t="s">
        <v>30</v>
      </c>
      <c r="D33" s="27" t="s">
        <v>31</v>
      </c>
      <c r="E33" s="17" t="s">
        <v>38</v>
      </c>
      <c r="F33" s="28"/>
      <c r="G33" s="28">
        <v>200</v>
      </c>
    </row>
    <row r="34" spans="1:7" x14ac:dyDescent="0.3">
      <c r="A34" s="24">
        <v>29</v>
      </c>
      <c r="B34" s="17" t="s">
        <v>82</v>
      </c>
      <c r="C34" s="26" t="s">
        <v>30</v>
      </c>
      <c r="D34" s="27" t="s">
        <v>31</v>
      </c>
      <c r="E34" s="17" t="s">
        <v>38</v>
      </c>
      <c r="F34" s="57"/>
      <c r="G34" s="28">
        <v>200</v>
      </c>
    </row>
    <row r="35" spans="1:7" x14ac:dyDescent="0.3">
      <c r="A35" s="24">
        <v>30</v>
      </c>
      <c r="B35" s="17" t="s">
        <v>83</v>
      </c>
      <c r="C35" s="26" t="s">
        <v>30</v>
      </c>
      <c r="D35" s="27" t="s">
        <v>31</v>
      </c>
      <c r="E35" s="17" t="s">
        <v>38</v>
      </c>
      <c r="F35" s="57"/>
      <c r="G35" s="28">
        <v>200</v>
      </c>
    </row>
    <row r="36" spans="1:7" x14ac:dyDescent="0.3">
      <c r="A36" s="24">
        <v>31</v>
      </c>
      <c r="B36" s="17" t="s">
        <v>83</v>
      </c>
      <c r="C36" s="26" t="s">
        <v>30</v>
      </c>
      <c r="D36" s="27" t="s">
        <v>31</v>
      </c>
      <c r="E36" s="17" t="s">
        <v>38</v>
      </c>
      <c r="F36" s="57"/>
      <c r="G36" s="28">
        <v>200</v>
      </c>
    </row>
    <row r="37" spans="1:7" x14ac:dyDescent="0.3">
      <c r="A37" s="24">
        <v>32</v>
      </c>
      <c r="B37" s="27" t="s">
        <v>86</v>
      </c>
      <c r="C37" s="26" t="s">
        <v>30</v>
      </c>
      <c r="D37" s="27" t="s">
        <v>31</v>
      </c>
      <c r="E37" s="27" t="s">
        <v>38</v>
      </c>
      <c r="F37" s="59"/>
      <c r="G37" s="59">
        <v>200</v>
      </c>
    </row>
    <row r="38" spans="1:7" x14ac:dyDescent="0.3">
      <c r="A38" s="24">
        <v>33</v>
      </c>
      <c r="B38" s="27" t="s">
        <v>91</v>
      </c>
      <c r="C38" s="26" t="s">
        <v>30</v>
      </c>
      <c r="D38" s="27" t="s">
        <v>31</v>
      </c>
      <c r="E38" s="27" t="s">
        <v>38</v>
      </c>
      <c r="F38" s="59"/>
      <c r="G38" s="59">
        <v>200</v>
      </c>
    </row>
    <row r="39" spans="1:7" x14ac:dyDescent="0.3">
      <c r="A39" s="24">
        <v>34</v>
      </c>
      <c r="B39" s="27" t="s">
        <v>91</v>
      </c>
      <c r="C39" s="26" t="s">
        <v>92</v>
      </c>
      <c r="D39" s="27" t="s">
        <v>93</v>
      </c>
      <c r="E39" s="27" t="s">
        <v>38</v>
      </c>
      <c r="F39" s="59">
        <v>3000</v>
      </c>
      <c r="G39" s="59"/>
    </row>
    <row r="40" spans="1:7" x14ac:dyDescent="0.3">
      <c r="A40" s="24">
        <v>35</v>
      </c>
      <c r="B40" s="27" t="s">
        <v>91</v>
      </c>
      <c r="C40" s="26" t="s">
        <v>94</v>
      </c>
      <c r="D40" s="27" t="s">
        <v>93</v>
      </c>
      <c r="E40" s="27" t="s">
        <v>38</v>
      </c>
      <c r="F40" s="59">
        <v>3000</v>
      </c>
      <c r="G40" s="59"/>
    </row>
    <row r="41" spans="1:7" x14ac:dyDescent="0.3">
      <c r="A41" s="24">
        <v>36</v>
      </c>
      <c r="B41" s="27"/>
      <c r="C41" s="26"/>
      <c r="D41" s="27"/>
      <c r="E41" s="27"/>
      <c r="F41" s="59"/>
      <c r="G41" s="59"/>
    </row>
    <row r="42" spans="1:7" x14ac:dyDescent="0.3">
      <c r="A42" s="24">
        <v>37</v>
      </c>
      <c r="B42" s="27"/>
      <c r="C42" s="26"/>
      <c r="D42" s="27"/>
      <c r="E42" s="27"/>
      <c r="F42" s="59"/>
      <c r="G42" s="59"/>
    </row>
    <row r="43" spans="1:7" x14ac:dyDescent="0.3">
      <c r="A43" s="24">
        <v>38</v>
      </c>
      <c r="B43" s="27"/>
      <c r="C43" s="26"/>
      <c r="D43" s="27"/>
      <c r="E43" s="27"/>
      <c r="F43" s="59"/>
      <c r="G43" s="59"/>
    </row>
    <row r="44" spans="1:7" x14ac:dyDescent="0.3">
      <c r="A44" s="24">
        <v>39</v>
      </c>
      <c r="B44" s="27"/>
      <c r="C44" s="26"/>
      <c r="D44" s="27"/>
      <c r="E44" s="27"/>
      <c r="F44" s="59"/>
      <c r="G44" s="59"/>
    </row>
    <row r="45" spans="1:7" x14ac:dyDescent="0.3">
      <c r="A45" s="24">
        <v>40</v>
      </c>
      <c r="B45" s="27"/>
      <c r="C45" s="26"/>
      <c r="D45" s="27"/>
      <c r="E45" s="27"/>
      <c r="F45" s="59"/>
      <c r="G45" s="59"/>
    </row>
    <row r="46" spans="1:7" x14ac:dyDescent="0.3">
      <c r="A46" s="24">
        <v>41</v>
      </c>
      <c r="B46" s="27"/>
      <c r="C46" s="26"/>
      <c r="D46" s="27"/>
      <c r="E46" s="27"/>
      <c r="F46" s="59"/>
      <c r="G46" s="59"/>
    </row>
    <row r="47" spans="1:7" x14ac:dyDescent="0.3">
      <c r="A47" s="24">
        <v>42</v>
      </c>
      <c r="B47" s="27"/>
      <c r="C47" s="26"/>
      <c r="D47" s="27"/>
      <c r="E47" s="27"/>
      <c r="F47" s="59"/>
      <c r="G47" s="59"/>
    </row>
    <row r="48" spans="1:7" x14ac:dyDescent="0.3">
      <c r="A48" s="24">
        <v>43</v>
      </c>
      <c r="B48" s="27"/>
      <c r="C48" s="26"/>
      <c r="D48" s="27"/>
      <c r="E48" s="27"/>
      <c r="F48" s="59"/>
      <c r="G48" s="59"/>
    </row>
    <row r="49" spans="1:7" x14ac:dyDescent="0.3">
      <c r="A49" s="24">
        <v>44</v>
      </c>
      <c r="B49" s="27"/>
      <c r="C49" s="26"/>
      <c r="D49" s="27"/>
      <c r="E49" s="27"/>
      <c r="F49" s="59"/>
      <c r="G49" s="59"/>
    </row>
    <row r="50" spans="1:7" x14ac:dyDescent="0.3">
      <c r="A50" s="24">
        <v>45</v>
      </c>
      <c r="B50" s="27"/>
      <c r="C50" s="26"/>
      <c r="D50" s="27"/>
      <c r="E50" s="27"/>
      <c r="F50" s="59"/>
      <c r="G50" s="59"/>
    </row>
    <row r="51" spans="1:7" x14ac:dyDescent="0.3">
      <c r="A51" s="24">
        <v>46</v>
      </c>
      <c r="B51" s="27"/>
      <c r="C51" s="26"/>
      <c r="D51" s="27"/>
      <c r="E51" s="27"/>
      <c r="F51" s="59"/>
      <c r="G51" s="59"/>
    </row>
    <row r="52" spans="1:7" x14ac:dyDescent="0.3">
      <c r="A52" s="24"/>
      <c r="B52" s="36"/>
      <c r="C52" s="26"/>
      <c r="D52" s="27"/>
      <c r="E52" s="27"/>
      <c r="F52" s="59"/>
      <c r="G52" s="59"/>
    </row>
    <row r="53" spans="1:7" x14ac:dyDescent="0.3">
      <c r="A53" s="24"/>
      <c r="B53" s="36"/>
      <c r="C53" s="26"/>
      <c r="D53" s="27"/>
      <c r="E53" s="27"/>
      <c r="F53" s="59">
        <f>F4+F5+F6+F8+F10+F25+F17+F23+F29+F31+F35+F43+F18+F45</f>
        <v>-27741</v>
      </c>
      <c r="G53" s="59">
        <f>G13+G16+G17+G18+G23+G24+G27+G19+G20+G22+G28+G29+G30+G31+G32+G33+G34+G35+G36+G5+G6+G8+G10+G14+G15+G21+G11+G25+G37+G38+G39+G40+G41+G42+G44+G45+G46+G50+G9+G26+G12+G47+G43+G48+G49+G51+G7</f>
        <v>7965</v>
      </c>
    </row>
    <row r="54" spans="1:7" x14ac:dyDescent="0.3">
      <c r="A54" s="24"/>
      <c r="B54" s="36"/>
      <c r="C54" s="241" t="s">
        <v>73</v>
      </c>
      <c r="D54" s="240"/>
      <c r="E54" s="27"/>
      <c r="F54" s="66">
        <f>F53-G53</f>
        <v>-35706</v>
      </c>
      <c r="G54" s="23"/>
    </row>
  </sheetData>
  <mergeCells count="3">
    <mergeCell ref="A2:G2"/>
    <mergeCell ref="D4:E4"/>
    <mergeCell ref="C54:D5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workbookViewId="0"/>
  </sheetViews>
  <sheetFormatPr defaultColWidth="14.44140625" defaultRowHeight="15" customHeight="1" x14ac:dyDescent="0.3"/>
  <cols>
    <col min="1" max="1" width="6.44140625" customWidth="1"/>
    <col min="2" max="2" width="35.109375" customWidth="1"/>
    <col min="3" max="3" width="33.88671875" customWidth="1"/>
    <col min="4" max="4" width="10.5546875" customWidth="1"/>
    <col min="5" max="5" width="10.88671875" customWidth="1"/>
    <col min="6" max="6" width="10.44140625" customWidth="1"/>
    <col min="7" max="26" width="8.6640625" customWidth="1"/>
  </cols>
  <sheetData>
    <row r="1" spans="1:6" ht="14.4" x14ac:dyDescent="0.3">
      <c r="A1" s="2" t="s">
        <v>1</v>
      </c>
      <c r="B1" s="3" t="s">
        <v>3</v>
      </c>
      <c r="C1" s="2" t="s">
        <v>4</v>
      </c>
      <c r="D1" s="2" t="s">
        <v>5</v>
      </c>
      <c r="E1" s="2" t="s">
        <v>7</v>
      </c>
      <c r="F1" s="2" t="s">
        <v>9</v>
      </c>
    </row>
    <row r="2" spans="1:6" ht="14.4" x14ac:dyDescent="0.3">
      <c r="A2" s="7">
        <v>1</v>
      </c>
      <c r="B2" s="9" t="s">
        <v>11</v>
      </c>
      <c r="C2" s="9" t="s">
        <v>14</v>
      </c>
      <c r="D2" s="13" t="s">
        <v>17</v>
      </c>
      <c r="E2" s="15" t="s">
        <v>17</v>
      </c>
      <c r="F2" s="17">
        <v>1501</v>
      </c>
    </row>
    <row r="3" spans="1:6" ht="14.4" x14ac:dyDescent="0.3">
      <c r="A3" s="7">
        <v>2</v>
      </c>
      <c r="B3" s="9" t="s">
        <v>23</v>
      </c>
      <c r="C3" s="9" t="s">
        <v>24</v>
      </c>
      <c r="D3" s="13" t="s">
        <v>17</v>
      </c>
      <c r="E3" s="15" t="s">
        <v>17</v>
      </c>
      <c r="F3" s="17">
        <v>250</v>
      </c>
    </row>
    <row r="4" spans="1:6" ht="14.4" x14ac:dyDescent="0.3">
      <c r="A4" s="7">
        <v>3</v>
      </c>
      <c r="B4" s="9" t="s">
        <v>26</v>
      </c>
      <c r="C4" s="9" t="s">
        <v>27</v>
      </c>
      <c r="D4" s="13" t="s">
        <v>17</v>
      </c>
      <c r="E4" s="15" t="s">
        <v>17</v>
      </c>
      <c r="F4" s="17">
        <v>200</v>
      </c>
    </row>
    <row r="5" spans="1:6" ht="14.4" x14ac:dyDescent="0.3">
      <c r="A5" s="7">
        <v>4</v>
      </c>
      <c r="B5" s="9" t="s">
        <v>23</v>
      </c>
      <c r="C5" s="9" t="s">
        <v>24</v>
      </c>
      <c r="D5" s="13" t="s">
        <v>17</v>
      </c>
      <c r="E5" s="15" t="s">
        <v>17</v>
      </c>
      <c r="F5" s="17">
        <v>250</v>
      </c>
    </row>
    <row r="6" spans="1:6" ht="14.4" x14ac:dyDescent="0.3">
      <c r="A6" s="7">
        <v>5</v>
      </c>
      <c r="B6" s="9" t="s">
        <v>28</v>
      </c>
      <c r="C6" s="9" t="s">
        <v>29</v>
      </c>
      <c r="D6" s="13" t="s">
        <v>17</v>
      </c>
      <c r="E6" s="15" t="s">
        <v>17</v>
      </c>
      <c r="F6" s="17">
        <v>5000</v>
      </c>
    </row>
    <row r="7" spans="1:6" ht="14.4" x14ac:dyDescent="0.3">
      <c r="A7" s="7">
        <v>6</v>
      </c>
      <c r="B7" s="9" t="s">
        <v>34</v>
      </c>
      <c r="C7" s="9" t="s">
        <v>35</v>
      </c>
      <c r="D7" s="13" t="s">
        <v>17</v>
      </c>
      <c r="E7" s="15" t="s">
        <v>17</v>
      </c>
      <c r="F7" s="17">
        <v>3000</v>
      </c>
    </row>
    <row r="8" spans="1:6" ht="14.4" x14ac:dyDescent="0.3">
      <c r="A8" s="7">
        <v>7</v>
      </c>
      <c r="B8" s="9" t="s">
        <v>36</v>
      </c>
      <c r="C8" s="9" t="s">
        <v>37</v>
      </c>
      <c r="D8" s="13" t="s">
        <v>17</v>
      </c>
      <c r="E8" s="15" t="s">
        <v>17</v>
      </c>
      <c r="F8" s="17">
        <v>3150</v>
      </c>
    </row>
    <row r="9" spans="1:6" ht="14.4" x14ac:dyDescent="0.3">
      <c r="A9" s="7">
        <v>8</v>
      </c>
      <c r="B9" s="9" t="s">
        <v>39</v>
      </c>
      <c r="C9" s="9" t="s">
        <v>40</v>
      </c>
      <c r="D9" s="13" t="s">
        <v>17</v>
      </c>
      <c r="E9" s="15" t="s">
        <v>17</v>
      </c>
      <c r="F9" s="17">
        <v>150</v>
      </c>
    </row>
    <row r="10" spans="1:6" ht="14.4" x14ac:dyDescent="0.3">
      <c r="A10" s="7">
        <v>9</v>
      </c>
      <c r="B10" s="9" t="s">
        <v>28</v>
      </c>
      <c r="C10" s="9" t="s">
        <v>29</v>
      </c>
      <c r="D10" s="13" t="s">
        <v>17</v>
      </c>
      <c r="E10" s="15" t="s">
        <v>17</v>
      </c>
      <c r="F10" s="17">
        <v>2190</v>
      </c>
    </row>
    <row r="11" spans="1:6" ht="14.4" x14ac:dyDescent="0.3">
      <c r="A11" s="7">
        <v>10</v>
      </c>
      <c r="B11" s="9" t="s">
        <v>46</v>
      </c>
      <c r="C11" s="9" t="s">
        <v>47</v>
      </c>
      <c r="D11" s="13" t="s">
        <v>17</v>
      </c>
      <c r="E11" s="15" t="s">
        <v>17</v>
      </c>
      <c r="F11" s="17">
        <v>600</v>
      </c>
    </row>
    <row r="12" spans="1:6" ht="14.4" x14ac:dyDescent="0.3">
      <c r="A12" s="7">
        <v>11</v>
      </c>
      <c r="B12" s="9" t="s">
        <v>48</v>
      </c>
      <c r="C12" s="9" t="s">
        <v>49</v>
      </c>
      <c r="D12" s="13" t="s">
        <v>17</v>
      </c>
      <c r="E12" s="15" t="s">
        <v>17</v>
      </c>
      <c r="F12" s="17">
        <v>120</v>
      </c>
    </row>
    <row r="13" spans="1:6" ht="14.4" x14ac:dyDescent="0.3">
      <c r="A13" s="7">
        <v>12</v>
      </c>
      <c r="B13" s="9" t="s">
        <v>50</v>
      </c>
      <c r="C13" s="9" t="s">
        <v>51</v>
      </c>
      <c r="D13" s="13" t="s">
        <v>17</v>
      </c>
      <c r="E13" s="15" t="s">
        <v>17</v>
      </c>
      <c r="F13" s="17">
        <v>300</v>
      </c>
    </row>
    <row r="14" spans="1:6" ht="14.4" x14ac:dyDescent="0.3">
      <c r="A14" s="244" t="s">
        <v>52</v>
      </c>
      <c r="B14" s="243"/>
      <c r="C14" s="243"/>
      <c r="D14" s="243"/>
      <c r="E14" s="240"/>
      <c r="F14" s="41">
        <f>SUM(F2:F13)</f>
        <v>16711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4:E14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defaultColWidth="14.44140625" defaultRowHeight="15" customHeight="1" x14ac:dyDescent="0.3"/>
  <cols>
    <col min="1" max="1" width="7.5546875" customWidth="1"/>
    <col min="2" max="2" width="11.5546875" customWidth="1"/>
    <col min="3" max="3" width="53.33203125" customWidth="1"/>
    <col min="4" max="4" width="21.88671875" customWidth="1"/>
    <col min="5" max="5" width="8.44140625" customWidth="1"/>
    <col min="6" max="6" width="10.44140625" hidden="1" customWidth="1"/>
    <col min="7" max="7" width="11.5546875" customWidth="1"/>
    <col min="8" max="26" width="9.109375" customWidth="1"/>
  </cols>
  <sheetData>
    <row r="1" spans="1:26" ht="34.5" customHeight="1" x14ac:dyDescent="0.3">
      <c r="A1" s="252" t="s">
        <v>32</v>
      </c>
      <c r="B1" s="253"/>
      <c r="C1" s="253"/>
      <c r="D1" s="253"/>
      <c r="E1" s="253"/>
      <c r="F1" s="253"/>
      <c r="G1" s="254"/>
      <c r="H1" s="29"/>
      <c r="I1" s="30"/>
      <c r="J1" s="4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14.4" x14ac:dyDescent="0.3">
      <c r="A2" s="31" t="s">
        <v>6</v>
      </c>
      <c r="B2" s="32" t="s">
        <v>8</v>
      </c>
      <c r="C2" s="33" t="s">
        <v>10</v>
      </c>
      <c r="D2" s="32" t="s">
        <v>12</v>
      </c>
      <c r="E2" s="32" t="s">
        <v>15</v>
      </c>
      <c r="F2" s="32" t="s">
        <v>16</v>
      </c>
      <c r="G2" s="34" t="s">
        <v>19</v>
      </c>
      <c r="H2" s="29"/>
      <c r="I2" s="30"/>
      <c r="J2" s="4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15.6" x14ac:dyDescent="0.3">
      <c r="A3" s="35"/>
      <c r="B3" s="36"/>
      <c r="C3" s="37"/>
      <c r="D3" s="255" t="s">
        <v>25</v>
      </c>
      <c r="E3" s="240"/>
      <c r="F3" s="39">
        <v>0</v>
      </c>
      <c r="G3" s="40"/>
      <c r="H3" s="29"/>
      <c r="I3" s="30"/>
      <c r="J3" s="4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21" customHeight="1" x14ac:dyDescent="0.3">
      <c r="A4" s="35">
        <v>1</v>
      </c>
      <c r="B4" s="42">
        <v>45240</v>
      </c>
      <c r="C4" s="43" t="s">
        <v>55</v>
      </c>
      <c r="D4" s="17" t="s">
        <v>56</v>
      </c>
      <c r="E4" s="17" t="s">
        <v>45</v>
      </c>
      <c r="F4" s="17"/>
      <c r="G4" s="44">
        <v>2030</v>
      </c>
      <c r="H4" s="29"/>
      <c r="I4" s="30"/>
      <c r="J4" s="4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40.5" customHeight="1" x14ac:dyDescent="0.3">
      <c r="A5" s="35">
        <v>2</v>
      </c>
      <c r="B5" s="42">
        <v>45266</v>
      </c>
      <c r="C5" s="43" t="s">
        <v>59</v>
      </c>
      <c r="D5" s="17" t="s">
        <v>56</v>
      </c>
      <c r="E5" s="17" t="s">
        <v>33</v>
      </c>
      <c r="F5" s="17"/>
      <c r="G5" s="45">
        <v>15000</v>
      </c>
      <c r="H5" s="29"/>
      <c r="I5" s="30"/>
      <c r="J5" s="4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30.75" customHeight="1" x14ac:dyDescent="0.3">
      <c r="A6" s="35">
        <v>3</v>
      </c>
      <c r="B6" s="42">
        <v>45269</v>
      </c>
      <c r="C6" s="26" t="s">
        <v>60</v>
      </c>
      <c r="D6" s="17" t="s">
        <v>56</v>
      </c>
      <c r="E6" s="17" t="s">
        <v>33</v>
      </c>
      <c r="F6" s="17"/>
      <c r="G6" s="44">
        <v>100</v>
      </c>
      <c r="H6" s="29"/>
      <c r="I6" s="30"/>
      <c r="J6" s="4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30.75" customHeight="1" x14ac:dyDescent="0.3">
      <c r="A7" s="35">
        <v>4</v>
      </c>
      <c r="B7" s="42">
        <v>45271</v>
      </c>
      <c r="C7" s="26" t="s">
        <v>63</v>
      </c>
      <c r="D7" s="17" t="s">
        <v>64</v>
      </c>
      <c r="E7" s="17" t="s">
        <v>45</v>
      </c>
      <c r="F7" s="17"/>
      <c r="G7" s="44">
        <v>680</v>
      </c>
      <c r="H7" s="29"/>
      <c r="I7" s="30"/>
      <c r="J7" s="4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14.4" x14ac:dyDescent="0.3">
      <c r="A8" s="46"/>
      <c r="B8" s="36"/>
      <c r="C8" s="26"/>
      <c r="D8" s="27" t="s">
        <v>52</v>
      </c>
      <c r="E8" s="27"/>
      <c r="F8" s="47">
        <f>SUM(F3:F6)</f>
        <v>0</v>
      </c>
      <c r="G8" s="48">
        <f>SUM(G3:G7)</f>
        <v>17810</v>
      </c>
      <c r="H8" s="29"/>
      <c r="I8" s="30"/>
      <c r="J8" s="4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ht="14.4" x14ac:dyDescent="0.3">
      <c r="A9" s="49"/>
      <c r="B9" s="50"/>
      <c r="C9" s="256" t="s">
        <v>73</v>
      </c>
      <c r="D9" s="248"/>
      <c r="E9" s="51"/>
      <c r="F9" s="52">
        <f>F8-G8</f>
        <v>-17810</v>
      </c>
      <c r="G9" s="53"/>
      <c r="H9" s="29"/>
      <c r="I9" s="30"/>
      <c r="J9" s="4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ht="14.4" x14ac:dyDescent="0.3">
      <c r="A10" s="29"/>
      <c r="B10" s="29"/>
      <c r="C10" s="54"/>
      <c r="D10" s="29"/>
      <c r="E10" s="29"/>
      <c r="F10" s="29"/>
      <c r="G10" s="29"/>
      <c r="H10" s="29"/>
      <c r="I10" s="30"/>
      <c r="J10" s="4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5.5" customHeight="1" x14ac:dyDescent="0.3">
      <c r="A11" s="55" t="s">
        <v>1</v>
      </c>
      <c r="B11" s="257" t="s">
        <v>78</v>
      </c>
      <c r="C11" s="258"/>
      <c r="D11" s="56" t="s">
        <v>80</v>
      </c>
      <c r="E11" s="257" t="s">
        <v>81</v>
      </c>
      <c r="F11" s="253"/>
      <c r="G11" s="254"/>
      <c r="H11" s="29"/>
      <c r="I11" s="30"/>
      <c r="J11" s="4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33" customHeight="1" x14ac:dyDescent="0.3">
      <c r="A12" s="58">
        <v>1</v>
      </c>
      <c r="B12" s="259"/>
      <c r="C12" s="240"/>
      <c r="D12" s="17" t="s">
        <v>85</v>
      </c>
      <c r="E12" s="245"/>
      <c r="F12" s="243"/>
      <c r="G12" s="246"/>
      <c r="H12" s="29"/>
      <c r="I12" s="30"/>
      <c r="J12" s="4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32.25" customHeight="1" x14ac:dyDescent="0.3">
      <c r="A13" s="58">
        <v>2</v>
      </c>
      <c r="B13" s="260"/>
      <c r="C13" s="240"/>
      <c r="D13" s="17" t="s">
        <v>95</v>
      </c>
      <c r="E13" s="245"/>
      <c r="F13" s="243"/>
      <c r="G13" s="246"/>
      <c r="H13" s="29"/>
      <c r="I13" s="30"/>
      <c r="J13" s="4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37.5" customHeight="1" x14ac:dyDescent="0.3">
      <c r="A14" s="60">
        <v>3</v>
      </c>
      <c r="B14" s="247"/>
      <c r="C14" s="248"/>
      <c r="D14" s="61" t="s">
        <v>98</v>
      </c>
      <c r="E14" s="249"/>
      <c r="F14" s="250"/>
      <c r="G14" s="251"/>
      <c r="H14" s="29"/>
      <c r="I14" s="30"/>
      <c r="J14" s="4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14.4" x14ac:dyDescent="0.3">
      <c r="A15" s="29"/>
      <c r="B15" s="29"/>
      <c r="C15" s="54"/>
      <c r="D15" s="29"/>
      <c r="E15" s="29"/>
      <c r="F15" s="29"/>
      <c r="G15" s="29"/>
      <c r="H15" s="29"/>
      <c r="I15" s="30"/>
      <c r="J15" s="4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ht="14.4" x14ac:dyDescent="0.3">
      <c r="A16" s="29"/>
      <c r="B16" s="29"/>
      <c r="C16" s="54"/>
      <c r="D16" s="29"/>
      <c r="E16" s="29"/>
      <c r="F16" s="29"/>
      <c r="G16" s="29"/>
      <c r="H16" s="29"/>
      <c r="I16" s="30"/>
      <c r="J16" s="4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14.4" x14ac:dyDescent="0.3">
      <c r="A17" s="29"/>
      <c r="B17" s="29"/>
      <c r="C17" s="54"/>
      <c r="D17" s="29"/>
      <c r="E17" s="29"/>
      <c r="F17" s="29"/>
      <c r="G17" s="29"/>
      <c r="H17" s="29"/>
      <c r="I17" s="30"/>
      <c r="J17" s="4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ht="14.4" x14ac:dyDescent="0.3">
      <c r="A18" s="29"/>
      <c r="B18" s="29"/>
      <c r="C18" s="54"/>
      <c r="D18" s="29"/>
      <c r="E18" s="29"/>
      <c r="F18" s="29"/>
      <c r="G18" s="29"/>
      <c r="H18" s="29"/>
      <c r="I18" s="30"/>
      <c r="J18" s="4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4.4" x14ac:dyDescent="0.3">
      <c r="A19" s="29"/>
      <c r="B19" s="29"/>
      <c r="C19" s="54"/>
      <c r="D19" s="29"/>
      <c r="E19" s="29"/>
      <c r="F19" s="29"/>
      <c r="G19" s="29"/>
      <c r="H19" s="29"/>
      <c r="I19" s="30"/>
      <c r="J19" s="4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4.4" x14ac:dyDescent="0.3">
      <c r="A20" s="29"/>
      <c r="B20" s="29"/>
      <c r="C20" s="54"/>
      <c r="D20" s="29"/>
      <c r="E20" s="29"/>
      <c r="F20" s="29"/>
      <c r="G20" s="29"/>
      <c r="H20" s="29"/>
      <c r="I20" s="30"/>
      <c r="J20" s="4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5.75" customHeight="1" x14ac:dyDescent="0.3">
      <c r="A21" s="29"/>
      <c r="B21" s="29"/>
      <c r="C21" s="54"/>
      <c r="D21" s="29"/>
      <c r="E21" s="29"/>
      <c r="F21" s="29"/>
      <c r="G21" s="29"/>
      <c r="H21" s="29"/>
      <c r="I21" s="30"/>
      <c r="J21" s="4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5.75" customHeight="1" x14ac:dyDescent="0.3">
      <c r="A22" s="29"/>
      <c r="B22" s="29"/>
      <c r="C22" s="54"/>
      <c r="D22" s="29"/>
      <c r="E22" s="29"/>
      <c r="F22" s="29"/>
      <c r="G22" s="29"/>
      <c r="H22" s="29"/>
      <c r="I22" s="30"/>
      <c r="J22" s="4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5.75" customHeight="1" x14ac:dyDescent="0.3">
      <c r="A23" s="29"/>
      <c r="B23" s="29"/>
      <c r="C23" s="54"/>
      <c r="D23" s="29"/>
      <c r="E23" s="29"/>
      <c r="F23" s="29"/>
      <c r="G23" s="29"/>
      <c r="H23" s="29"/>
      <c r="I23" s="30"/>
      <c r="J23" s="4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15.75" customHeight="1" x14ac:dyDescent="0.3">
      <c r="A24" s="29"/>
      <c r="B24" s="29"/>
      <c r="C24" s="54"/>
      <c r="D24" s="29"/>
      <c r="E24" s="29"/>
      <c r="F24" s="29"/>
      <c r="G24" s="29"/>
      <c r="H24" s="29"/>
      <c r="I24" s="30"/>
      <c r="J24" s="4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15.75" customHeight="1" x14ac:dyDescent="0.3">
      <c r="A25" s="29"/>
      <c r="B25" s="29"/>
      <c r="C25" s="54"/>
      <c r="D25" s="29"/>
      <c r="E25" s="29"/>
      <c r="F25" s="29"/>
      <c r="G25" s="29"/>
      <c r="H25" s="29"/>
      <c r="I25" s="30"/>
      <c r="J25" s="4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15.75" customHeight="1" x14ac:dyDescent="0.3">
      <c r="A26" s="29"/>
      <c r="B26" s="29"/>
      <c r="C26" s="54"/>
      <c r="D26" s="29"/>
      <c r="E26" s="29"/>
      <c r="F26" s="29"/>
      <c r="G26" s="29"/>
      <c r="H26" s="29"/>
      <c r="I26" s="30"/>
      <c r="J26" s="4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15.75" customHeight="1" x14ac:dyDescent="0.3">
      <c r="A27" s="29"/>
      <c r="B27" s="29"/>
      <c r="C27" s="54"/>
      <c r="D27" s="29"/>
      <c r="E27" s="29"/>
      <c r="F27" s="29"/>
      <c r="G27" s="29"/>
      <c r="H27" s="29"/>
      <c r="I27" s="30"/>
      <c r="J27" s="4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15.75" customHeight="1" x14ac:dyDescent="0.3">
      <c r="A28" s="29"/>
      <c r="B28" s="29"/>
      <c r="C28" s="54"/>
      <c r="D28" s="29"/>
      <c r="E28" s="29"/>
      <c r="F28" s="29"/>
      <c r="G28" s="29"/>
      <c r="H28" s="29"/>
      <c r="I28" s="30"/>
      <c r="J28" s="4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15.75" customHeight="1" x14ac:dyDescent="0.3">
      <c r="A29" s="29"/>
      <c r="B29" s="29"/>
      <c r="C29" s="54"/>
      <c r="D29" s="29"/>
      <c r="E29" s="29"/>
      <c r="F29" s="29"/>
      <c r="G29" s="29"/>
      <c r="H29" s="29"/>
      <c r="I29" s="30"/>
      <c r="J29" s="4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ht="15.75" customHeight="1" x14ac:dyDescent="0.3">
      <c r="A30" s="29"/>
      <c r="B30" s="29"/>
      <c r="C30" s="54"/>
      <c r="D30" s="29"/>
      <c r="E30" s="29"/>
      <c r="F30" s="29"/>
      <c r="G30" s="29"/>
      <c r="H30" s="29"/>
      <c r="I30" s="30"/>
      <c r="J30" s="4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ht="15.75" customHeight="1" x14ac:dyDescent="0.3">
      <c r="A31" s="29"/>
      <c r="B31" s="29"/>
      <c r="C31" s="54"/>
      <c r="D31" s="29"/>
      <c r="E31" s="29"/>
      <c r="F31" s="29"/>
      <c r="G31" s="29"/>
      <c r="H31" s="29"/>
      <c r="I31" s="30"/>
      <c r="J31" s="4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15.75" customHeight="1" x14ac:dyDescent="0.3">
      <c r="A32" s="29"/>
      <c r="B32" s="29"/>
      <c r="C32" s="54"/>
      <c r="D32" s="29"/>
      <c r="E32" s="29"/>
      <c r="F32" s="29"/>
      <c r="G32" s="29"/>
      <c r="H32" s="29"/>
      <c r="I32" s="30"/>
      <c r="J32" s="4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15.75" customHeight="1" x14ac:dyDescent="0.3">
      <c r="A33" s="29"/>
      <c r="B33" s="29"/>
      <c r="C33" s="54"/>
      <c r="D33" s="29"/>
      <c r="E33" s="29"/>
      <c r="F33" s="29"/>
      <c r="G33" s="29"/>
      <c r="H33" s="29"/>
      <c r="I33" s="30"/>
      <c r="J33" s="4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15.75" customHeight="1" x14ac:dyDescent="0.3">
      <c r="A34" s="29"/>
      <c r="B34" s="29"/>
      <c r="C34" s="54"/>
      <c r="D34" s="29"/>
      <c r="E34" s="29"/>
      <c r="F34" s="29"/>
      <c r="G34" s="29"/>
      <c r="H34" s="29"/>
      <c r="I34" s="30"/>
      <c r="J34" s="4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5.75" customHeight="1" x14ac:dyDescent="0.3">
      <c r="A35" s="29"/>
      <c r="B35" s="29"/>
      <c r="C35" s="54"/>
      <c r="D35" s="29"/>
      <c r="E35" s="29"/>
      <c r="F35" s="29"/>
      <c r="G35" s="29"/>
      <c r="H35" s="29"/>
      <c r="I35" s="30"/>
      <c r="J35" s="4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15.75" customHeight="1" x14ac:dyDescent="0.3">
      <c r="A36" s="29"/>
      <c r="B36" s="29"/>
      <c r="C36" s="54"/>
      <c r="D36" s="29"/>
      <c r="E36" s="29"/>
      <c r="F36" s="29"/>
      <c r="G36" s="29"/>
      <c r="H36" s="29"/>
      <c r="I36" s="30"/>
      <c r="J36" s="4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ht="15.75" customHeight="1" x14ac:dyDescent="0.3">
      <c r="A37" s="29"/>
      <c r="B37" s="29"/>
      <c r="C37" s="54"/>
      <c r="D37" s="29"/>
      <c r="E37" s="29"/>
      <c r="F37" s="29"/>
      <c r="G37" s="29"/>
      <c r="H37" s="29"/>
      <c r="I37" s="30"/>
      <c r="J37" s="4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15.75" customHeight="1" x14ac:dyDescent="0.3">
      <c r="A38" s="29"/>
      <c r="B38" s="29"/>
      <c r="C38" s="54"/>
      <c r="D38" s="29"/>
      <c r="E38" s="29"/>
      <c r="F38" s="29"/>
      <c r="G38" s="29"/>
      <c r="H38" s="29"/>
      <c r="I38" s="30"/>
      <c r="J38" s="4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15.75" customHeight="1" x14ac:dyDescent="0.3">
      <c r="A39" s="29"/>
      <c r="B39" s="29"/>
      <c r="C39" s="54"/>
      <c r="D39" s="29"/>
      <c r="E39" s="29"/>
      <c r="F39" s="29"/>
      <c r="G39" s="29"/>
      <c r="H39" s="29"/>
      <c r="I39" s="30"/>
      <c r="J39" s="4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15.75" customHeight="1" x14ac:dyDescent="0.3">
      <c r="A40" s="29"/>
      <c r="B40" s="29"/>
      <c r="C40" s="54"/>
      <c r="D40" s="29"/>
      <c r="E40" s="29"/>
      <c r="F40" s="29"/>
      <c r="G40" s="29"/>
      <c r="H40" s="29"/>
      <c r="I40" s="30"/>
      <c r="J40" s="4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15.75" customHeight="1" x14ac:dyDescent="0.3">
      <c r="A41" s="29"/>
      <c r="B41" s="29"/>
      <c r="C41" s="54"/>
      <c r="D41" s="29"/>
      <c r="E41" s="29"/>
      <c r="F41" s="29"/>
      <c r="G41" s="29"/>
      <c r="H41" s="29"/>
      <c r="I41" s="30"/>
      <c r="J41" s="4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ht="15.75" customHeight="1" x14ac:dyDescent="0.3">
      <c r="A42" s="29"/>
      <c r="B42" s="29"/>
      <c r="C42" s="54"/>
      <c r="D42" s="29"/>
      <c r="E42" s="29"/>
      <c r="F42" s="29"/>
      <c r="G42" s="29"/>
      <c r="H42" s="29"/>
      <c r="I42" s="30"/>
      <c r="J42" s="4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15.75" customHeight="1" x14ac:dyDescent="0.3">
      <c r="A43" s="29"/>
      <c r="B43" s="29"/>
      <c r="C43" s="54"/>
      <c r="D43" s="29"/>
      <c r="E43" s="29"/>
      <c r="F43" s="29"/>
      <c r="G43" s="29"/>
      <c r="H43" s="29"/>
      <c r="I43" s="30"/>
      <c r="J43" s="4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ht="15.75" customHeight="1" x14ac:dyDescent="0.3">
      <c r="A44" s="29"/>
      <c r="B44" s="29"/>
      <c r="C44" s="54"/>
      <c r="D44" s="29"/>
      <c r="E44" s="29"/>
      <c r="F44" s="29"/>
      <c r="G44" s="29"/>
      <c r="H44" s="29"/>
      <c r="I44" s="30"/>
      <c r="J44" s="4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15.75" customHeight="1" x14ac:dyDescent="0.3">
      <c r="A45" s="29"/>
      <c r="B45" s="29"/>
      <c r="C45" s="54"/>
      <c r="D45" s="29"/>
      <c r="E45" s="29"/>
      <c r="F45" s="29"/>
      <c r="G45" s="29"/>
      <c r="H45" s="29"/>
      <c r="I45" s="30"/>
      <c r="J45" s="4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15.75" customHeight="1" x14ac:dyDescent="0.3">
      <c r="A46" s="29"/>
      <c r="B46" s="29"/>
      <c r="C46" s="54"/>
      <c r="D46" s="29"/>
      <c r="E46" s="29"/>
      <c r="F46" s="29"/>
      <c r="G46" s="29"/>
      <c r="H46" s="29"/>
      <c r="I46" s="30"/>
      <c r="J46" s="4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15.75" customHeight="1" x14ac:dyDescent="0.3">
      <c r="A47" s="29"/>
      <c r="B47" s="29"/>
      <c r="C47" s="54"/>
      <c r="D47" s="29"/>
      <c r="E47" s="29"/>
      <c r="F47" s="29"/>
      <c r="G47" s="29"/>
      <c r="H47" s="29"/>
      <c r="I47" s="30"/>
      <c r="J47" s="4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15.75" customHeight="1" x14ac:dyDescent="0.3">
      <c r="A48" s="29"/>
      <c r="B48" s="29"/>
      <c r="C48" s="54"/>
      <c r="D48" s="29"/>
      <c r="E48" s="29"/>
      <c r="F48" s="29"/>
      <c r="G48" s="29"/>
      <c r="H48" s="29"/>
      <c r="I48" s="30"/>
      <c r="J48" s="4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15.75" customHeight="1" x14ac:dyDescent="0.3">
      <c r="A49" s="29"/>
      <c r="B49" s="29"/>
      <c r="C49" s="54"/>
      <c r="D49" s="29"/>
      <c r="E49" s="29"/>
      <c r="F49" s="29"/>
      <c r="G49" s="29"/>
      <c r="H49" s="29"/>
      <c r="I49" s="30"/>
      <c r="J49" s="4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15.75" customHeight="1" x14ac:dyDescent="0.3">
      <c r="A50" s="29"/>
      <c r="B50" s="29"/>
      <c r="C50" s="54"/>
      <c r="D50" s="29"/>
      <c r="E50" s="29"/>
      <c r="F50" s="29"/>
      <c r="G50" s="29"/>
      <c r="H50" s="29"/>
      <c r="I50" s="30"/>
      <c r="J50" s="4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15.75" customHeight="1" x14ac:dyDescent="0.3">
      <c r="A51" s="29"/>
      <c r="B51" s="29"/>
      <c r="C51" s="54"/>
      <c r="D51" s="29"/>
      <c r="E51" s="29"/>
      <c r="F51" s="29"/>
      <c r="G51" s="29"/>
      <c r="H51" s="29"/>
      <c r="I51" s="30"/>
      <c r="J51" s="4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15.75" customHeight="1" x14ac:dyDescent="0.3">
      <c r="A52" s="29"/>
      <c r="B52" s="29"/>
      <c r="C52" s="54"/>
      <c r="D52" s="29"/>
      <c r="E52" s="29"/>
      <c r="F52" s="29"/>
      <c r="G52" s="29"/>
      <c r="H52" s="29"/>
      <c r="I52" s="30"/>
      <c r="J52" s="4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ht="15.75" customHeight="1" x14ac:dyDescent="0.3">
      <c r="A53" s="29"/>
      <c r="B53" s="29"/>
      <c r="C53" s="54"/>
      <c r="D53" s="29"/>
      <c r="E53" s="29"/>
      <c r="F53" s="29"/>
      <c r="G53" s="29"/>
      <c r="H53" s="29"/>
      <c r="I53" s="30"/>
      <c r="J53" s="4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15.75" customHeight="1" x14ac:dyDescent="0.3">
      <c r="A54" s="29"/>
      <c r="B54" s="29"/>
      <c r="C54" s="54"/>
      <c r="D54" s="29"/>
      <c r="E54" s="29"/>
      <c r="F54" s="29"/>
      <c r="G54" s="29"/>
      <c r="H54" s="29"/>
      <c r="I54" s="30"/>
      <c r="J54" s="4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ht="15.75" customHeight="1" x14ac:dyDescent="0.3">
      <c r="A55" s="29"/>
      <c r="B55" s="29"/>
      <c r="C55" s="54"/>
      <c r="D55" s="29"/>
      <c r="E55" s="29"/>
      <c r="F55" s="29"/>
      <c r="G55" s="29"/>
      <c r="H55" s="29"/>
      <c r="I55" s="30"/>
      <c r="J55" s="4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ht="15.75" customHeight="1" x14ac:dyDescent="0.3">
      <c r="A56" s="29"/>
      <c r="B56" s="29"/>
      <c r="C56" s="54"/>
      <c r="D56" s="29"/>
      <c r="E56" s="29"/>
      <c r="F56" s="29"/>
      <c r="G56" s="29"/>
      <c r="H56" s="29"/>
      <c r="I56" s="30"/>
      <c r="J56" s="4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ht="15.75" customHeight="1" x14ac:dyDescent="0.3">
      <c r="A57" s="29"/>
      <c r="B57" s="29"/>
      <c r="C57" s="54"/>
      <c r="D57" s="29"/>
      <c r="E57" s="29"/>
      <c r="F57" s="29"/>
      <c r="G57" s="29"/>
      <c r="H57" s="29"/>
      <c r="I57" s="30"/>
      <c r="J57" s="4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15.75" customHeight="1" x14ac:dyDescent="0.3">
      <c r="A58" s="29"/>
      <c r="B58" s="29"/>
      <c r="C58" s="54"/>
      <c r="D58" s="29"/>
      <c r="E58" s="29"/>
      <c r="F58" s="29"/>
      <c r="G58" s="29"/>
      <c r="H58" s="29"/>
      <c r="I58" s="30"/>
      <c r="J58" s="4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ht="15.75" customHeight="1" x14ac:dyDescent="0.3">
      <c r="A59" s="29"/>
      <c r="B59" s="29"/>
      <c r="C59" s="54"/>
      <c r="D59" s="29"/>
      <c r="E59" s="29"/>
      <c r="F59" s="29"/>
      <c r="G59" s="29"/>
      <c r="H59" s="29"/>
      <c r="I59" s="30"/>
      <c r="J59" s="4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ht="15.75" customHeight="1" x14ac:dyDescent="0.3">
      <c r="A60" s="29"/>
      <c r="B60" s="29"/>
      <c r="C60" s="54"/>
      <c r="D60" s="29"/>
      <c r="E60" s="29"/>
      <c r="F60" s="29"/>
      <c r="G60" s="29"/>
      <c r="H60" s="29"/>
      <c r="I60" s="30"/>
      <c r="J60" s="4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5.75" customHeight="1" x14ac:dyDescent="0.3">
      <c r="A61" s="29"/>
      <c r="B61" s="29"/>
      <c r="C61" s="54"/>
      <c r="D61" s="29"/>
      <c r="E61" s="29"/>
      <c r="F61" s="29"/>
      <c r="G61" s="29"/>
      <c r="H61" s="29"/>
      <c r="I61" s="30"/>
      <c r="J61" s="4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5.75" customHeight="1" x14ac:dyDescent="0.3">
      <c r="A62" s="29"/>
      <c r="B62" s="29"/>
      <c r="C62" s="54"/>
      <c r="D62" s="29"/>
      <c r="E62" s="29"/>
      <c r="F62" s="29"/>
      <c r="G62" s="29"/>
      <c r="H62" s="29"/>
      <c r="I62" s="30"/>
      <c r="J62" s="4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5.75" customHeight="1" x14ac:dyDescent="0.3">
      <c r="A63" s="29"/>
      <c r="B63" s="29"/>
      <c r="C63" s="54"/>
      <c r="D63" s="29"/>
      <c r="E63" s="29"/>
      <c r="F63" s="29"/>
      <c r="G63" s="29"/>
      <c r="H63" s="29"/>
      <c r="I63" s="30"/>
      <c r="J63" s="4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5.75" customHeight="1" x14ac:dyDescent="0.3">
      <c r="A64" s="29"/>
      <c r="B64" s="29"/>
      <c r="C64" s="54"/>
      <c r="D64" s="29"/>
      <c r="E64" s="29"/>
      <c r="F64" s="29"/>
      <c r="G64" s="29"/>
      <c r="H64" s="29"/>
      <c r="I64" s="30"/>
      <c r="J64" s="4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5.75" customHeight="1" x14ac:dyDescent="0.3">
      <c r="A65" s="29"/>
      <c r="B65" s="29"/>
      <c r="C65" s="54"/>
      <c r="D65" s="29"/>
      <c r="E65" s="29"/>
      <c r="F65" s="29"/>
      <c r="G65" s="29"/>
      <c r="H65" s="29"/>
      <c r="I65" s="30"/>
      <c r="J65" s="4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5.75" customHeight="1" x14ac:dyDescent="0.3">
      <c r="A66" s="29"/>
      <c r="B66" s="29"/>
      <c r="C66" s="54"/>
      <c r="D66" s="29"/>
      <c r="E66" s="29"/>
      <c r="F66" s="29"/>
      <c r="G66" s="29"/>
      <c r="H66" s="29"/>
      <c r="I66" s="30"/>
      <c r="J66" s="4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5.75" customHeight="1" x14ac:dyDescent="0.3">
      <c r="A67" s="29"/>
      <c r="B67" s="29"/>
      <c r="C67" s="54"/>
      <c r="D67" s="29"/>
      <c r="E67" s="29"/>
      <c r="F67" s="29"/>
      <c r="G67" s="29"/>
      <c r="H67" s="29"/>
      <c r="I67" s="30"/>
      <c r="J67" s="4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5.75" customHeight="1" x14ac:dyDescent="0.3">
      <c r="A68" s="29"/>
      <c r="B68" s="29"/>
      <c r="C68" s="54"/>
      <c r="D68" s="29"/>
      <c r="E68" s="29"/>
      <c r="F68" s="29"/>
      <c r="G68" s="29"/>
      <c r="H68" s="29"/>
      <c r="I68" s="30"/>
      <c r="J68" s="4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5.75" customHeight="1" x14ac:dyDescent="0.3">
      <c r="A69" s="29"/>
      <c r="B69" s="29"/>
      <c r="C69" s="54"/>
      <c r="D69" s="29"/>
      <c r="E69" s="29"/>
      <c r="F69" s="29"/>
      <c r="G69" s="29"/>
      <c r="H69" s="29"/>
      <c r="I69" s="30"/>
      <c r="J69" s="4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5.75" customHeight="1" x14ac:dyDescent="0.3">
      <c r="A70" s="29"/>
      <c r="B70" s="29"/>
      <c r="C70" s="54"/>
      <c r="D70" s="29"/>
      <c r="E70" s="29"/>
      <c r="F70" s="29"/>
      <c r="G70" s="29"/>
      <c r="H70" s="29"/>
      <c r="I70" s="30"/>
      <c r="J70" s="4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5.75" customHeight="1" x14ac:dyDescent="0.3">
      <c r="A71" s="29"/>
      <c r="B71" s="29"/>
      <c r="C71" s="54"/>
      <c r="D71" s="29"/>
      <c r="E71" s="29"/>
      <c r="F71" s="29"/>
      <c r="G71" s="29"/>
      <c r="H71" s="29"/>
      <c r="I71" s="30"/>
      <c r="J71" s="4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5.75" customHeight="1" x14ac:dyDescent="0.3">
      <c r="A72" s="29"/>
      <c r="B72" s="29"/>
      <c r="C72" s="54"/>
      <c r="D72" s="29"/>
      <c r="E72" s="29"/>
      <c r="F72" s="29"/>
      <c r="G72" s="29"/>
      <c r="H72" s="29"/>
      <c r="I72" s="30"/>
      <c r="J72" s="4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5.75" customHeight="1" x14ac:dyDescent="0.3">
      <c r="A73" s="29"/>
      <c r="B73" s="29"/>
      <c r="C73" s="54"/>
      <c r="D73" s="29"/>
      <c r="E73" s="29"/>
      <c r="F73" s="29"/>
      <c r="G73" s="29"/>
      <c r="H73" s="29"/>
      <c r="I73" s="30"/>
      <c r="J73" s="4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5.75" customHeight="1" x14ac:dyDescent="0.3">
      <c r="A74" s="29"/>
      <c r="B74" s="29"/>
      <c r="C74" s="54"/>
      <c r="D74" s="29"/>
      <c r="E74" s="29"/>
      <c r="F74" s="29"/>
      <c r="G74" s="29"/>
      <c r="H74" s="29"/>
      <c r="I74" s="30"/>
      <c r="J74" s="4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5.75" customHeight="1" x14ac:dyDescent="0.3">
      <c r="A75" s="29"/>
      <c r="B75" s="29"/>
      <c r="C75" s="54"/>
      <c r="D75" s="29"/>
      <c r="E75" s="29"/>
      <c r="F75" s="29"/>
      <c r="G75" s="29"/>
      <c r="H75" s="29"/>
      <c r="I75" s="30"/>
      <c r="J75" s="4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5.75" customHeight="1" x14ac:dyDescent="0.3">
      <c r="A76" s="29"/>
      <c r="B76" s="29"/>
      <c r="C76" s="54"/>
      <c r="D76" s="29"/>
      <c r="E76" s="29"/>
      <c r="F76" s="29"/>
      <c r="G76" s="29"/>
      <c r="H76" s="29"/>
      <c r="I76" s="30"/>
      <c r="J76" s="4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5.75" customHeight="1" x14ac:dyDescent="0.3">
      <c r="A77" s="29"/>
      <c r="B77" s="29"/>
      <c r="C77" s="54"/>
      <c r="D77" s="29"/>
      <c r="E77" s="29"/>
      <c r="F77" s="29"/>
      <c r="G77" s="29"/>
      <c r="H77" s="29"/>
      <c r="I77" s="30"/>
      <c r="J77" s="4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5.75" customHeight="1" x14ac:dyDescent="0.3">
      <c r="A78" s="29"/>
      <c r="B78" s="29"/>
      <c r="C78" s="54"/>
      <c r="D78" s="29"/>
      <c r="E78" s="29"/>
      <c r="F78" s="29"/>
      <c r="G78" s="29"/>
      <c r="H78" s="29"/>
      <c r="I78" s="30"/>
      <c r="J78" s="4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5.75" customHeight="1" x14ac:dyDescent="0.3">
      <c r="A79" s="29"/>
      <c r="B79" s="29"/>
      <c r="C79" s="54"/>
      <c r="D79" s="29"/>
      <c r="E79" s="29"/>
      <c r="F79" s="29"/>
      <c r="G79" s="29"/>
      <c r="H79" s="29"/>
      <c r="I79" s="30"/>
      <c r="J79" s="4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5.75" customHeight="1" x14ac:dyDescent="0.3">
      <c r="A80" s="29"/>
      <c r="B80" s="29"/>
      <c r="C80" s="54"/>
      <c r="D80" s="29"/>
      <c r="E80" s="29"/>
      <c r="F80" s="29"/>
      <c r="G80" s="29"/>
      <c r="H80" s="29"/>
      <c r="I80" s="30"/>
      <c r="J80" s="4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5.75" customHeight="1" x14ac:dyDescent="0.3">
      <c r="A81" s="29"/>
      <c r="B81" s="29"/>
      <c r="C81" s="54"/>
      <c r="D81" s="29"/>
      <c r="E81" s="29"/>
      <c r="F81" s="29"/>
      <c r="G81" s="29"/>
      <c r="H81" s="29"/>
      <c r="I81" s="30"/>
      <c r="J81" s="4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5.75" customHeight="1" x14ac:dyDescent="0.3">
      <c r="A82" s="29"/>
      <c r="B82" s="29"/>
      <c r="C82" s="54"/>
      <c r="D82" s="29"/>
      <c r="E82" s="29"/>
      <c r="F82" s="29"/>
      <c r="G82" s="29"/>
      <c r="H82" s="29"/>
      <c r="I82" s="30"/>
      <c r="J82" s="4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5.75" customHeight="1" x14ac:dyDescent="0.3">
      <c r="A83" s="29"/>
      <c r="B83" s="29"/>
      <c r="C83" s="54"/>
      <c r="D83" s="29"/>
      <c r="E83" s="29"/>
      <c r="F83" s="29"/>
      <c r="G83" s="29"/>
      <c r="H83" s="29"/>
      <c r="I83" s="30"/>
      <c r="J83" s="4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5.75" customHeight="1" x14ac:dyDescent="0.3">
      <c r="A84" s="29"/>
      <c r="B84" s="29"/>
      <c r="C84" s="54"/>
      <c r="D84" s="29"/>
      <c r="E84" s="29"/>
      <c r="F84" s="29"/>
      <c r="G84" s="29"/>
      <c r="H84" s="29"/>
      <c r="I84" s="30"/>
      <c r="J84" s="4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5.75" customHeight="1" x14ac:dyDescent="0.3">
      <c r="A85" s="29"/>
      <c r="B85" s="29"/>
      <c r="C85" s="54"/>
      <c r="D85" s="29"/>
      <c r="E85" s="29"/>
      <c r="F85" s="29"/>
      <c r="G85" s="29"/>
      <c r="H85" s="29"/>
      <c r="I85" s="30"/>
      <c r="J85" s="4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5.75" customHeight="1" x14ac:dyDescent="0.3">
      <c r="A86" s="29"/>
      <c r="B86" s="29"/>
      <c r="C86" s="54"/>
      <c r="D86" s="29"/>
      <c r="E86" s="29"/>
      <c r="F86" s="29"/>
      <c r="G86" s="29"/>
      <c r="H86" s="29"/>
      <c r="I86" s="30"/>
      <c r="J86" s="4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5.75" customHeight="1" x14ac:dyDescent="0.3">
      <c r="A87" s="29"/>
      <c r="B87" s="29"/>
      <c r="C87" s="54"/>
      <c r="D87" s="29"/>
      <c r="E87" s="29"/>
      <c r="F87" s="29"/>
      <c r="G87" s="29"/>
      <c r="H87" s="29"/>
      <c r="I87" s="30"/>
      <c r="J87" s="4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5.75" customHeight="1" x14ac:dyDescent="0.3">
      <c r="A88" s="29"/>
      <c r="B88" s="29"/>
      <c r="C88" s="54"/>
      <c r="D88" s="29"/>
      <c r="E88" s="29"/>
      <c r="F88" s="29"/>
      <c r="G88" s="29"/>
      <c r="H88" s="29"/>
      <c r="I88" s="30"/>
      <c r="J88" s="4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5.75" customHeight="1" x14ac:dyDescent="0.3">
      <c r="A89" s="29"/>
      <c r="B89" s="29"/>
      <c r="C89" s="54"/>
      <c r="D89" s="29"/>
      <c r="E89" s="29"/>
      <c r="F89" s="29"/>
      <c r="G89" s="29"/>
      <c r="H89" s="29"/>
      <c r="I89" s="30"/>
      <c r="J89" s="4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5.75" customHeight="1" x14ac:dyDescent="0.3">
      <c r="A90" s="29"/>
      <c r="B90" s="29"/>
      <c r="C90" s="54"/>
      <c r="D90" s="29"/>
      <c r="E90" s="29"/>
      <c r="F90" s="29"/>
      <c r="G90" s="29"/>
      <c r="H90" s="29"/>
      <c r="I90" s="30"/>
      <c r="J90" s="4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5.75" customHeight="1" x14ac:dyDescent="0.3">
      <c r="A91" s="29"/>
      <c r="B91" s="29"/>
      <c r="C91" s="54"/>
      <c r="D91" s="29"/>
      <c r="E91" s="29"/>
      <c r="F91" s="29"/>
      <c r="G91" s="29"/>
      <c r="H91" s="29"/>
      <c r="I91" s="30"/>
      <c r="J91" s="4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5.75" customHeight="1" x14ac:dyDescent="0.3">
      <c r="A92" s="29"/>
      <c r="B92" s="29"/>
      <c r="C92" s="54"/>
      <c r="D92" s="29"/>
      <c r="E92" s="29"/>
      <c r="F92" s="29"/>
      <c r="G92" s="29"/>
      <c r="H92" s="29"/>
      <c r="I92" s="30"/>
      <c r="J92" s="4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5.75" customHeight="1" x14ac:dyDescent="0.3">
      <c r="A93" s="29"/>
      <c r="B93" s="29"/>
      <c r="C93" s="54"/>
      <c r="D93" s="29"/>
      <c r="E93" s="29"/>
      <c r="F93" s="29"/>
      <c r="G93" s="29"/>
      <c r="H93" s="29"/>
      <c r="I93" s="30"/>
      <c r="J93" s="4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5.75" customHeight="1" x14ac:dyDescent="0.3">
      <c r="A94" s="29"/>
      <c r="B94" s="29"/>
      <c r="C94" s="54"/>
      <c r="D94" s="29"/>
      <c r="E94" s="29"/>
      <c r="F94" s="29"/>
      <c r="G94" s="29"/>
      <c r="H94" s="29"/>
      <c r="I94" s="30"/>
      <c r="J94" s="4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5.75" customHeight="1" x14ac:dyDescent="0.3">
      <c r="A95" s="29"/>
      <c r="B95" s="29"/>
      <c r="C95" s="54"/>
      <c r="D95" s="29"/>
      <c r="E95" s="29"/>
      <c r="F95" s="29"/>
      <c r="G95" s="29"/>
      <c r="H95" s="29"/>
      <c r="I95" s="30"/>
      <c r="J95" s="4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5.75" customHeight="1" x14ac:dyDescent="0.3">
      <c r="A96" s="29"/>
      <c r="B96" s="29"/>
      <c r="C96" s="54"/>
      <c r="D96" s="29"/>
      <c r="E96" s="29"/>
      <c r="F96" s="29"/>
      <c r="G96" s="29"/>
      <c r="H96" s="29"/>
      <c r="I96" s="30"/>
      <c r="J96" s="4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5.75" customHeight="1" x14ac:dyDescent="0.3">
      <c r="A97" s="29"/>
      <c r="B97" s="29"/>
      <c r="C97" s="54"/>
      <c r="D97" s="29"/>
      <c r="E97" s="29"/>
      <c r="F97" s="29"/>
      <c r="G97" s="29"/>
      <c r="H97" s="29"/>
      <c r="I97" s="30"/>
      <c r="J97" s="4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5.75" customHeight="1" x14ac:dyDescent="0.3">
      <c r="A98" s="29"/>
      <c r="B98" s="29"/>
      <c r="C98" s="54"/>
      <c r="D98" s="29"/>
      <c r="E98" s="29"/>
      <c r="F98" s="29"/>
      <c r="G98" s="29"/>
      <c r="H98" s="29"/>
      <c r="I98" s="30"/>
      <c r="J98" s="4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5.75" customHeight="1" x14ac:dyDescent="0.3">
      <c r="A99" s="29"/>
      <c r="B99" s="29"/>
      <c r="C99" s="54"/>
      <c r="D99" s="29"/>
      <c r="E99" s="29"/>
      <c r="F99" s="29"/>
      <c r="G99" s="29"/>
      <c r="H99" s="29"/>
      <c r="I99" s="30"/>
      <c r="J99" s="4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5.75" customHeight="1" x14ac:dyDescent="0.3">
      <c r="A100" s="29"/>
      <c r="B100" s="29"/>
      <c r="C100" s="54"/>
      <c r="D100" s="29"/>
      <c r="E100" s="29"/>
      <c r="F100" s="29"/>
      <c r="G100" s="29"/>
      <c r="H100" s="29"/>
      <c r="I100" s="30"/>
      <c r="J100" s="4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5.75" customHeight="1" x14ac:dyDescent="0.3">
      <c r="A101" s="29"/>
      <c r="B101" s="29"/>
      <c r="C101" s="54"/>
      <c r="D101" s="29"/>
      <c r="E101" s="29"/>
      <c r="F101" s="29"/>
      <c r="G101" s="29"/>
      <c r="H101" s="29"/>
      <c r="I101" s="30"/>
      <c r="J101" s="4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5.75" customHeight="1" x14ac:dyDescent="0.3">
      <c r="A102" s="29"/>
      <c r="B102" s="29"/>
      <c r="C102" s="54"/>
      <c r="D102" s="29"/>
      <c r="E102" s="29"/>
      <c r="F102" s="29"/>
      <c r="G102" s="29"/>
      <c r="H102" s="29"/>
      <c r="I102" s="30"/>
      <c r="J102" s="4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5.75" customHeight="1" x14ac:dyDescent="0.3">
      <c r="A103" s="29"/>
      <c r="B103" s="29"/>
      <c r="C103" s="54"/>
      <c r="D103" s="29"/>
      <c r="E103" s="29"/>
      <c r="F103" s="29"/>
      <c r="G103" s="29"/>
      <c r="H103" s="29"/>
      <c r="I103" s="30"/>
      <c r="J103" s="4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5.75" customHeight="1" x14ac:dyDescent="0.3">
      <c r="A104" s="29"/>
      <c r="B104" s="29"/>
      <c r="C104" s="54"/>
      <c r="D104" s="29"/>
      <c r="E104" s="29"/>
      <c r="F104" s="29"/>
      <c r="G104" s="29"/>
      <c r="H104" s="29"/>
      <c r="I104" s="30"/>
      <c r="J104" s="4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5.75" customHeight="1" x14ac:dyDescent="0.3">
      <c r="A105" s="29"/>
      <c r="B105" s="29"/>
      <c r="C105" s="54"/>
      <c r="D105" s="29"/>
      <c r="E105" s="29"/>
      <c r="F105" s="29"/>
      <c r="G105" s="29"/>
      <c r="H105" s="29"/>
      <c r="I105" s="30"/>
      <c r="J105" s="4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5.75" customHeight="1" x14ac:dyDescent="0.3">
      <c r="A106" s="29"/>
      <c r="B106" s="29"/>
      <c r="C106" s="54"/>
      <c r="D106" s="29"/>
      <c r="E106" s="29"/>
      <c r="F106" s="29"/>
      <c r="G106" s="29"/>
      <c r="H106" s="29"/>
      <c r="I106" s="30"/>
      <c r="J106" s="4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5.75" customHeight="1" x14ac:dyDescent="0.3">
      <c r="A107" s="29"/>
      <c r="B107" s="29"/>
      <c r="C107" s="54"/>
      <c r="D107" s="29"/>
      <c r="E107" s="29"/>
      <c r="F107" s="29"/>
      <c r="G107" s="29"/>
      <c r="H107" s="29"/>
      <c r="I107" s="30"/>
      <c r="J107" s="4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5.75" customHeight="1" x14ac:dyDescent="0.3">
      <c r="A108" s="29"/>
      <c r="B108" s="29"/>
      <c r="C108" s="54"/>
      <c r="D108" s="29"/>
      <c r="E108" s="29"/>
      <c r="F108" s="29"/>
      <c r="G108" s="29"/>
      <c r="H108" s="29"/>
      <c r="I108" s="30"/>
      <c r="J108" s="4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5.75" customHeight="1" x14ac:dyDescent="0.3">
      <c r="A109" s="29"/>
      <c r="B109" s="29"/>
      <c r="C109" s="54"/>
      <c r="D109" s="29"/>
      <c r="E109" s="29"/>
      <c r="F109" s="29"/>
      <c r="G109" s="29"/>
      <c r="H109" s="29"/>
      <c r="I109" s="30"/>
      <c r="J109" s="4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5.75" customHeight="1" x14ac:dyDescent="0.3">
      <c r="A110" s="29"/>
      <c r="B110" s="29"/>
      <c r="C110" s="54"/>
      <c r="D110" s="29"/>
      <c r="E110" s="29"/>
      <c r="F110" s="29"/>
      <c r="G110" s="29"/>
      <c r="H110" s="29"/>
      <c r="I110" s="30"/>
      <c r="J110" s="4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5.75" customHeight="1" x14ac:dyDescent="0.3">
      <c r="A111" s="29"/>
      <c r="B111" s="29"/>
      <c r="C111" s="54"/>
      <c r="D111" s="29"/>
      <c r="E111" s="29"/>
      <c r="F111" s="29"/>
      <c r="G111" s="29"/>
      <c r="H111" s="29"/>
      <c r="I111" s="30"/>
      <c r="J111" s="4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5.75" customHeight="1" x14ac:dyDescent="0.3">
      <c r="A112" s="29"/>
      <c r="B112" s="29"/>
      <c r="C112" s="54"/>
      <c r="D112" s="29"/>
      <c r="E112" s="29"/>
      <c r="F112" s="29"/>
      <c r="G112" s="29"/>
      <c r="H112" s="29"/>
      <c r="I112" s="30"/>
      <c r="J112" s="4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5.75" customHeight="1" x14ac:dyDescent="0.3">
      <c r="A113" s="29"/>
      <c r="B113" s="29"/>
      <c r="C113" s="54"/>
      <c r="D113" s="29"/>
      <c r="E113" s="29"/>
      <c r="F113" s="29"/>
      <c r="G113" s="29"/>
      <c r="H113" s="29"/>
      <c r="I113" s="30"/>
      <c r="J113" s="4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5.75" customHeight="1" x14ac:dyDescent="0.3">
      <c r="A114" s="29"/>
      <c r="B114" s="29"/>
      <c r="C114" s="54"/>
      <c r="D114" s="29"/>
      <c r="E114" s="29"/>
      <c r="F114" s="29"/>
      <c r="G114" s="29"/>
      <c r="H114" s="29"/>
      <c r="I114" s="30"/>
      <c r="J114" s="4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5.75" customHeight="1" x14ac:dyDescent="0.3">
      <c r="A115" s="29"/>
      <c r="B115" s="29"/>
      <c r="C115" s="54"/>
      <c r="D115" s="29"/>
      <c r="E115" s="29"/>
      <c r="F115" s="29"/>
      <c r="G115" s="29"/>
      <c r="H115" s="29"/>
      <c r="I115" s="30"/>
      <c r="J115" s="4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5.75" customHeight="1" x14ac:dyDescent="0.3">
      <c r="A116" s="29"/>
      <c r="B116" s="29"/>
      <c r="C116" s="54"/>
      <c r="D116" s="29"/>
      <c r="E116" s="29"/>
      <c r="F116" s="29"/>
      <c r="G116" s="29"/>
      <c r="H116" s="29"/>
      <c r="I116" s="30"/>
      <c r="J116" s="4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5.75" customHeight="1" x14ac:dyDescent="0.3">
      <c r="A117" s="29"/>
      <c r="B117" s="29"/>
      <c r="C117" s="54"/>
      <c r="D117" s="29"/>
      <c r="E117" s="29"/>
      <c r="F117" s="29"/>
      <c r="G117" s="29"/>
      <c r="H117" s="29"/>
      <c r="I117" s="30"/>
      <c r="J117" s="4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5.75" customHeight="1" x14ac:dyDescent="0.3">
      <c r="A118" s="29"/>
      <c r="B118" s="29"/>
      <c r="C118" s="54"/>
      <c r="D118" s="29"/>
      <c r="E118" s="29"/>
      <c r="F118" s="29"/>
      <c r="G118" s="29"/>
      <c r="H118" s="29"/>
      <c r="I118" s="30"/>
      <c r="J118" s="4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5.75" customHeight="1" x14ac:dyDescent="0.3">
      <c r="A119" s="29"/>
      <c r="B119" s="29"/>
      <c r="C119" s="54"/>
      <c r="D119" s="29"/>
      <c r="E119" s="29"/>
      <c r="F119" s="29"/>
      <c r="G119" s="29"/>
      <c r="H119" s="29"/>
      <c r="I119" s="30"/>
      <c r="J119" s="4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5.75" customHeight="1" x14ac:dyDescent="0.3">
      <c r="A120" s="29"/>
      <c r="B120" s="29"/>
      <c r="C120" s="54"/>
      <c r="D120" s="29"/>
      <c r="E120" s="29"/>
      <c r="F120" s="29"/>
      <c r="G120" s="29"/>
      <c r="H120" s="29"/>
      <c r="I120" s="30"/>
      <c r="J120" s="4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5.75" customHeight="1" x14ac:dyDescent="0.3">
      <c r="A121" s="29"/>
      <c r="B121" s="29"/>
      <c r="C121" s="54"/>
      <c r="D121" s="29"/>
      <c r="E121" s="29"/>
      <c r="F121" s="29"/>
      <c r="G121" s="29"/>
      <c r="H121" s="29"/>
      <c r="I121" s="30"/>
      <c r="J121" s="4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5.75" customHeight="1" x14ac:dyDescent="0.3">
      <c r="A122" s="29"/>
      <c r="B122" s="29"/>
      <c r="C122" s="54"/>
      <c r="D122" s="29"/>
      <c r="E122" s="29"/>
      <c r="F122" s="29"/>
      <c r="G122" s="29"/>
      <c r="H122" s="29"/>
      <c r="I122" s="30"/>
      <c r="J122" s="4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5.75" customHeight="1" x14ac:dyDescent="0.3">
      <c r="A123" s="29"/>
      <c r="B123" s="29"/>
      <c r="C123" s="54"/>
      <c r="D123" s="29"/>
      <c r="E123" s="29"/>
      <c r="F123" s="29"/>
      <c r="G123" s="29"/>
      <c r="H123" s="29"/>
      <c r="I123" s="30"/>
      <c r="J123" s="4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5.75" customHeight="1" x14ac:dyDescent="0.3">
      <c r="A124" s="29"/>
      <c r="B124" s="29"/>
      <c r="C124" s="54"/>
      <c r="D124" s="29"/>
      <c r="E124" s="29"/>
      <c r="F124" s="29"/>
      <c r="G124" s="29"/>
      <c r="H124" s="29"/>
      <c r="I124" s="30"/>
      <c r="J124" s="4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5.75" customHeight="1" x14ac:dyDescent="0.3">
      <c r="A125" s="29"/>
      <c r="B125" s="29"/>
      <c r="C125" s="54"/>
      <c r="D125" s="29"/>
      <c r="E125" s="29"/>
      <c r="F125" s="29"/>
      <c r="G125" s="29"/>
      <c r="H125" s="29"/>
      <c r="I125" s="30"/>
      <c r="J125" s="4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5.75" customHeight="1" x14ac:dyDescent="0.3">
      <c r="A126" s="29"/>
      <c r="B126" s="29"/>
      <c r="C126" s="54"/>
      <c r="D126" s="29"/>
      <c r="E126" s="29"/>
      <c r="F126" s="29"/>
      <c r="G126" s="29"/>
      <c r="H126" s="29"/>
      <c r="I126" s="30"/>
      <c r="J126" s="4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5.75" customHeight="1" x14ac:dyDescent="0.3">
      <c r="A127" s="29"/>
      <c r="B127" s="29"/>
      <c r="C127" s="54"/>
      <c r="D127" s="29"/>
      <c r="E127" s="29"/>
      <c r="F127" s="29"/>
      <c r="G127" s="29"/>
      <c r="H127" s="29"/>
      <c r="I127" s="30"/>
      <c r="J127" s="4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5.75" customHeight="1" x14ac:dyDescent="0.3">
      <c r="A128" s="29"/>
      <c r="B128" s="29"/>
      <c r="C128" s="54"/>
      <c r="D128" s="29"/>
      <c r="E128" s="29"/>
      <c r="F128" s="29"/>
      <c r="G128" s="29"/>
      <c r="H128" s="29"/>
      <c r="I128" s="30"/>
      <c r="J128" s="4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5.75" customHeight="1" x14ac:dyDescent="0.3">
      <c r="A129" s="29"/>
      <c r="B129" s="29"/>
      <c r="C129" s="54"/>
      <c r="D129" s="29"/>
      <c r="E129" s="29"/>
      <c r="F129" s="29"/>
      <c r="G129" s="29"/>
      <c r="H129" s="29"/>
      <c r="I129" s="30"/>
      <c r="J129" s="4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5.75" customHeight="1" x14ac:dyDescent="0.3">
      <c r="A130" s="29"/>
      <c r="B130" s="29"/>
      <c r="C130" s="54"/>
      <c r="D130" s="29"/>
      <c r="E130" s="29"/>
      <c r="F130" s="29"/>
      <c r="G130" s="29"/>
      <c r="H130" s="29"/>
      <c r="I130" s="30"/>
      <c r="J130" s="4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5.75" customHeight="1" x14ac:dyDescent="0.3">
      <c r="A131" s="29"/>
      <c r="B131" s="29"/>
      <c r="C131" s="54"/>
      <c r="D131" s="29"/>
      <c r="E131" s="29"/>
      <c r="F131" s="29"/>
      <c r="G131" s="29"/>
      <c r="H131" s="29"/>
      <c r="I131" s="30"/>
      <c r="J131" s="4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5.75" customHeight="1" x14ac:dyDescent="0.3">
      <c r="A132" s="29"/>
      <c r="B132" s="29"/>
      <c r="C132" s="54"/>
      <c r="D132" s="29"/>
      <c r="E132" s="29"/>
      <c r="F132" s="29"/>
      <c r="G132" s="29"/>
      <c r="H132" s="29"/>
      <c r="I132" s="30"/>
      <c r="J132" s="4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5.75" customHeight="1" x14ac:dyDescent="0.3">
      <c r="A133" s="29"/>
      <c r="B133" s="29"/>
      <c r="C133" s="54"/>
      <c r="D133" s="29"/>
      <c r="E133" s="29"/>
      <c r="F133" s="29"/>
      <c r="G133" s="29"/>
      <c r="H133" s="29"/>
      <c r="I133" s="30"/>
      <c r="J133" s="4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5.75" customHeight="1" x14ac:dyDescent="0.3">
      <c r="A134" s="29"/>
      <c r="B134" s="29"/>
      <c r="C134" s="54"/>
      <c r="D134" s="29"/>
      <c r="E134" s="29"/>
      <c r="F134" s="29"/>
      <c r="G134" s="29"/>
      <c r="H134" s="29"/>
      <c r="I134" s="30"/>
      <c r="J134" s="4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5.75" customHeight="1" x14ac:dyDescent="0.3">
      <c r="A135" s="29"/>
      <c r="B135" s="29"/>
      <c r="C135" s="54"/>
      <c r="D135" s="29"/>
      <c r="E135" s="29"/>
      <c r="F135" s="29"/>
      <c r="G135" s="29"/>
      <c r="H135" s="29"/>
      <c r="I135" s="30"/>
      <c r="J135" s="4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5.75" customHeight="1" x14ac:dyDescent="0.3">
      <c r="A136" s="29"/>
      <c r="B136" s="29"/>
      <c r="C136" s="54"/>
      <c r="D136" s="29"/>
      <c r="E136" s="29"/>
      <c r="F136" s="29"/>
      <c r="G136" s="29"/>
      <c r="H136" s="29"/>
      <c r="I136" s="30"/>
      <c r="J136" s="4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5.75" customHeight="1" x14ac:dyDescent="0.3">
      <c r="A137" s="29"/>
      <c r="B137" s="29"/>
      <c r="C137" s="54"/>
      <c r="D137" s="29"/>
      <c r="E137" s="29"/>
      <c r="F137" s="29"/>
      <c r="G137" s="29"/>
      <c r="H137" s="29"/>
      <c r="I137" s="30"/>
      <c r="J137" s="4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5.75" customHeight="1" x14ac:dyDescent="0.3">
      <c r="A138" s="29"/>
      <c r="B138" s="29"/>
      <c r="C138" s="54"/>
      <c r="D138" s="29"/>
      <c r="E138" s="29"/>
      <c r="F138" s="29"/>
      <c r="G138" s="29"/>
      <c r="H138" s="29"/>
      <c r="I138" s="30"/>
      <c r="J138" s="4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5.75" customHeight="1" x14ac:dyDescent="0.3">
      <c r="A139" s="29"/>
      <c r="B139" s="29"/>
      <c r="C139" s="54"/>
      <c r="D139" s="29"/>
      <c r="E139" s="29"/>
      <c r="F139" s="29"/>
      <c r="G139" s="29"/>
      <c r="H139" s="29"/>
      <c r="I139" s="30"/>
      <c r="J139" s="4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5.75" customHeight="1" x14ac:dyDescent="0.3">
      <c r="A140" s="29"/>
      <c r="B140" s="29"/>
      <c r="C140" s="54"/>
      <c r="D140" s="29"/>
      <c r="E140" s="29"/>
      <c r="F140" s="29"/>
      <c r="G140" s="29"/>
      <c r="H140" s="29"/>
      <c r="I140" s="30"/>
      <c r="J140" s="4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5.75" customHeight="1" x14ac:dyDescent="0.3">
      <c r="A141" s="29"/>
      <c r="B141" s="29"/>
      <c r="C141" s="54"/>
      <c r="D141" s="29"/>
      <c r="E141" s="29"/>
      <c r="F141" s="29"/>
      <c r="G141" s="29"/>
      <c r="H141" s="29"/>
      <c r="I141" s="30"/>
      <c r="J141" s="4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5.75" customHeight="1" x14ac:dyDescent="0.3">
      <c r="A142" s="29"/>
      <c r="B142" s="29"/>
      <c r="C142" s="54"/>
      <c r="D142" s="29"/>
      <c r="E142" s="29"/>
      <c r="F142" s="29"/>
      <c r="G142" s="29"/>
      <c r="H142" s="29"/>
      <c r="I142" s="30"/>
      <c r="J142" s="4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5.75" customHeight="1" x14ac:dyDescent="0.3">
      <c r="A143" s="29"/>
      <c r="B143" s="29"/>
      <c r="C143" s="54"/>
      <c r="D143" s="29"/>
      <c r="E143" s="29"/>
      <c r="F143" s="29"/>
      <c r="G143" s="29"/>
      <c r="H143" s="29"/>
      <c r="I143" s="30"/>
      <c r="J143" s="4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5.75" customHeight="1" x14ac:dyDescent="0.3">
      <c r="A144" s="29"/>
      <c r="B144" s="29"/>
      <c r="C144" s="54"/>
      <c r="D144" s="29"/>
      <c r="E144" s="29"/>
      <c r="F144" s="29"/>
      <c r="G144" s="29"/>
      <c r="H144" s="29"/>
      <c r="I144" s="30"/>
      <c r="J144" s="4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5.75" customHeight="1" x14ac:dyDescent="0.3">
      <c r="A145" s="29"/>
      <c r="B145" s="29"/>
      <c r="C145" s="54"/>
      <c r="D145" s="29"/>
      <c r="E145" s="29"/>
      <c r="F145" s="29"/>
      <c r="G145" s="29"/>
      <c r="H145" s="29"/>
      <c r="I145" s="30"/>
      <c r="J145" s="4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5.75" customHeight="1" x14ac:dyDescent="0.3">
      <c r="A146" s="29"/>
      <c r="B146" s="29"/>
      <c r="C146" s="54"/>
      <c r="D146" s="29"/>
      <c r="E146" s="29"/>
      <c r="F146" s="29"/>
      <c r="G146" s="29"/>
      <c r="H146" s="29"/>
      <c r="I146" s="30"/>
      <c r="J146" s="4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5.75" customHeight="1" x14ac:dyDescent="0.3">
      <c r="A147" s="29"/>
      <c r="B147" s="29"/>
      <c r="C147" s="54"/>
      <c r="D147" s="29"/>
      <c r="E147" s="29"/>
      <c r="F147" s="29"/>
      <c r="G147" s="29"/>
      <c r="H147" s="29"/>
      <c r="I147" s="30"/>
      <c r="J147" s="4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5.75" customHeight="1" x14ac:dyDescent="0.3">
      <c r="A148" s="29"/>
      <c r="B148" s="29"/>
      <c r="C148" s="54"/>
      <c r="D148" s="29"/>
      <c r="E148" s="29"/>
      <c r="F148" s="29"/>
      <c r="G148" s="29"/>
      <c r="H148" s="29"/>
      <c r="I148" s="30"/>
      <c r="J148" s="4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5.75" customHeight="1" x14ac:dyDescent="0.3">
      <c r="A149" s="29"/>
      <c r="B149" s="29"/>
      <c r="C149" s="54"/>
      <c r="D149" s="29"/>
      <c r="E149" s="29"/>
      <c r="F149" s="29"/>
      <c r="G149" s="29"/>
      <c r="H149" s="29"/>
      <c r="I149" s="30"/>
      <c r="J149" s="4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5.75" customHeight="1" x14ac:dyDescent="0.3">
      <c r="A150" s="29"/>
      <c r="B150" s="29"/>
      <c r="C150" s="54"/>
      <c r="D150" s="29"/>
      <c r="E150" s="29"/>
      <c r="F150" s="29"/>
      <c r="G150" s="29"/>
      <c r="H150" s="29"/>
      <c r="I150" s="30"/>
      <c r="J150" s="4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5.75" customHeight="1" x14ac:dyDescent="0.3">
      <c r="A151" s="29"/>
      <c r="B151" s="29"/>
      <c r="C151" s="54"/>
      <c r="D151" s="29"/>
      <c r="E151" s="29"/>
      <c r="F151" s="29"/>
      <c r="G151" s="29"/>
      <c r="H151" s="29"/>
      <c r="I151" s="30"/>
      <c r="J151" s="4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5.75" customHeight="1" x14ac:dyDescent="0.3">
      <c r="A152" s="29"/>
      <c r="B152" s="29"/>
      <c r="C152" s="54"/>
      <c r="D152" s="29"/>
      <c r="E152" s="29"/>
      <c r="F152" s="29"/>
      <c r="G152" s="29"/>
      <c r="H152" s="29"/>
      <c r="I152" s="30"/>
      <c r="J152" s="4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5.75" customHeight="1" x14ac:dyDescent="0.3">
      <c r="A153" s="29"/>
      <c r="B153" s="29"/>
      <c r="C153" s="54"/>
      <c r="D153" s="29"/>
      <c r="E153" s="29"/>
      <c r="F153" s="29"/>
      <c r="G153" s="29"/>
      <c r="H153" s="29"/>
      <c r="I153" s="30"/>
      <c r="J153" s="4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5.75" customHeight="1" x14ac:dyDescent="0.3">
      <c r="A154" s="29"/>
      <c r="B154" s="29"/>
      <c r="C154" s="54"/>
      <c r="D154" s="29"/>
      <c r="E154" s="29"/>
      <c r="F154" s="29"/>
      <c r="G154" s="29"/>
      <c r="H154" s="29"/>
      <c r="I154" s="30"/>
      <c r="J154" s="4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5.75" customHeight="1" x14ac:dyDescent="0.3">
      <c r="A155" s="29"/>
      <c r="B155" s="29"/>
      <c r="C155" s="54"/>
      <c r="D155" s="29"/>
      <c r="E155" s="29"/>
      <c r="F155" s="29"/>
      <c r="G155" s="29"/>
      <c r="H155" s="29"/>
      <c r="I155" s="30"/>
      <c r="J155" s="4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5.75" customHeight="1" x14ac:dyDescent="0.3">
      <c r="A156" s="29"/>
      <c r="B156" s="29"/>
      <c r="C156" s="54"/>
      <c r="D156" s="29"/>
      <c r="E156" s="29"/>
      <c r="F156" s="29"/>
      <c r="G156" s="29"/>
      <c r="H156" s="29"/>
      <c r="I156" s="30"/>
      <c r="J156" s="4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5.75" customHeight="1" x14ac:dyDescent="0.3">
      <c r="A157" s="29"/>
      <c r="B157" s="29"/>
      <c r="C157" s="54"/>
      <c r="D157" s="29"/>
      <c r="E157" s="29"/>
      <c r="F157" s="29"/>
      <c r="G157" s="29"/>
      <c r="H157" s="29"/>
      <c r="I157" s="30"/>
      <c r="J157" s="4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5.75" customHeight="1" x14ac:dyDescent="0.3">
      <c r="A158" s="29"/>
      <c r="B158" s="29"/>
      <c r="C158" s="54"/>
      <c r="D158" s="29"/>
      <c r="E158" s="29"/>
      <c r="F158" s="29"/>
      <c r="G158" s="29"/>
      <c r="H158" s="29"/>
      <c r="I158" s="30"/>
      <c r="J158" s="4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5.75" customHeight="1" x14ac:dyDescent="0.3">
      <c r="A159" s="29"/>
      <c r="B159" s="29"/>
      <c r="C159" s="54"/>
      <c r="D159" s="29"/>
      <c r="E159" s="29"/>
      <c r="F159" s="29"/>
      <c r="G159" s="29"/>
      <c r="H159" s="29"/>
      <c r="I159" s="30"/>
      <c r="J159" s="4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5.75" customHeight="1" x14ac:dyDescent="0.3">
      <c r="A160" s="29"/>
      <c r="B160" s="29"/>
      <c r="C160" s="54"/>
      <c r="D160" s="29"/>
      <c r="E160" s="29"/>
      <c r="F160" s="29"/>
      <c r="G160" s="29"/>
      <c r="H160" s="29"/>
      <c r="I160" s="30"/>
      <c r="J160" s="4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5.75" customHeight="1" x14ac:dyDescent="0.3">
      <c r="A161" s="29"/>
      <c r="B161" s="29"/>
      <c r="C161" s="54"/>
      <c r="D161" s="29"/>
      <c r="E161" s="29"/>
      <c r="F161" s="29"/>
      <c r="G161" s="29"/>
      <c r="H161" s="29"/>
      <c r="I161" s="30"/>
      <c r="J161" s="4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5.75" customHeight="1" x14ac:dyDescent="0.3">
      <c r="A162" s="29"/>
      <c r="B162" s="29"/>
      <c r="C162" s="54"/>
      <c r="D162" s="29"/>
      <c r="E162" s="29"/>
      <c r="F162" s="29"/>
      <c r="G162" s="29"/>
      <c r="H162" s="29"/>
      <c r="I162" s="30"/>
      <c r="J162" s="4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5.75" customHeight="1" x14ac:dyDescent="0.3">
      <c r="A163" s="29"/>
      <c r="B163" s="29"/>
      <c r="C163" s="54"/>
      <c r="D163" s="29"/>
      <c r="E163" s="29"/>
      <c r="F163" s="29"/>
      <c r="G163" s="29"/>
      <c r="H163" s="29"/>
      <c r="I163" s="30"/>
      <c r="J163" s="4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5.75" customHeight="1" x14ac:dyDescent="0.3">
      <c r="A164" s="29"/>
      <c r="B164" s="29"/>
      <c r="C164" s="54"/>
      <c r="D164" s="29"/>
      <c r="E164" s="29"/>
      <c r="F164" s="29"/>
      <c r="G164" s="29"/>
      <c r="H164" s="29"/>
      <c r="I164" s="30"/>
      <c r="J164" s="4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5.75" customHeight="1" x14ac:dyDescent="0.3">
      <c r="A165" s="29"/>
      <c r="B165" s="29"/>
      <c r="C165" s="54"/>
      <c r="D165" s="29"/>
      <c r="E165" s="29"/>
      <c r="F165" s="29"/>
      <c r="G165" s="29"/>
      <c r="H165" s="29"/>
      <c r="I165" s="30"/>
      <c r="J165" s="4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5.75" customHeight="1" x14ac:dyDescent="0.3">
      <c r="A166" s="29"/>
      <c r="B166" s="29"/>
      <c r="C166" s="54"/>
      <c r="D166" s="29"/>
      <c r="E166" s="29"/>
      <c r="F166" s="29"/>
      <c r="G166" s="29"/>
      <c r="H166" s="29"/>
      <c r="I166" s="30"/>
      <c r="J166" s="4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5.75" customHeight="1" x14ac:dyDescent="0.3">
      <c r="A167" s="29"/>
      <c r="B167" s="29"/>
      <c r="C167" s="54"/>
      <c r="D167" s="29"/>
      <c r="E167" s="29"/>
      <c r="F167" s="29"/>
      <c r="G167" s="29"/>
      <c r="H167" s="29"/>
      <c r="I167" s="30"/>
      <c r="J167" s="4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5.75" customHeight="1" x14ac:dyDescent="0.3">
      <c r="A168" s="29"/>
      <c r="B168" s="29"/>
      <c r="C168" s="54"/>
      <c r="D168" s="29"/>
      <c r="E168" s="29"/>
      <c r="F168" s="29"/>
      <c r="G168" s="29"/>
      <c r="H168" s="29"/>
      <c r="I168" s="30"/>
      <c r="J168" s="4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5.75" customHeight="1" x14ac:dyDescent="0.3">
      <c r="A169" s="29"/>
      <c r="B169" s="29"/>
      <c r="C169" s="54"/>
      <c r="D169" s="29"/>
      <c r="E169" s="29"/>
      <c r="F169" s="29"/>
      <c r="G169" s="29"/>
      <c r="H169" s="29"/>
      <c r="I169" s="30"/>
      <c r="J169" s="4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5.75" customHeight="1" x14ac:dyDescent="0.3">
      <c r="A170" s="29"/>
      <c r="B170" s="29"/>
      <c r="C170" s="54"/>
      <c r="D170" s="29"/>
      <c r="E170" s="29"/>
      <c r="F170" s="29"/>
      <c r="G170" s="29"/>
      <c r="H170" s="29"/>
      <c r="I170" s="30"/>
      <c r="J170" s="4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5.75" customHeight="1" x14ac:dyDescent="0.3">
      <c r="A171" s="29"/>
      <c r="B171" s="29"/>
      <c r="C171" s="54"/>
      <c r="D171" s="29"/>
      <c r="E171" s="29"/>
      <c r="F171" s="29"/>
      <c r="G171" s="29"/>
      <c r="H171" s="29"/>
      <c r="I171" s="30"/>
      <c r="J171" s="4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5.75" customHeight="1" x14ac:dyDescent="0.3">
      <c r="A172" s="29"/>
      <c r="B172" s="29"/>
      <c r="C172" s="54"/>
      <c r="D172" s="29"/>
      <c r="E172" s="29"/>
      <c r="F172" s="29"/>
      <c r="G172" s="29"/>
      <c r="H172" s="29"/>
      <c r="I172" s="30"/>
      <c r="J172" s="4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5.75" customHeight="1" x14ac:dyDescent="0.3">
      <c r="A173" s="29"/>
      <c r="B173" s="29"/>
      <c r="C173" s="54"/>
      <c r="D173" s="29"/>
      <c r="E173" s="29"/>
      <c r="F173" s="29"/>
      <c r="G173" s="29"/>
      <c r="H173" s="29"/>
      <c r="I173" s="30"/>
      <c r="J173" s="4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5.75" customHeight="1" x14ac:dyDescent="0.3">
      <c r="A174" s="29"/>
      <c r="B174" s="29"/>
      <c r="C174" s="54"/>
      <c r="D174" s="29"/>
      <c r="E174" s="29"/>
      <c r="F174" s="29"/>
      <c r="G174" s="29"/>
      <c r="H174" s="29"/>
      <c r="I174" s="30"/>
      <c r="J174" s="4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5.75" customHeight="1" x14ac:dyDescent="0.3">
      <c r="A175" s="29"/>
      <c r="B175" s="29"/>
      <c r="C175" s="54"/>
      <c r="D175" s="29"/>
      <c r="E175" s="29"/>
      <c r="F175" s="29"/>
      <c r="G175" s="29"/>
      <c r="H175" s="29"/>
      <c r="I175" s="30"/>
      <c r="J175" s="4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5.75" customHeight="1" x14ac:dyDescent="0.3">
      <c r="A176" s="29"/>
      <c r="B176" s="29"/>
      <c r="C176" s="54"/>
      <c r="D176" s="29"/>
      <c r="E176" s="29"/>
      <c r="F176" s="29"/>
      <c r="G176" s="29"/>
      <c r="H176" s="29"/>
      <c r="I176" s="30"/>
      <c r="J176" s="4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5.75" customHeight="1" x14ac:dyDescent="0.3">
      <c r="A177" s="29"/>
      <c r="B177" s="29"/>
      <c r="C177" s="54"/>
      <c r="D177" s="29"/>
      <c r="E177" s="29"/>
      <c r="F177" s="29"/>
      <c r="G177" s="29"/>
      <c r="H177" s="29"/>
      <c r="I177" s="30"/>
      <c r="J177" s="4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5.75" customHeight="1" x14ac:dyDescent="0.3">
      <c r="A178" s="29"/>
      <c r="B178" s="29"/>
      <c r="C178" s="54"/>
      <c r="D178" s="29"/>
      <c r="E178" s="29"/>
      <c r="F178" s="29"/>
      <c r="G178" s="29"/>
      <c r="H178" s="29"/>
      <c r="I178" s="30"/>
      <c r="J178" s="4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5.75" customHeight="1" x14ac:dyDescent="0.3">
      <c r="A179" s="29"/>
      <c r="B179" s="29"/>
      <c r="C179" s="54"/>
      <c r="D179" s="29"/>
      <c r="E179" s="29"/>
      <c r="F179" s="29"/>
      <c r="G179" s="29"/>
      <c r="H179" s="29"/>
      <c r="I179" s="30"/>
      <c r="J179" s="4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5.75" customHeight="1" x14ac:dyDescent="0.3">
      <c r="A180" s="29"/>
      <c r="B180" s="29"/>
      <c r="C180" s="54"/>
      <c r="D180" s="29"/>
      <c r="E180" s="29"/>
      <c r="F180" s="29"/>
      <c r="G180" s="29"/>
      <c r="H180" s="29"/>
      <c r="I180" s="30"/>
      <c r="J180" s="4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5.75" customHeight="1" x14ac:dyDescent="0.3">
      <c r="A181" s="29"/>
      <c r="B181" s="29"/>
      <c r="C181" s="54"/>
      <c r="D181" s="29"/>
      <c r="E181" s="29"/>
      <c r="F181" s="29"/>
      <c r="G181" s="29"/>
      <c r="H181" s="29"/>
      <c r="I181" s="30"/>
      <c r="J181" s="4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5.75" customHeight="1" x14ac:dyDescent="0.3">
      <c r="A182" s="29"/>
      <c r="B182" s="29"/>
      <c r="C182" s="54"/>
      <c r="D182" s="29"/>
      <c r="E182" s="29"/>
      <c r="F182" s="29"/>
      <c r="G182" s="29"/>
      <c r="H182" s="29"/>
      <c r="I182" s="30"/>
      <c r="J182" s="4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5.75" customHeight="1" x14ac:dyDescent="0.3">
      <c r="A183" s="29"/>
      <c r="B183" s="29"/>
      <c r="C183" s="54"/>
      <c r="D183" s="29"/>
      <c r="E183" s="29"/>
      <c r="F183" s="29"/>
      <c r="G183" s="29"/>
      <c r="H183" s="29"/>
      <c r="I183" s="30"/>
      <c r="J183" s="4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5.75" customHeight="1" x14ac:dyDescent="0.3">
      <c r="A184" s="29"/>
      <c r="B184" s="29"/>
      <c r="C184" s="54"/>
      <c r="D184" s="29"/>
      <c r="E184" s="29"/>
      <c r="F184" s="29"/>
      <c r="G184" s="29"/>
      <c r="H184" s="29"/>
      <c r="I184" s="30"/>
      <c r="J184" s="4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5.75" customHeight="1" x14ac:dyDescent="0.3">
      <c r="A185" s="29"/>
      <c r="B185" s="29"/>
      <c r="C185" s="54"/>
      <c r="D185" s="29"/>
      <c r="E185" s="29"/>
      <c r="F185" s="29"/>
      <c r="G185" s="29"/>
      <c r="H185" s="29"/>
      <c r="I185" s="30"/>
      <c r="J185" s="4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5.75" customHeight="1" x14ac:dyDescent="0.3">
      <c r="A186" s="29"/>
      <c r="B186" s="29"/>
      <c r="C186" s="54"/>
      <c r="D186" s="29"/>
      <c r="E186" s="29"/>
      <c r="F186" s="29"/>
      <c r="G186" s="29"/>
      <c r="H186" s="29"/>
      <c r="I186" s="30"/>
      <c r="J186" s="4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5.75" customHeight="1" x14ac:dyDescent="0.3">
      <c r="A187" s="29"/>
      <c r="B187" s="29"/>
      <c r="C187" s="54"/>
      <c r="D187" s="29"/>
      <c r="E187" s="29"/>
      <c r="F187" s="29"/>
      <c r="G187" s="29"/>
      <c r="H187" s="29"/>
      <c r="I187" s="30"/>
      <c r="J187" s="4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5.75" customHeight="1" x14ac:dyDescent="0.3">
      <c r="A188" s="29"/>
      <c r="B188" s="29"/>
      <c r="C188" s="54"/>
      <c r="D188" s="29"/>
      <c r="E188" s="29"/>
      <c r="F188" s="29"/>
      <c r="G188" s="29"/>
      <c r="H188" s="29"/>
      <c r="I188" s="30"/>
      <c r="J188" s="4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5.75" customHeight="1" x14ac:dyDescent="0.3">
      <c r="A189" s="29"/>
      <c r="B189" s="29"/>
      <c r="C189" s="54"/>
      <c r="D189" s="29"/>
      <c r="E189" s="29"/>
      <c r="F189" s="29"/>
      <c r="G189" s="29"/>
      <c r="H189" s="29"/>
      <c r="I189" s="30"/>
      <c r="J189" s="4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5.75" customHeight="1" x14ac:dyDescent="0.3">
      <c r="A190" s="29"/>
      <c r="B190" s="29"/>
      <c r="C190" s="54"/>
      <c r="D190" s="29"/>
      <c r="E190" s="29"/>
      <c r="F190" s="29"/>
      <c r="G190" s="29"/>
      <c r="H190" s="29"/>
      <c r="I190" s="30"/>
      <c r="J190" s="4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5.75" customHeight="1" x14ac:dyDescent="0.3">
      <c r="A191" s="29"/>
      <c r="B191" s="29"/>
      <c r="C191" s="54"/>
      <c r="D191" s="29"/>
      <c r="E191" s="29"/>
      <c r="F191" s="29"/>
      <c r="G191" s="29"/>
      <c r="H191" s="29"/>
      <c r="I191" s="30"/>
      <c r="J191" s="4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5.75" customHeight="1" x14ac:dyDescent="0.3">
      <c r="A192" s="29"/>
      <c r="B192" s="29"/>
      <c r="C192" s="54"/>
      <c r="D192" s="29"/>
      <c r="E192" s="29"/>
      <c r="F192" s="29"/>
      <c r="G192" s="29"/>
      <c r="H192" s="29"/>
      <c r="I192" s="30"/>
      <c r="J192" s="4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5.75" customHeight="1" x14ac:dyDescent="0.3">
      <c r="A193" s="29"/>
      <c r="B193" s="29"/>
      <c r="C193" s="54"/>
      <c r="D193" s="29"/>
      <c r="E193" s="29"/>
      <c r="F193" s="29"/>
      <c r="G193" s="29"/>
      <c r="H193" s="29"/>
      <c r="I193" s="30"/>
      <c r="J193" s="4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5.75" customHeight="1" x14ac:dyDescent="0.3">
      <c r="A194" s="29"/>
      <c r="B194" s="29"/>
      <c r="C194" s="54"/>
      <c r="D194" s="29"/>
      <c r="E194" s="29"/>
      <c r="F194" s="29"/>
      <c r="G194" s="29"/>
      <c r="H194" s="29"/>
      <c r="I194" s="30"/>
      <c r="J194" s="4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5.75" customHeight="1" x14ac:dyDescent="0.3">
      <c r="A195" s="29"/>
      <c r="B195" s="29"/>
      <c r="C195" s="54"/>
      <c r="D195" s="29"/>
      <c r="E195" s="29"/>
      <c r="F195" s="29"/>
      <c r="G195" s="29"/>
      <c r="H195" s="29"/>
      <c r="I195" s="30"/>
      <c r="J195" s="4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5.75" customHeight="1" x14ac:dyDescent="0.3">
      <c r="A196" s="29"/>
      <c r="B196" s="29"/>
      <c r="C196" s="54"/>
      <c r="D196" s="29"/>
      <c r="E196" s="29"/>
      <c r="F196" s="29"/>
      <c r="G196" s="29"/>
      <c r="H196" s="29"/>
      <c r="I196" s="30"/>
      <c r="J196" s="4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5.75" customHeight="1" x14ac:dyDescent="0.3">
      <c r="A197" s="29"/>
      <c r="B197" s="29"/>
      <c r="C197" s="54"/>
      <c r="D197" s="29"/>
      <c r="E197" s="29"/>
      <c r="F197" s="29"/>
      <c r="G197" s="29"/>
      <c r="H197" s="29"/>
      <c r="I197" s="30"/>
      <c r="J197" s="4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5.75" customHeight="1" x14ac:dyDescent="0.3">
      <c r="A198" s="29"/>
      <c r="B198" s="29"/>
      <c r="C198" s="54"/>
      <c r="D198" s="29"/>
      <c r="E198" s="29"/>
      <c r="F198" s="29"/>
      <c r="G198" s="29"/>
      <c r="H198" s="29"/>
      <c r="I198" s="30"/>
      <c r="J198" s="4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5.75" customHeight="1" x14ac:dyDescent="0.3">
      <c r="A199" s="29"/>
      <c r="B199" s="29"/>
      <c r="C199" s="54"/>
      <c r="D199" s="29"/>
      <c r="E199" s="29"/>
      <c r="F199" s="29"/>
      <c r="G199" s="29"/>
      <c r="H199" s="29"/>
      <c r="I199" s="30"/>
      <c r="J199" s="4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5.75" customHeight="1" x14ac:dyDescent="0.3">
      <c r="A200" s="29"/>
      <c r="B200" s="29"/>
      <c r="C200" s="54"/>
      <c r="D200" s="29"/>
      <c r="E200" s="29"/>
      <c r="F200" s="29"/>
      <c r="G200" s="29"/>
      <c r="H200" s="29"/>
      <c r="I200" s="30"/>
      <c r="J200" s="4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5.75" customHeight="1" x14ac:dyDescent="0.3">
      <c r="A201" s="29"/>
      <c r="B201" s="29"/>
      <c r="C201" s="54"/>
      <c r="D201" s="29"/>
      <c r="E201" s="29"/>
      <c r="F201" s="29"/>
      <c r="G201" s="29"/>
      <c r="H201" s="29"/>
      <c r="I201" s="30"/>
      <c r="J201" s="4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5.75" customHeight="1" x14ac:dyDescent="0.3">
      <c r="A202" s="29"/>
      <c r="B202" s="29"/>
      <c r="C202" s="54"/>
      <c r="D202" s="29"/>
      <c r="E202" s="29"/>
      <c r="F202" s="29"/>
      <c r="G202" s="29"/>
      <c r="H202" s="29"/>
      <c r="I202" s="30"/>
      <c r="J202" s="4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5.75" customHeight="1" x14ac:dyDescent="0.3">
      <c r="A203" s="29"/>
      <c r="B203" s="29"/>
      <c r="C203" s="54"/>
      <c r="D203" s="29"/>
      <c r="E203" s="29"/>
      <c r="F203" s="29"/>
      <c r="G203" s="29"/>
      <c r="H203" s="29"/>
      <c r="I203" s="30"/>
      <c r="J203" s="4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5.75" customHeight="1" x14ac:dyDescent="0.3">
      <c r="A204" s="29"/>
      <c r="B204" s="29"/>
      <c r="C204" s="54"/>
      <c r="D204" s="29"/>
      <c r="E204" s="29"/>
      <c r="F204" s="29"/>
      <c r="G204" s="29"/>
      <c r="H204" s="29"/>
      <c r="I204" s="30"/>
      <c r="J204" s="4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5.75" customHeight="1" x14ac:dyDescent="0.3">
      <c r="A205" s="29"/>
      <c r="B205" s="29"/>
      <c r="C205" s="54"/>
      <c r="D205" s="29"/>
      <c r="E205" s="29"/>
      <c r="F205" s="29"/>
      <c r="G205" s="29"/>
      <c r="H205" s="29"/>
      <c r="I205" s="30"/>
      <c r="J205" s="4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5.75" customHeight="1" x14ac:dyDescent="0.3">
      <c r="A206" s="29"/>
      <c r="B206" s="29"/>
      <c r="C206" s="54"/>
      <c r="D206" s="29"/>
      <c r="E206" s="29"/>
      <c r="F206" s="29"/>
      <c r="G206" s="29"/>
      <c r="H206" s="29"/>
      <c r="I206" s="30"/>
      <c r="J206" s="4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5.75" customHeight="1" x14ac:dyDescent="0.3">
      <c r="A207" s="29"/>
      <c r="B207" s="29"/>
      <c r="C207" s="54"/>
      <c r="D207" s="29"/>
      <c r="E207" s="29"/>
      <c r="F207" s="29"/>
      <c r="G207" s="29"/>
      <c r="H207" s="29"/>
      <c r="I207" s="30"/>
      <c r="J207" s="4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5.75" customHeight="1" x14ac:dyDescent="0.3">
      <c r="A208" s="29"/>
      <c r="B208" s="29"/>
      <c r="C208" s="54"/>
      <c r="D208" s="29"/>
      <c r="E208" s="29"/>
      <c r="F208" s="29"/>
      <c r="G208" s="29"/>
      <c r="H208" s="29"/>
      <c r="I208" s="30"/>
      <c r="J208" s="4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5.75" customHeight="1" x14ac:dyDescent="0.3">
      <c r="A209" s="29"/>
      <c r="B209" s="29"/>
      <c r="C209" s="54"/>
      <c r="D209" s="29"/>
      <c r="E209" s="29"/>
      <c r="F209" s="29"/>
      <c r="G209" s="29"/>
      <c r="H209" s="29"/>
      <c r="I209" s="30"/>
      <c r="J209" s="4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5.75" customHeight="1" x14ac:dyDescent="0.3">
      <c r="A210" s="29"/>
      <c r="B210" s="29"/>
      <c r="C210" s="54"/>
      <c r="D210" s="29"/>
      <c r="E210" s="29"/>
      <c r="F210" s="29"/>
      <c r="G210" s="29"/>
      <c r="H210" s="29"/>
      <c r="I210" s="30"/>
      <c r="J210" s="4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5.75" customHeight="1" x14ac:dyDescent="0.3">
      <c r="A211" s="29"/>
      <c r="B211" s="29"/>
      <c r="C211" s="54"/>
      <c r="D211" s="29"/>
      <c r="E211" s="29"/>
      <c r="F211" s="29"/>
      <c r="G211" s="29"/>
      <c r="H211" s="29"/>
      <c r="I211" s="30"/>
      <c r="J211" s="4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5.75" customHeight="1" x14ac:dyDescent="0.3">
      <c r="A212" s="29"/>
      <c r="B212" s="29"/>
      <c r="C212" s="54"/>
      <c r="D212" s="29"/>
      <c r="E212" s="29"/>
      <c r="F212" s="29"/>
      <c r="G212" s="29"/>
      <c r="H212" s="29"/>
      <c r="I212" s="30"/>
      <c r="J212" s="4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5.75" customHeight="1" x14ac:dyDescent="0.3">
      <c r="A213" s="29"/>
      <c r="B213" s="29"/>
      <c r="C213" s="54"/>
      <c r="D213" s="29"/>
      <c r="E213" s="29"/>
      <c r="F213" s="29"/>
      <c r="G213" s="29"/>
      <c r="H213" s="29"/>
      <c r="I213" s="30"/>
      <c r="J213" s="4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5.75" customHeight="1" x14ac:dyDescent="0.3">
      <c r="A214" s="29"/>
      <c r="B214" s="29"/>
      <c r="C214" s="54"/>
      <c r="D214" s="29"/>
      <c r="E214" s="29"/>
      <c r="F214" s="29"/>
      <c r="G214" s="29"/>
      <c r="H214" s="29"/>
      <c r="I214" s="30"/>
      <c r="J214" s="4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5.75" customHeight="1" x14ac:dyDescent="0.3">
      <c r="A215" s="29"/>
      <c r="B215" s="29"/>
      <c r="C215" s="54"/>
      <c r="D215" s="29"/>
      <c r="E215" s="29"/>
      <c r="F215" s="29"/>
      <c r="G215" s="29"/>
      <c r="H215" s="29"/>
      <c r="I215" s="30"/>
      <c r="J215" s="4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5.75" customHeight="1" x14ac:dyDescent="0.3">
      <c r="A216" s="29"/>
      <c r="B216" s="29"/>
      <c r="C216" s="54"/>
      <c r="D216" s="29"/>
      <c r="E216" s="29"/>
      <c r="F216" s="29"/>
      <c r="G216" s="29"/>
      <c r="H216" s="29"/>
      <c r="I216" s="30"/>
      <c r="J216" s="4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5.75" customHeight="1" x14ac:dyDescent="0.3">
      <c r="A217" s="29"/>
      <c r="B217" s="29"/>
      <c r="C217" s="54"/>
      <c r="D217" s="29"/>
      <c r="E217" s="29"/>
      <c r="F217" s="29"/>
      <c r="G217" s="29"/>
      <c r="H217" s="29"/>
      <c r="I217" s="30"/>
      <c r="J217" s="4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5.75" customHeight="1" x14ac:dyDescent="0.3">
      <c r="A218" s="29"/>
      <c r="B218" s="29"/>
      <c r="C218" s="54"/>
      <c r="D218" s="29"/>
      <c r="E218" s="29"/>
      <c r="F218" s="29"/>
      <c r="G218" s="29"/>
      <c r="H218" s="29"/>
      <c r="I218" s="30"/>
      <c r="J218" s="4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5.75" customHeight="1" x14ac:dyDescent="0.3">
      <c r="A219" s="29"/>
      <c r="B219" s="29"/>
      <c r="C219" s="54"/>
      <c r="D219" s="29"/>
      <c r="E219" s="29"/>
      <c r="F219" s="29"/>
      <c r="G219" s="29"/>
      <c r="H219" s="29"/>
      <c r="I219" s="30"/>
      <c r="J219" s="4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5.75" customHeight="1" x14ac:dyDescent="0.3">
      <c r="A220" s="29"/>
      <c r="B220" s="29"/>
      <c r="C220" s="54"/>
      <c r="D220" s="29"/>
      <c r="E220" s="29"/>
      <c r="F220" s="29"/>
      <c r="G220" s="29"/>
      <c r="H220" s="29"/>
      <c r="I220" s="30"/>
      <c r="J220" s="4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5.75" customHeight="1" x14ac:dyDescent="0.3">
      <c r="A221" s="29"/>
      <c r="B221" s="29"/>
      <c r="C221" s="54"/>
      <c r="D221" s="29"/>
      <c r="E221" s="29"/>
      <c r="F221" s="29"/>
      <c r="G221" s="29"/>
      <c r="H221" s="29"/>
      <c r="I221" s="30"/>
      <c r="J221" s="4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5.75" customHeight="1" x14ac:dyDescent="0.3">
      <c r="A222" s="29"/>
      <c r="B222" s="29"/>
      <c r="C222" s="54"/>
      <c r="D222" s="29"/>
      <c r="E222" s="29"/>
      <c r="F222" s="29"/>
      <c r="G222" s="29"/>
      <c r="H222" s="29"/>
      <c r="I222" s="30"/>
      <c r="J222" s="4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5.75" customHeight="1" x14ac:dyDescent="0.3">
      <c r="A223" s="29"/>
      <c r="B223" s="29"/>
      <c r="C223" s="54"/>
      <c r="D223" s="29"/>
      <c r="E223" s="29"/>
      <c r="F223" s="29"/>
      <c r="G223" s="29"/>
      <c r="H223" s="29"/>
      <c r="I223" s="30"/>
      <c r="J223" s="4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5.75" customHeight="1" x14ac:dyDescent="0.3">
      <c r="A224" s="29"/>
      <c r="B224" s="29"/>
      <c r="C224" s="54"/>
      <c r="D224" s="29"/>
      <c r="E224" s="29"/>
      <c r="F224" s="29"/>
      <c r="G224" s="29"/>
      <c r="H224" s="29"/>
      <c r="I224" s="30"/>
      <c r="J224" s="4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5.75" customHeight="1" x14ac:dyDescent="0.3">
      <c r="A225" s="29"/>
      <c r="B225" s="29"/>
      <c r="C225" s="54"/>
      <c r="D225" s="29"/>
      <c r="E225" s="29"/>
      <c r="F225" s="29"/>
      <c r="G225" s="29"/>
      <c r="H225" s="29"/>
      <c r="I225" s="30"/>
      <c r="J225" s="4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5.75" customHeight="1" x14ac:dyDescent="0.3">
      <c r="A226" s="29"/>
      <c r="B226" s="29"/>
      <c r="C226" s="54"/>
      <c r="D226" s="29"/>
      <c r="E226" s="29"/>
      <c r="F226" s="29"/>
      <c r="G226" s="29"/>
      <c r="H226" s="29"/>
      <c r="I226" s="30"/>
      <c r="J226" s="4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5.75" customHeight="1" x14ac:dyDescent="0.3">
      <c r="A227" s="29"/>
      <c r="B227" s="29"/>
      <c r="C227" s="54"/>
      <c r="D227" s="29"/>
      <c r="E227" s="29"/>
      <c r="F227" s="29"/>
      <c r="G227" s="29"/>
      <c r="H227" s="29"/>
      <c r="I227" s="30"/>
      <c r="J227" s="4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5.75" customHeight="1" x14ac:dyDescent="0.3">
      <c r="A228" s="29"/>
      <c r="B228" s="29"/>
      <c r="C228" s="54"/>
      <c r="D228" s="29"/>
      <c r="E228" s="29"/>
      <c r="F228" s="29"/>
      <c r="G228" s="29"/>
      <c r="H228" s="29"/>
      <c r="I228" s="30"/>
      <c r="J228" s="4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5.75" customHeight="1" x14ac:dyDescent="0.3">
      <c r="A229" s="29"/>
      <c r="B229" s="29"/>
      <c r="C229" s="54"/>
      <c r="D229" s="29"/>
      <c r="E229" s="29"/>
      <c r="F229" s="29"/>
      <c r="G229" s="29"/>
      <c r="H229" s="29"/>
      <c r="I229" s="30"/>
      <c r="J229" s="4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5.75" customHeight="1" x14ac:dyDescent="0.3">
      <c r="A230" s="29"/>
      <c r="B230" s="29"/>
      <c r="C230" s="54"/>
      <c r="D230" s="29"/>
      <c r="E230" s="29"/>
      <c r="F230" s="29"/>
      <c r="G230" s="29"/>
      <c r="H230" s="29"/>
      <c r="I230" s="30"/>
      <c r="J230" s="4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5.75" customHeight="1" x14ac:dyDescent="0.3">
      <c r="A231" s="29"/>
      <c r="B231" s="29"/>
      <c r="C231" s="54"/>
      <c r="D231" s="29"/>
      <c r="E231" s="29"/>
      <c r="F231" s="29"/>
      <c r="G231" s="29"/>
      <c r="H231" s="29"/>
      <c r="I231" s="30"/>
      <c r="J231" s="4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5.75" customHeight="1" x14ac:dyDescent="0.3">
      <c r="A232" s="29"/>
      <c r="B232" s="29"/>
      <c r="C232" s="54"/>
      <c r="D232" s="29"/>
      <c r="E232" s="29"/>
      <c r="F232" s="29"/>
      <c r="G232" s="29"/>
      <c r="H232" s="29"/>
      <c r="I232" s="30"/>
      <c r="J232" s="4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5.75" customHeight="1" x14ac:dyDescent="0.3">
      <c r="A233" s="29"/>
      <c r="B233" s="29"/>
      <c r="C233" s="54"/>
      <c r="D233" s="29"/>
      <c r="E233" s="29"/>
      <c r="F233" s="29"/>
      <c r="G233" s="29"/>
      <c r="H233" s="29"/>
      <c r="I233" s="30"/>
      <c r="J233" s="4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5.75" customHeight="1" x14ac:dyDescent="0.3">
      <c r="A234" s="29"/>
      <c r="B234" s="29"/>
      <c r="C234" s="54"/>
      <c r="D234" s="29"/>
      <c r="E234" s="29"/>
      <c r="F234" s="29"/>
      <c r="G234" s="29"/>
      <c r="H234" s="29"/>
      <c r="I234" s="30"/>
      <c r="J234" s="4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5.75" customHeight="1" x14ac:dyDescent="0.3">
      <c r="A235" s="29"/>
      <c r="B235" s="29"/>
      <c r="C235" s="54"/>
      <c r="D235" s="29"/>
      <c r="E235" s="29"/>
      <c r="F235" s="29"/>
      <c r="G235" s="29"/>
      <c r="H235" s="29"/>
      <c r="I235" s="30"/>
      <c r="J235" s="4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5.75" customHeight="1" x14ac:dyDescent="0.3">
      <c r="A236" s="29"/>
      <c r="B236" s="29"/>
      <c r="C236" s="54"/>
      <c r="D236" s="29"/>
      <c r="E236" s="29"/>
      <c r="F236" s="29"/>
      <c r="G236" s="29"/>
      <c r="H236" s="29"/>
      <c r="I236" s="30"/>
      <c r="J236" s="4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5.75" customHeight="1" x14ac:dyDescent="0.3">
      <c r="A237" s="29"/>
      <c r="B237" s="29"/>
      <c r="C237" s="54"/>
      <c r="D237" s="29"/>
      <c r="E237" s="29"/>
      <c r="F237" s="29"/>
      <c r="G237" s="29"/>
      <c r="H237" s="29"/>
      <c r="I237" s="30"/>
      <c r="J237" s="4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5.75" customHeight="1" x14ac:dyDescent="0.3">
      <c r="A238" s="29"/>
      <c r="B238" s="29"/>
      <c r="C238" s="54"/>
      <c r="D238" s="29"/>
      <c r="E238" s="29"/>
      <c r="F238" s="29"/>
      <c r="G238" s="29"/>
      <c r="H238" s="29"/>
      <c r="I238" s="30"/>
      <c r="J238" s="4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5.75" customHeight="1" x14ac:dyDescent="0.3">
      <c r="A239" s="29"/>
      <c r="B239" s="29"/>
      <c r="C239" s="54"/>
      <c r="D239" s="29"/>
      <c r="E239" s="29"/>
      <c r="F239" s="29"/>
      <c r="G239" s="29"/>
      <c r="H239" s="29"/>
      <c r="I239" s="30"/>
      <c r="J239" s="4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5.75" customHeight="1" x14ac:dyDescent="0.3">
      <c r="A240" s="29"/>
      <c r="B240" s="29"/>
      <c r="C240" s="54"/>
      <c r="D240" s="29"/>
      <c r="E240" s="29"/>
      <c r="F240" s="29"/>
      <c r="G240" s="29"/>
      <c r="H240" s="29"/>
      <c r="I240" s="30"/>
      <c r="J240" s="4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5.75" customHeight="1" x14ac:dyDescent="0.3">
      <c r="A241" s="29"/>
      <c r="B241" s="29"/>
      <c r="C241" s="54"/>
      <c r="D241" s="29"/>
      <c r="E241" s="29"/>
      <c r="F241" s="29"/>
      <c r="G241" s="29"/>
      <c r="H241" s="29"/>
      <c r="I241" s="30"/>
      <c r="J241" s="4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5.75" customHeight="1" x14ac:dyDescent="0.3">
      <c r="A242" s="29"/>
      <c r="B242" s="29"/>
      <c r="C242" s="54"/>
      <c r="D242" s="29"/>
      <c r="E242" s="29"/>
      <c r="F242" s="29"/>
      <c r="G242" s="29"/>
      <c r="H242" s="29"/>
      <c r="I242" s="30"/>
      <c r="J242" s="4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5.75" customHeight="1" x14ac:dyDescent="0.3">
      <c r="A243" s="29"/>
      <c r="B243" s="29"/>
      <c r="C243" s="54"/>
      <c r="D243" s="29"/>
      <c r="E243" s="29"/>
      <c r="F243" s="29"/>
      <c r="G243" s="29"/>
      <c r="H243" s="29"/>
      <c r="I243" s="30"/>
      <c r="J243" s="4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5.75" customHeight="1" x14ac:dyDescent="0.3">
      <c r="A244" s="29"/>
      <c r="B244" s="29"/>
      <c r="C244" s="54"/>
      <c r="D244" s="29"/>
      <c r="E244" s="29"/>
      <c r="F244" s="29"/>
      <c r="G244" s="29"/>
      <c r="H244" s="29"/>
      <c r="I244" s="30"/>
      <c r="J244" s="4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5.75" customHeight="1" x14ac:dyDescent="0.3">
      <c r="A245" s="29"/>
      <c r="B245" s="29"/>
      <c r="C245" s="54"/>
      <c r="D245" s="29"/>
      <c r="E245" s="29"/>
      <c r="F245" s="29"/>
      <c r="G245" s="29"/>
      <c r="H245" s="29"/>
      <c r="I245" s="30"/>
      <c r="J245" s="4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5.75" customHeight="1" x14ac:dyDescent="0.3">
      <c r="A246" s="29"/>
      <c r="B246" s="29"/>
      <c r="C246" s="54"/>
      <c r="D246" s="29"/>
      <c r="E246" s="29"/>
      <c r="F246" s="29"/>
      <c r="G246" s="29"/>
      <c r="H246" s="29"/>
      <c r="I246" s="30"/>
      <c r="J246" s="4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5.75" customHeight="1" x14ac:dyDescent="0.3">
      <c r="A247" s="29"/>
      <c r="B247" s="29"/>
      <c r="C247" s="54"/>
      <c r="D247" s="29"/>
      <c r="E247" s="29"/>
      <c r="F247" s="29"/>
      <c r="G247" s="29"/>
      <c r="H247" s="29"/>
      <c r="I247" s="30"/>
      <c r="J247" s="4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5.75" customHeight="1" x14ac:dyDescent="0.3">
      <c r="A248" s="29"/>
      <c r="B248" s="29"/>
      <c r="C248" s="54"/>
      <c r="D248" s="29"/>
      <c r="E248" s="29"/>
      <c r="F248" s="29"/>
      <c r="G248" s="29"/>
      <c r="H248" s="29"/>
      <c r="I248" s="30"/>
      <c r="J248" s="4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5.75" customHeight="1" x14ac:dyDescent="0.3">
      <c r="A249" s="29"/>
      <c r="B249" s="29"/>
      <c r="C249" s="54"/>
      <c r="D249" s="29"/>
      <c r="E249" s="29"/>
      <c r="F249" s="29"/>
      <c r="G249" s="29"/>
      <c r="H249" s="29"/>
      <c r="I249" s="30"/>
      <c r="J249" s="4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5.75" customHeight="1" x14ac:dyDescent="0.3">
      <c r="A250" s="29"/>
      <c r="B250" s="29"/>
      <c r="C250" s="54"/>
      <c r="D250" s="29"/>
      <c r="E250" s="29"/>
      <c r="F250" s="29"/>
      <c r="G250" s="29"/>
      <c r="H250" s="29"/>
      <c r="I250" s="30"/>
      <c r="J250" s="4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5.75" customHeight="1" x14ac:dyDescent="0.3">
      <c r="A251" s="29"/>
      <c r="B251" s="29"/>
      <c r="C251" s="54"/>
      <c r="D251" s="29"/>
      <c r="E251" s="29"/>
      <c r="F251" s="29"/>
      <c r="G251" s="29"/>
      <c r="H251" s="29"/>
      <c r="I251" s="30"/>
      <c r="J251" s="4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5.75" customHeight="1" x14ac:dyDescent="0.3">
      <c r="A252" s="29"/>
      <c r="B252" s="29"/>
      <c r="C252" s="54"/>
      <c r="D252" s="29"/>
      <c r="E252" s="29"/>
      <c r="F252" s="29"/>
      <c r="G252" s="29"/>
      <c r="H252" s="29"/>
      <c r="I252" s="30"/>
      <c r="J252" s="4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5.75" customHeight="1" x14ac:dyDescent="0.3">
      <c r="A253" s="29"/>
      <c r="B253" s="29"/>
      <c r="C253" s="54"/>
      <c r="D253" s="29"/>
      <c r="E253" s="29"/>
      <c r="F253" s="29"/>
      <c r="G253" s="29"/>
      <c r="H253" s="29"/>
      <c r="I253" s="30"/>
      <c r="J253" s="4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5.75" customHeight="1" x14ac:dyDescent="0.3">
      <c r="A254" s="29"/>
      <c r="B254" s="29"/>
      <c r="C254" s="54"/>
      <c r="D254" s="29"/>
      <c r="E254" s="29"/>
      <c r="F254" s="29"/>
      <c r="G254" s="29"/>
      <c r="H254" s="29"/>
      <c r="I254" s="30"/>
      <c r="J254" s="4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5.75" customHeight="1" x14ac:dyDescent="0.3">
      <c r="A255" s="29"/>
      <c r="B255" s="29"/>
      <c r="C255" s="54"/>
      <c r="D255" s="29"/>
      <c r="E255" s="29"/>
      <c r="F255" s="29"/>
      <c r="G255" s="29"/>
      <c r="H255" s="29"/>
      <c r="I255" s="30"/>
      <c r="J255" s="4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5.75" customHeight="1" x14ac:dyDescent="0.3">
      <c r="A256" s="29"/>
      <c r="B256" s="29"/>
      <c r="C256" s="54"/>
      <c r="D256" s="29"/>
      <c r="E256" s="29"/>
      <c r="F256" s="29"/>
      <c r="G256" s="29"/>
      <c r="H256" s="29"/>
      <c r="I256" s="30"/>
      <c r="J256" s="4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5.75" customHeight="1" x14ac:dyDescent="0.3">
      <c r="A257" s="29"/>
      <c r="B257" s="29"/>
      <c r="C257" s="54"/>
      <c r="D257" s="29"/>
      <c r="E257" s="29"/>
      <c r="F257" s="29"/>
      <c r="G257" s="29"/>
      <c r="H257" s="29"/>
      <c r="I257" s="30"/>
      <c r="J257" s="4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5.75" customHeight="1" x14ac:dyDescent="0.3">
      <c r="A258" s="29"/>
      <c r="B258" s="29"/>
      <c r="C258" s="54"/>
      <c r="D258" s="29"/>
      <c r="E258" s="29"/>
      <c r="F258" s="29"/>
      <c r="G258" s="29"/>
      <c r="H258" s="29"/>
      <c r="I258" s="30"/>
      <c r="J258" s="4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5.75" customHeight="1" x14ac:dyDescent="0.3">
      <c r="A259" s="29"/>
      <c r="B259" s="29"/>
      <c r="C259" s="54"/>
      <c r="D259" s="29"/>
      <c r="E259" s="29"/>
      <c r="F259" s="29"/>
      <c r="G259" s="29"/>
      <c r="H259" s="29"/>
      <c r="I259" s="30"/>
      <c r="J259" s="4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5.75" customHeight="1" x14ac:dyDescent="0.3">
      <c r="A260" s="29"/>
      <c r="B260" s="29"/>
      <c r="C260" s="54"/>
      <c r="D260" s="29"/>
      <c r="E260" s="29"/>
      <c r="F260" s="29"/>
      <c r="G260" s="29"/>
      <c r="H260" s="29"/>
      <c r="I260" s="30"/>
      <c r="J260" s="4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5.75" customHeight="1" x14ac:dyDescent="0.3">
      <c r="A261" s="29"/>
      <c r="B261" s="29"/>
      <c r="C261" s="54"/>
      <c r="D261" s="29"/>
      <c r="E261" s="29"/>
      <c r="F261" s="29"/>
      <c r="G261" s="29"/>
      <c r="H261" s="29"/>
      <c r="I261" s="30"/>
      <c r="J261" s="4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5.75" customHeight="1" x14ac:dyDescent="0.3">
      <c r="A262" s="29"/>
      <c r="B262" s="29"/>
      <c r="C262" s="54"/>
      <c r="D262" s="29"/>
      <c r="E262" s="29"/>
      <c r="F262" s="29"/>
      <c r="G262" s="29"/>
      <c r="H262" s="29"/>
      <c r="I262" s="30"/>
      <c r="J262" s="4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5.75" customHeight="1" x14ac:dyDescent="0.3">
      <c r="A263" s="29"/>
      <c r="B263" s="29"/>
      <c r="C263" s="54"/>
      <c r="D263" s="29"/>
      <c r="E263" s="29"/>
      <c r="F263" s="29"/>
      <c r="G263" s="29"/>
      <c r="H263" s="29"/>
      <c r="I263" s="30"/>
      <c r="J263" s="4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5.75" customHeight="1" x14ac:dyDescent="0.3">
      <c r="A264" s="29"/>
      <c r="B264" s="29"/>
      <c r="C264" s="54"/>
      <c r="D264" s="29"/>
      <c r="E264" s="29"/>
      <c r="F264" s="29"/>
      <c r="G264" s="29"/>
      <c r="H264" s="29"/>
      <c r="I264" s="30"/>
      <c r="J264" s="4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5.75" customHeight="1" x14ac:dyDescent="0.3">
      <c r="A265" s="29"/>
      <c r="B265" s="29"/>
      <c r="C265" s="54"/>
      <c r="D265" s="29"/>
      <c r="E265" s="29"/>
      <c r="F265" s="29"/>
      <c r="G265" s="29"/>
      <c r="H265" s="29"/>
      <c r="I265" s="30"/>
      <c r="J265" s="4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5.75" customHeight="1" x14ac:dyDescent="0.3">
      <c r="A266" s="29"/>
      <c r="B266" s="29"/>
      <c r="C266" s="54"/>
      <c r="D266" s="29"/>
      <c r="E266" s="29"/>
      <c r="F266" s="29"/>
      <c r="G266" s="29"/>
      <c r="H266" s="29"/>
      <c r="I266" s="30"/>
      <c r="J266" s="4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5.75" customHeight="1" x14ac:dyDescent="0.3">
      <c r="A267" s="29"/>
      <c r="B267" s="29"/>
      <c r="C267" s="54"/>
      <c r="D267" s="29"/>
      <c r="E267" s="29"/>
      <c r="F267" s="29"/>
      <c r="G267" s="29"/>
      <c r="H267" s="29"/>
      <c r="I267" s="30"/>
      <c r="J267" s="4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5.75" customHeight="1" x14ac:dyDescent="0.3">
      <c r="A268" s="29"/>
      <c r="B268" s="29"/>
      <c r="C268" s="54"/>
      <c r="D268" s="29"/>
      <c r="E268" s="29"/>
      <c r="F268" s="29"/>
      <c r="G268" s="29"/>
      <c r="H268" s="29"/>
      <c r="I268" s="30"/>
      <c r="J268" s="4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5.75" customHeight="1" x14ac:dyDescent="0.3">
      <c r="A269" s="29"/>
      <c r="B269" s="29"/>
      <c r="C269" s="54"/>
      <c r="D269" s="29"/>
      <c r="E269" s="29"/>
      <c r="F269" s="29"/>
      <c r="G269" s="29"/>
      <c r="H269" s="29"/>
      <c r="I269" s="30"/>
      <c r="J269" s="4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5.75" customHeight="1" x14ac:dyDescent="0.3">
      <c r="A270" s="29"/>
      <c r="B270" s="29"/>
      <c r="C270" s="54"/>
      <c r="D270" s="29"/>
      <c r="E270" s="29"/>
      <c r="F270" s="29"/>
      <c r="G270" s="29"/>
      <c r="H270" s="29"/>
      <c r="I270" s="30"/>
      <c r="J270" s="4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5.75" customHeight="1" x14ac:dyDescent="0.3">
      <c r="A271" s="29"/>
      <c r="B271" s="29"/>
      <c r="C271" s="54"/>
      <c r="D271" s="29"/>
      <c r="E271" s="29"/>
      <c r="F271" s="29"/>
      <c r="G271" s="29"/>
      <c r="H271" s="29"/>
      <c r="I271" s="30"/>
      <c r="J271" s="4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5.75" customHeight="1" x14ac:dyDescent="0.3">
      <c r="A272" s="29"/>
      <c r="B272" s="29"/>
      <c r="C272" s="54"/>
      <c r="D272" s="29"/>
      <c r="E272" s="29"/>
      <c r="F272" s="29"/>
      <c r="G272" s="29"/>
      <c r="H272" s="29"/>
      <c r="I272" s="30"/>
      <c r="J272" s="4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5.75" customHeight="1" x14ac:dyDescent="0.3">
      <c r="A273" s="29"/>
      <c r="B273" s="29"/>
      <c r="C273" s="54"/>
      <c r="D273" s="29"/>
      <c r="E273" s="29"/>
      <c r="F273" s="29"/>
      <c r="G273" s="29"/>
      <c r="H273" s="29"/>
      <c r="I273" s="30"/>
      <c r="J273" s="4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5.75" customHeight="1" x14ac:dyDescent="0.3">
      <c r="A274" s="29"/>
      <c r="B274" s="29"/>
      <c r="C274" s="54"/>
      <c r="D274" s="29"/>
      <c r="E274" s="29"/>
      <c r="F274" s="29"/>
      <c r="G274" s="29"/>
      <c r="H274" s="29"/>
      <c r="I274" s="30"/>
      <c r="J274" s="4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5.75" customHeight="1" x14ac:dyDescent="0.3">
      <c r="A275" s="29"/>
      <c r="B275" s="29"/>
      <c r="C275" s="54"/>
      <c r="D275" s="29"/>
      <c r="E275" s="29"/>
      <c r="F275" s="29"/>
      <c r="G275" s="29"/>
      <c r="H275" s="29"/>
      <c r="I275" s="30"/>
      <c r="J275" s="4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5.75" customHeight="1" x14ac:dyDescent="0.3">
      <c r="A276" s="29"/>
      <c r="B276" s="29"/>
      <c r="C276" s="54"/>
      <c r="D276" s="29"/>
      <c r="E276" s="29"/>
      <c r="F276" s="29"/>
      <c r="G276" s="29"/>
      <c r="H276" s="29"/>
      <c r="I276" s="30"/>
      <c r="J276" s="4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5.75" customHeight="1" x14ac:dyDescent="0.3">
      <c r="A277" s="29"/>
      <c r="B277" s="29"/>
      <c r="C277" s="54"/>
      <c r="D277" s="29"/>
      <c r="E277" s="29"/>
      <c r="F277" s="29"/>
      <c r="G277" s="29"/>
      <c r="H277" s="29"/>
      <c r="I277" s="30"/>
      <c r="J277" s="4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5.75" customHeight="1" x14ac:dyDescent="0.3">
      <c r="A278" s="29"/>
      <c r="B278" s="29"/>
      <c r="C278" s="54"/>
      <c r="D278" s="29"/>
      <c r="E278" s="29"/>
      <c r="F278" s="29"/>
      <c r="G278" s="29"/>
      <c r="H278" s="29"/>
      <c r="I278" s="30"/>
      <c r="J278" s="4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5.75" customHeight="1" x14ac:dyDescent="0.3">
      <c r="A279" s="29"/>
      <c r="B279" s="29"/>
      <c r="C279" s="54"/>
      <c r="D279" s="29"/>
      <c r="E279" s="29"/>
      <c r="F279" s="29"/>
      <c r="G279" s="29"/>
      <c r="H279" s="29"/>
      <c r="I279" s="30"/>
      <c r="J279" s="4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5.75" customHeight="1" x14ac:dyDescent="0.3">
      <c r="A280" s="29"/>
      <c r="B280" s="29"/>
      <c r="C280" s="54"/>
      <c r="D280" s="29"/>
      <c r="E280" s="29"/>
      <c r="F280" s="29"/>
      <c r="G280" s="29"/>
      <c r="H280" s="29"/>
      <c r="I280" s="30"/>
      <c r="J280" s="4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5.75" customHeight="1" x14ac:dyDescent="0.3">
      <c r="A281" s="29"/>
      <c r="B281" s="29"/>
      <c r="C281" s="54"/>
      <c r="D281" s="29"/>
      <c r="E281" s="29"/>
      <c r="F281" s="29"/>
      <c r="G281" s="29"/>
      <c r="H281" s="29"/>
      <c r="I281" s="30"/>
      <c r="J281" s="4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5.75" customHeight="1" x14ac:dyDescent="0.3">
      <c r="A282" s="29"/>
      <c r="B282" s="29"/>
      <c r="C282" s="54"/>
      <c r="D282" s="29"/>
      <c r="E282" s="29"/>
      <c r="F282" s="29"/>
      <c r="G282" s="29"/>
      <c r="H282" s="29"/>
      <c r="I282" s="30"/>
      <c r="J282" s="4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5.75" customHeight="1" x14ac:dyDescent="0.3">
      <c r="A283" s="29"/>
      <c r="B283" s="29"/>
      <c r="C283" s="54"/>
      <c r="D283" s="29"/>
      <c r="E283" s="29"/>
      <c r="F283" s="29"/>
      <c r="G283" s="29"/>
      <c r="H283" s="29"/>
      <c r="I283" s="30"/>
      <c r="J283" s="4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5.75" customHeight="1" x14ac:dyDescent="0.3">
      <c r="A284" s="29"/>
      <c r="B284" s="29"/>
      <c r="C284" s="54"/>
      <c r="D284" s="29"/>
      <c r="E284" s="29"/>
      <c r="F284" s="29"/>
      <c r="G284" s="29"/>
      <c r="H284" s="29"/>
      <c r="I284" s="30"/>
      <c r="J284" s="4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5.75" customHeight="1" x14ac:dyDescent="0.3">
      <c r="A285" s="29"/>
      <c r="B285" s="29"/>
      <c r="C285" s="54"/>
      <c r="D285" s="29"/>
      <c r="E285" s="29"/>
      <c r="F285" s="29"/>
      <c r="G285" s="29"/>
      <c r="H285" s="29"/>
      <c r="I285" s="30"/>
      <c r="J285" s="4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5.75" customHeight="1" x14ac:dyDescent="0.3">
      <c r="A286" s="29"/>
      <c r="B286" s="29"/>
      <c r="C286" s="54"/>
      <c r="D286" s="29"/>
      <c r="E286" s="29"/>
      <c r="F286" s="29"/>
      <c r="G286" s="29"/>
      <c r="H286" s="29"/>
      <c r="I286" s="30"/>
      <c r="J286" s="4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5.75" customHeight="1" x14ac:dyDescent="0.3">
      <c r="A287" s="29"/>
      <c r="B287" s="29"/>
      <c r="C287" s="54"/>
      <c r="D287" s="29"/>
      <c r="E287" s="29"/>
      <c r="F287" s="29"/>
      <c r="G287" s="29"/>
      <c r="H287" s="29"/>
      <c r="I287" s="30"/>
      <c r="J287" s="4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5.75" customHeight="1" x14ac:dyDescent="0.3">
      <c r="A288" s="29"/>
      <c r="B288" s="29"/>
      <c r="C288" s="54"/>
      <c r="D288" s="29"/>
      <c r="E288" s="29"/>
      <c r="F288" s="29"/>
      <c r="G288" s="29"/>
      <c r="H288" s="29"/>
      <c r="I288" s="30"/>
      <c r="J288" s="4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5.75" customHeight="1" x14ac:dyDescent="0.3">
      <c r="A289" s="29"/>
      <c r="B289" s="29"/>
      <c r="C289" s="54"/>
      <c r="D289" s="29"/>
      <c r="E289" s="29"/>
      <c r="F289" s="29"/>
      <c r="G289" s="29"/>
      <c r="H289" s="29"/>
      <c r="I289" s="30"/>
      <c r="J289" s="4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5.75" customHeight="1" x14ac:dyDescent="0.3">
      <c r="A290" s="29"/>
      <c r="B290" s="29"/>
      <c r="C290" s="54"/>
      <c r="D290" s="29"/>
      <c r="E290" s="29"/>
      <c r="F290" s="29"/>
      <c r="G290" s="29"/>
      <c r="H290" s="29"/>
      <c r="I290" s="30"/>
      <c r="J290" s="4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5.75" customHeight="1" x14ac:dyDescent="0.3">
      <c r="A291" s="29"/>
      <c r="B291" s="29"/>
      <c r="C291" s="54"/>
      <c r="D291" s="29"/>
      <c r="E291" s="29"/>
      <c r="F291" s="29"/>
      <c r="G291" s="29"/>
      <c r="H291" s="29"/>
      <c r="I291" s="30"/>
      <c r="J291" s="4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5.75" customHeight="1" x14ac:dyDescent="0.3">
      <c r="A292" s="29"/>
      <c r="B292" s="29"/>
      <c r="C292" s="54"/>
      <c r="D292" s="29"/>
      <c r="E292" s="29"/>
      <c r="F292" s="29"/>
      <c r="G292" s="29"/>
      <c r="H292" s="29"/>
      <c r="I292" s="30"/>
      <c r="J292" s="4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5.75" customHeight="1" x14ac:dyDescent="0.3">
      <c r="A293" s="29"/>
      <c r="B293" s="29"/>
      <c r="C293" s="54"/>
      <c r="D293" s="29"/>
      <c r="E293" s="29"/>
      <c r="F293" s="29"/>
      <c r="G293" s="29"/>
      <c r="H293" s="29"/>
      <c r="I293" s="30"/>
      <c r="J293" s="4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5.75" customHeight="1" x14ac:dyDescent="0.3">
      <c r="A294" s="29"/>
      <c r="B294" s="29"/>
      <c r="C294" s="54"/>
      <c r="D294" s="29"/>
      <c r="E294" s="29"/>
      <c r="F294" s="29"/>
      <c r="G294" s="29"/>
      <c r="H294" s="29"/>
      <c r="I294" s="30"/>
      <c r="J294" s="4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5.75" customHeight="1" x14ac:dyDescent="0.3">
      <c r="A295" s="29"/>
      <c r="B295" s="29"/>
      <c r="C295" s="54"/>
      <c r="D295" s="29"/>
      <c r="E295" s="29"/>
      <c r="F295" s="29"/>
      <c r="G295" s="29"/>
      <c r="H295" s="29"/>
      <c r="I295" s="30"/>
      <c r="J295" s="4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5.75" customHeight="1" x14ac:dyDescent="0.3">
      <c r="A296" s="29"/>
      <c r="B296" s="29"/>
      <c r="C296" s="54"/>
      <c r="D296" s="29"/>
      <c r="E296" s="29"/>
      <c r="F296" s="29"/>
      <c r="G296" s="29"/>
      <c r="H296" s="29"/>
      <c r="I296" s="30"/>
      <c r="J296" s="4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5.75" customHeight="1" x14ac:dyDescent="0.3">
      <c r="A297" s="29"/>
      <c r="B297" s="29"/>
      <c r="C297" s="54"/>
      <c r="D297" s="29"/>
      <c r="E297" s="29"/>
      <c r="F297" s="29"/>
      <c r="G297" s="29"/>
      <c r="H297" s="29"/>
      <c r="I297" s="30"/>
      <c r="J297" s="4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5.75" customHeight="1" x14ac:dyDescent="0.3">
      <c r="A298" s="29"/>
      <c r="B298" s="29"/>
      <c r="C298" s="54"/>
      <c r="D298" s="29"/>
      <c r="E298" s="29"/>
      <c r="F298" s="29"/>
      <c r="G298" s="29"/>
      <c r="H298" s="29"/>
      <c r="I298" s="30"/>
      <c r="J298" s="4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5.75" customHeight="1" x14ac:dyDescent="0.3">
      <c r="A299" s="29"/>
      <c r="B299" s="29"/>
      <c r="C299" s="54"/>
      <c r="D299" s="29"/>
      <c r="E299" s="29"/>
      <c r="F299" s="29"/>
      <c r="G299" s="29"/>
      <c r="H299" s="29"/>
      <c r="I299" s="30"/>
      <c r="J299" s="4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5.75" customHeight="1" x14ac:dyDescent="0.3">
      <c r="A300" s="29"/>
      <c r="B300" s="29"/>
      <c r="C300" s="54"/>
      <c r="D300" s="29"/>
      <c r="E300" s="29"/>
      <c r="F300" s="29"/>
      <c r="G300" s="29"/>
      <c r="H300" s="29"/>
      <c r="I300" s="30"/>
      <c r="J300" s="4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5.75" customHeight="1" x14ac:dyDescent="0.3">
      <c r="A301" s="29"/>
      <c r="B301" s="29"/>
      <c r="C301" s="54"/>
      <c r="D301" s="29"/>
      <c r="E301" s="29"/>
      <c r="F301" s="29"/>
      <c r="G301" s="29"/>
      <c r="H301" s="29"/>
      <c r="I301" s="30"/>
      <c r="J301" s="4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5.75" customHeight="1" x14ac:dyDescent="0.3">
      <c r="A302" s="29"/>
      <c r="B302" s="29"/>
      <c r="C302" s="54"/>
      <c r="D302" s="29"/>
      <c r="E302" s="29"/>
      <c r="F302" s="29"/>
      <c r="G302" s="29"/>
      <c r="H302" s="29"/>
      <c r="I302" s="30"/>
      <c r="J302" s="4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5.75" customHeight="1" x14ac:dyDescent="0.3">
      <c r="A303" s="29"/>
      <c r="B303" s="29"/>
      <c r="C303" s="54"/>
      <c r="D303" s="29"/>
      <c r="E303" s="29"/>
      <c r="F303" s="29"/>
      <c r="G303" s="29"/>
      <c r="H303" s="29"/>
      <c r="I303" s="30"/>
      <c r="J303" s="4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5.75" customHeight="1" x14ac:dyDescent="0.3">
      <c r="A304" s="29"/>
      <c r="B304" s="29"/>
      <c r="C304" s="54"/>
      <c r="D304" s="29"/>
      <c r="E304" s="29"/>
      <c r="F304" s="29"/>
      <c r="G304" s="29"/>
      <c r="H304" s="29"/>
      <c r="I304" s="30"/>
      <c r="J304" s="4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5.75" customHeight="1" x14ac:dyDescent="0.3">
      <c r="A305" s="29"/>
      <c r="B305" s="29"/>
      <c r="C305" s="54"/>
      <c r="D305" s="29"/>
      <c r="E305" s="29"/>
      <c r="F305" s="29"/>
      <c r="G305" s="29"/>
      <c r="H305" s="29"/>
      <c r="I305" s="30"/>
      <c r="J305" s="4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5.75" customHeight="1" x14ac:dyDescent="0.3">
      <c r="A306" s="29"/>
      <c r="B306" s="29"/>
      <c r="C306" s="54"/>
      <c r="D306" s="29"/>
      <c r="E306" s="29"/>
      <c r="F306" s="29"/>
      <c r="G306" s="29"/>
      <c r="H306" s="29"/>
      <c r="I306" s="30"/>
      <c r="J306" s="4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5.75" customHeight="1" x14ac:dyDescent="0.3">
      <c r="A307" s="29"/>
      <c r="B307" s="29"/>
      <c r="C307" s="54"/>
      <c r="D307" s="29"/>
      <c r="E307" s="29"/>
      <c r="F307" s="29"/>
      <c r="G307" s="29"/>
      <c r="H307" s="29"/>
      <c r="I307" s="30"/>
      <c r="J307" s="4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5.75" customHeight="1" x14ac:dyDescent="0.3">
      <c r="A308" s="29"/>
      <c r="B308" s="29"/>
      <c r="C308" s="54"/>
      <c r="D308" s="29"/>
      <c r="E308" s="29"/>
      <c r="F308" s="29"/>
      <c r="G308" s="29"/>
      <c r="H308" s="29"/>
      <c r="I308" s="30"/>
      <c r="J308" s="4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5.75" customHeight="1" x14ac:dyDescent="0.3">
      <c r="A309" s="29"/>
      <c r="B309" s="29"/>
      <c r="C309" s="54"/>
      <c r="D309" s="29"/>
      <c r="E309" s="29"/>
      <c r="F309" s="29"/>
      <c r="G309" s="29"/>
      <c r="H309" s="29"/>
      <c r="I309" s="30"/>
      <c r="J309" s="4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5.75" customHeight="1" x14ac:dyDescent="0.3">
      <c r="A310" s="29"/>
      <c r="B310" s="29"/>
      <c r="C310" s="54"/>
      <c r="D310" s="29"/>
      <c r="E310" s="29"/>
      <c r="F310" s="29"/>
      <c r="G310" s="29"/>
      <c r="H310" s="29"/>
      <c r="I310" s="30"/>
      <c r="J310" s="4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5.75" customHeight="1" x14ac:dyDescent="0.3">
      <c r="A311" s="29"/>
      <c r="B311" s="29"/>
      <c r="C311" s="54"/>
      <c r="D311" s="29"/>
      <c r="E311" s="29"/>
      <c r="F311" s="29"/>
      <c r="G311" s="29"/>
      <c r="H311" s="29"/>
      <c r="I311" s="30"/>
      <c r="J311" s="4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5.75" customHeight="1" x14ac:dyDescent="0.3">
      <c r="A312" s="29"/>
      <c r="B312" s="29"/>
      <c r="C312" s="54"/>
      <c r="D312" s="29"/>
      <c r="E312" s="29"/>
      <c r="F312" s="29"/>
      <c r="G312" s="29"/>
      <c r="H312" s="29"/>
      <c r="I312" s="30"/>
      <c r="J312" s="4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5.75" customHeight="1" x14ac:dyDescent="0.3">
      <c r="A313" s="29"/>
      <c r="B313" s="29"/>
      <c r="C313" s="54"/>
      <c r="D313" s="29"/>
      <c r="E313" s="29"/>
      <c r="F313" s="29"/>
      <c r="G313" s="29"/>
      <c r="H313" s="29"/>
      <c r="I313" s="30"/>
      <c r="J313" s="4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5.75" customHeight="1" x14ac:dyDescent="0.3">
      <c r="A314" s="29"/>
      <c r="B314" s="29"/>
      <c r="C314" s="54"/>
      <c r="D314" s="29"/>
      <c r="E314" s="29"/>
      <c r="F314" s="29"/>
      <c r="G314" s="29"/>
      <c r="H314" s="29"/>
      <c r="I314" s="30"/>
      <c r="J314" s="4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5.75" customHeight="1" x14ac:dyDescent="0.3">
      <c r="A315" s="29"/>
      <c r="B315" s="29"/>
      <c r="C315" s="54"/>
      <c r="D315" s="29"/>
      <c r="E315" s="29"/>
      <c r="F315" s="29"/>
      <c r="G315" s="29"/>
      <c r="H315" s="29"/>
      <c r="I315" s="30"/>
      <c r="J315" s="4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5.75" customHeight="1" x14ac:dyDescent="0.3">
      <c r="A316" s="29"/>
      <c r="B316" s="29"/>
      <c r="C316" s="54"/>
      <c r="D316" s="29"/>
      <c r="E316" s="29"/>
      <c r="F316" s="29"/>
      <c r="G316" s="29"/>
      <c r="H316" s="29"/>
      <c r="I316" s="30"/>
      <c r="J316" s="4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5.75" customHeight="1" x14ac:dyDescent="0.3">
      <c r="A317" s="29"/>
      <c r="B317" s="29"/>
      <c r="C317" s="54"/>
      <c r="D317" s="29"/>
      <c r="E317" s="29"/>
      <c r="F317" s="29"/>
      <c r="G317" s="29"/>
      <c r="H317" s="29"/>
      <c r="I317" s="30"/>
      <c r="J317" s="4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5.75" customHeight="1" x14ac:dyDescent="0.3">
      <c r="A318" s="29"/>
      <c r="B318" s="29"/>
      <c r="C318" s="54"/>
      <c r="D318" s="29"/>
      <c r="E318" s="29"/>
      <c r="F318" s="29"/>
      <c r="G318" s="29"/>
      <c r="H318" s="29"/>
      <c r="I318" s="30"/>
      <c r="J318" s="4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5.75" customHeight="1" x14ac:dyDescent="0.3">
      <c r="A319" s="29"/>
      <c r="B319" s="29"/>
      <c r="C319" s="54"/>
      <c r="D319" s="29"/>
      <c r="E319" s="29"/>
      <c r="F319" s="29"/>
      <c r="G319" s="29"/>
      <c r="H319" s="29"/>
      <c r="I319" s="30"/>
      <c r="J319" s="4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5.75" customHeight="1" x14ac:dyDescent="0.3">
      <c r="A320" s="29"/>
      <c r="B320" s="29"/>
      <c r="C320" s="54"/>
      <c r="D320" s="29"/>
      <c r="E320" s="29"/>
      <c r="F320" s="29"/>
      <c r="G320" s="29"/>
      <c r="H320" s="29"/>
      <c r="I320" s="30"/>
      <c r="J320" s="4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5.75" customHeight="1" x14ac:dyDescent="0.3">
      <c r="A321" s="29"/>
      <c r="B321" s="29"/>
      <c r="C321" s="54"/>
      <c r="D321" s="29"/>
      <c r="E321" s="29"/>
      <c r="F321" s="29"/>
      <c r="G321" s="29"/>
      <c r="H321" s="29"/>
      <c r="I321" s="30"/>
      <c r="J321" s="4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5.75" customHeight="1" x14ac:dyDescent="0.3">
      <c r="A322" s="29"/>
      <c r="B322" s="29"/>
      <c r="C322" s="54"/>
      <c r="D322" s="29"/>
      <c r="E322" s="29"/>
      <c r="F322" s="29"/>
      <c r="G322" s="29"/>
      <c r="H322" s="29"/>
      <c r="I322" s="30"/>
      <c r="J322" s="4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5.75" customHeight="1" x14ac:dyDescent="0.3">
      <c r="A323" s="29"/>
      <c r="B323" s="29"/>
      <c r="C323" s="54"/>
      <c r="D323" s="29"/>
      <c r="E323" s="29"/>
      <c r="F323" s="29"/>
      <c r="G323" s="29"/>
      <c r="H323" s="29"/>
      <c r="I323" s="30"/>
      <c r="J323" s="4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5.75" customHeight="1" x14ac:dyDescent="0.3">
      <c r="A324" s="29"/>
      <c r="B324" s="29"/>
      <c r="C324" s="54"/>
      <c r="D324" s="29"/>
      <c r="E324" s="29"/>
      <c r="F324" s="29"/>
      <c r="G324" s="29"/>
      <c r="H324" s="29"/>
      <c r="I324" s="30"/>
      <c r="J324" s="4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5.75" customHeight="1" x14ac:dyDescent="0.3">
      <c r="A325" s="29"/>
      <c r="B325" s="29"/>
      <c r="C325" s="54"/>
      <c r="D325" s="29"/>
      <c r="E325" s="29"/>
      <c r="F325" s="29"/>
      <c r="G325" s="29"/>
      <c r="H325" s="29"/>
      <c r="I325" s="30"/>
      <c r="J325" s="4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5.75" customHeight="1" x14ac:dyDescent="0.3">
      <c r="A326" s="29"/>
      <c r="B326" s="29"/>
      <c r="C326" s="54"/>
      <c r="D326" s="29"/>
      <c r="E326" s="29"/>
      <c r="F326" s="29"/>
      <c r="G326" s="29"/>
      <c r="H326" s="29"/>
      <c r="I326" s="30"/>
      <c r="J326" s="4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5.75" customHeight="1" x14ac:dyDescent="0.3">
      <c r="A327" s="29"/>
      <c r="B327" s="29"/>
      <c r="C327" s="54"/>
      <c r="D327" s="29"/>
      <c r="E327" s="29"/>
      <c r="F327" s="29"/>
      <c r="G327" s="29"/>
      <c r="H327" s="29"/>
      <c r="I327" s="30"/>
      <c r="J327" s="4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5.75" customHeight="1" x14ac:dyDescent="0.3">
      <c r="A328" s="29"/>
      <c r="B328" s="29"/>
      <c r="C328" s="54"/>
      <c r="D328" s="29"/>
      <c r="E328" s="29"/>
      <c r="F328" s="29"/>
      <c r="G328" s="29"/>
      <c r="H328" s="29"/>
      <c r="I328" s="30"/>
      <c r="J328" s="4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5.75" customHeight="1" x14ac:dyDescent="0.3">
      <c r="A329" s="29"/>
      <c r="B329" s="29"/>
      <c r="C329" s="54"/>
      <c r="D329" s="29"/>
      <c r="E329" s="29"/>
      <c r="F329" s="29"/>
      <c r="G329" s="29"/>
      <c r="H329" s="29"/>
      <c r="I329" s="30"/>
      <c r="J329" s="4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5.75" customHeight="1" x14ac:dyDescent="0.3">
      <c r="A330" s="29"/>
      <c r="B330" s="29"/>
      <c r="C330" s="54"/>
      <c r="D330" s="29"/>
      <c r="E330" s="29"/>
      <c r="F330" s="29"/>
      <c r="G330" s="29"/>
      <c r="H330" s="29"/>
      <c r="I330" s="30"/>
      <c r="J330" s="4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5.75" customHeight="1" x14ac:dyDescent="0.3">
      <c r="A331" s="29"/>
      <c r="B331" s="29"/>
      <c r="C331" s="54"/>
      <c r="D331" s="29"/>
      <c r="E331" s="29"/>
      <c r="F331" s="29"/>
      <c r="G331" s="29"/>
      <c r="H331" s="29"/>
      <c r="I331" s="30"/>
      <c r="J331" s="4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5.75" customHeight="1" x14ac:dyDescent="0.3">
      <c r="A332" s="29"/>
      <c r="B332" s="29"/>
      <c r="C332" s="54"/>
      <c r="D332" s="29"/>
      <c r="E332" s="29"/>
      <c r="F332" s="29"/>
      <c r="G332" s="29"/>
      <c r="H332" s="29"/>
      <c r="I332" s="30"/>
      <c r="J332" s="4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5.75" customHeight="1" x14ac:dyDescent="0.3">
      <c r="A333" s="29"/>
      <c r="B333" s="29"/>
      <c r="C333" s="54"/>
      <c r="D333" s="29"/>
      <c r="E333" s="29"/>
      <c r="F333" s="29"/>
      <c r="G333" s="29"/>
      <c r="H333" s="29"/>
      <c r="I333" s="30"/>
      <c r="J333" s="4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5.75" customHeight="1" x14ac:dyDescent="0.3">
      <c r="A334" s="29"/>
      <c r="B334" s="29"/>
      <c r="C334" s="54"/>
      <c r="D334" s="29"/>
      <c r="E334" s="29"/>
      <c r="F334" s="29"/>
      <c r="G334" s="29"/>
      <c r="H334" s="29"/>
      <c r="I334" s="30"/>
      <c r="J334" s="4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5.75" customHeight="1" x14ac:dyDescent="0.3">
      <c r="A335" s="29"/>
      <c r="B335" s="29"/>
      <c r="C335" s="54"/>
      <c r="D335" s="29"/>
      <c r="E335" s="29"/>
      <c r="F335" s="29"/>
      <c r="G335" s="29"/>
      <c r="H335" s="29"/>
      <c r="I335" s="30"/>
      <c r="J335" s="4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5.75" customHeight="1" x14ac:dyDescent="0.3">
      <c r="A336" s="29"/>
      <c r="B336" s="29"/>
      <c r="C336" s="54"/>
      <c r="D336" s="29"/>
      <c r="E336" s="29"/>
      <c r="F336" s="29"/>
      <c r="G336" s="29"/>
      <c r="H336" s="29"/>
      <c r="I336" s="30"/>
      <c r="J336" s="4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5.75" customHeight="1" x14ac:dyDescent="0.3">
      <c r="A337" s="29"/>
      <c r="B337" s="29"/>
      <c r="C337" s="54"/>
      <c r="D337" s="29"/>
      <c r="E337" s="29"/>
      <c r="F337" s="29"/>
      <c r="G337" s="29"/>
      <c r="H337" s="29"/>
      <c r="I337" s="30"/>
      <c r="J337" s="4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5.75" customHeight="1" x14ac:dyDescent="0.3">
      <c r="A338" s="29"/>
      <c r="B338" s="29"/>
      <c r="C338" s="54"/>
      <c r="D338" s="29"/>
      <c r="E338" s="29"/>
      <c r="F338" s="29"/>
      <c r="G338" s="29"/>
      <c r="H338" s="29"/>
      <c r="I338" s="30"/>
      <c r="J338" s="4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5.75" customHeight="1" x14ac:dyDescent="0.3">
      <c r="A339" s="29"/>
      <c r="B339" s="29"/>
      <c r="C339" s="54"/>
      <c r="D339" s="29"/>
      <c r="E339" s="29"/>
      <c r="F339" s="29"/>
      <c r="G339" s="29"/>
      <c r="H339" s="29"/>
      <c r="I339" s="30"/>
      <c r="J339" s="4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5.75" customHeight="1" x14ac:dyDescent="0.3">
      <c r="A340" s="29"/>
      <c r="B340" s="29"/>
      <c r="C340" s="54"/>
      <c r="D340" s="29"/>
      <c r="E340" s="29"/>
      <c r="F340" s="29"/>
      <c r="G340" s="29"/>
      <c r="H340" s="29"/>
      <c r="I340" s="30"/>
      <c r="J340" s="4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5.75" customHeight="1" x14ac:dyDescent="0.3">
      <c r="A341" s="29"/>
      <c r="B341" s="29"/>
      <c r="C341" s="54"/>
      <c r="D341" s="29"/>
      <c r="E341" s="29"/>
      <c r="F341" s="29"/>
      <c r="G341" s="29"/>
      <c r="H341" s="29"/>
      <c r="I341" s="30"/>
      <c r="J341" s="4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5.75" customHeight="1" x14ac:dyDescent="0.3">
      <c r="A342" s="29"/>
      <c r="B342" s="29"/>
      <c r="C342" s="54"/>
      <c r="D342" s="29"/>
      <c r="E342" s="29"/>
      <c r="F342" s="29"/>
      <c r="G342" s="29"/>
      <c r="H342" s="29"/>
      <c r="I342" s="30"/>
      <c r="J342" s="4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5.75" customHeight="1" x14ac:dyDescent="0.3">
      <c r="A343" s="29"/>
      <c r="B343" s="29"/>
      <c r="C343" s="54"/>
      <c r="D343" s="29"/>
      <c r="E343" s="29"/>
      <c r="F343" s="29"/>
      <c r="G343" s="29"/>
      <c r="H343" s="29"/>
      <c r="I343" s="30"/>
      <c r="J343" s="4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5.75" customHeight="1" x14ac:dyDescent="0.3">
      <c r="A344" s="29"/>
      <c r="B344" s="29"/>
      <c r="C344" s="54"/>
      <c r="D344" s="29"/>
      <c r="E344" s="29"/>
      <c r="F344" s="29"/>
      <c r="G344" s="29"/>
      <c r="H344" s="29"/>
      <c r="I344" s="30"/>
      <c r="J344" s="4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5.75" customHeight="1" x14ac:dyDescent="0.3">
      <c r="A345" s="29"/>
      <c r="B345" s="29"/>
      <c r="C345" s="54"/>
      <c r="D345" s="29"/>
      <c r="E345" s="29"/>
      <c r="F345" s="29"/>
      <c r="G345" s="29"/>
      <c r="H345" s="29"/>
      <c r="I345" s="30"/>
      <c r="J345" s="4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5.75" customHeight="1" x14ac:dyDescent="0.3">
      <c r="A346" s="29"/>
      <c r="B346" s="29"/>
      <c r="C346" s="54"/>
      <c r="D346" s="29"/>
      <c r="E346" s="29"/>
      <c r="F346" s="29"/>
      <c r="G346" s="29"/>
      <c r="H346" s="29"/>
      <c r="I346" s="30"/>
      <c r="J346" s="4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5.75" customHeight="1" x14ac:dyDescent="0.3">
      <c r="A347" s="29"/>
      <c r="B347" s="29"/>
      <c r="C347" s="54"/>
      <c r="D347" s="29"/>
      <c r="E347" s="29"/>
      <c r="F347" s="29"/>
      <c r="G347" s="29"/>
      <c r="H347" s="29"/>
      <c r="I347" s="30"/>
      <c r="J347" s="4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5.75" customHeight="1" x14ac:dyDescent="0.3">
      <c r="A348" s="29"/>
      <c r="B348" s="29"/>
      <c r="C348" s="54"/>
      <c r="D348" s="29"/>
      <c r="E348" s="29"/>
      <c r="F348" s="29"/>
      <c r="G348" s="29"/>
      <c r="H348" s="29"/>
      <c r="I348" s="30"/>
      <c r="J348" s="4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5.75" customHeight="1" x14ac:dyDescent="0.3">
      <c r="A349" s="29"/>
      <c r="B349" s="29"/>
      <c r="C349" s="54"/>
      <c r="D349" s="29"/>
      <c r="E349" s="29"/>
      <c r="F349" s="29"/>
      <c r="G349" s="29"/>
      <c r="H349" s="29"/>
      <c r="I349" s="30"/>
      <c r="J349" s="4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5.75" customHeight="1" x14ac:dyDescent="0.3">
      <c r="A350" s="29"/>
      <c r="B350" s="29"/>
      <c r="C350" s="54"/>
      <c r="D350" s="29"/>
      <c r="E350" s="29"/>
      <c r="F350" s="29"/>
      <c r="G350" s="29"/>
      <c r="H350" s="29"/>
      <c r="I350" s="30"/>
      <c r="J350" s="4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5.75" customHeight="1" x14ac:dyDescent="0.3">
      <c r="A351" s="29"/>
      <c r="B351" s="29"/>
      <c r="C351" s="54"/>
      <c r="D351" s="29"/>
      <c r="E351" s="29"/>
      <c r="F351" s="29"/>
      <c r="G351" s="29"/>
      <c r="H351" s="29"/>
      <c r="I351" s="30"/>
      <c r="J351" s="4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5.75" customHeight="1" x14ac:dyDescent="0.3">
      <c r="A352" s="29"/>
      <c r="B352" s="29"/>
      <c r="C352" s="54"/>
      <c r="D352" s="29"/>
      <c r="E352" s="29"/>
      <c r="F352" s="29"/>
      <c r="G352" s="29"/>
      <c r="H352" s="29"/>
      <c r="I352" s="30"/>
      <c r="J352" s="4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5.75" customHeight="1" x14ac:dyDescent="0.3">
      <c r="A353" s="29"/>
      <c r="B353" s="29"/>
      <c r="C353" s="54"/>
      <c r="D353" s="29"/>
      <c r="E353" s="29"/>
      <c r="F353" s="29"/>
      <c r="G353" s="29"/>
      <c r="H353" s="29"/>
      <c r="I353" s="30"/>
      <c r="J353" s="4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5.75" customHeight="1" x14ac:dyDescent="0.3">
      <c r="A354" s="29"/>
      <c r="B354" s="29"/>
      <c r="C354" s="54"/>
      <c r="D354" s="29"/>
      <c r="E354" s="29"/>
      <c r="F354" s="29"/>
      <c r="G354" s="29"/>
      <c r="H354" s="29"/>
      <c r="I354" s="30"/>
      <c r="J354" s="4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5.75" customHeight="1" x14ac:dyDescent="0.3">
      <c r="A355" s="29"/>
      <c r="B355" s="29"/>
      <c r="C355" s="54"/>
      <c r="D355" s="29"/>
      <c r="E355" s="29"/>
      <c r="F355" s="29"/>
      <c r="G355" s="29"/>
      <c r="H355" s="29"/>
      <c r="I355" s="30"/>
      <c r="J355" s="4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5.75" customHeight="1" x14ac:dyDescent="0.3">
      <c r="A356" s="29"/>
      <c r="B356" s="29"/>
      <c r="C356" s="54"/>
      <c r="D356" s="29"/>
      <c r="E356" s="29"/>
      <c r="F356" s="29"/>
      <c r="G356" s="29"/>
      <c r="H356" s="29"/>
      <c r="I356" s="30"/>
      <c r="J356" s="4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5.75" customHeight="1" x14ac:dyDescent="0.3">
      <c r="A357" s="29"/>
      <c r="B357" s="29"/>
      <c r="C357" s="54"/>
      <c r="D357" s="29"/>
      <c r="E357" s="29"/>
      <c r="F357" s="29"/>
      <c r="G357" s="29"/>
      <c r="H357" s="29"/>
      <c r="I357" s="30"/>
      <c r="J357" s="4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5.75" customHeight="1" x14ac:dyDescent="0.3">
      <c r="A358" s="29"/>
      <c r="B358" s="29"/>
      <c r="C358" s="54"/>
      <c r="D358" s="29"/>
      <c r="E358" s="29"/>
      <c r="F358" s="29"/>
      <c r="G358" s="29"/>
      <c r="H358" s="29"/>
      <c r="I358" s="30"/>
      <c r="J358" s="4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5.75" customHeight="1" x14ac:dyDescent="0.3">
      <c r="A359" s="29"/>
      <c r="B359" s="29"/>
      <c r="C359" s="54"/>
      <c r="D359" s="29"/>
      <c r="E359" s="29"/>
      <c r="F359" s="29"/>
      <c r="G359" s="29"/>
      <c r="H359" s="29"/>
      <c r="I359" s="30"/>
      <c r="J359" s="4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5.75" customHeight="1" x14ac:dyDescent="0.3">
      <c r="A360" s="29"/>
      <c r="B360" s="29"/>
      <c r="C360" s="54"/>
      <c r="D360" s="29"/>
      <c r="E360" s="29"/>
      <c r="F360" s="29"/>
      <c r="G360" s="29"/>
      <c r="H360" s="29"/>
      <c r="I360" s="30"/>
      <c r="J360" s="4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5.75" customHeight="1" x14ac:dyDescent="0.3">
      <c r="A361" s="29"/>
      <c r="B361" s="29"/>
      <c r="C361" s="54"/>
      <c r="D361" s="29"/>
      <c r="E361" s="29"/>
      <c r="F361" s="29"/>
      <c r="G361" s="29"/>
      <c r="H361" s="29"/>
      <c r="I361" s="30"/>
      <c r="J361" s="4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5.75" customHeight="1" x14ac:dyDescent="0.3">
      <c r="A362" s="29"/>
      <c r="B362" s="29"/>
      <c r="C362" s="54"/>
      <c r="D362" s="29"/>
      <c r="E362" s="29"/>
      <c r="F362" s="29"/>
      <c r="G362" s="29"/>
      <c r="H362" s="29"/>
      <c r="I362" s="30"/>
      <c r="J362" s="4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5.75" customHeight="1" x14ac:dyDescent="0.3">
      <c r="A363" s="29"/>
      <c r="B363" s="29"/>
      <c r="C363" s="54"/>
      <c r="D363" s="29"/>
      <c r="E363" s="29"/>
      <c r="F363" s="29"/>
      <c r="G363" s="29"/>
      <c r="H363" s="29"/>
      <c r="I363" s="30"/>
      <c r="J363" s="4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5.75" customHeight="1" x14ac:dyDescent="0.3">
      <c r="A364" s="29"/>
      <c r="B364" s="29"/>
      <c r="C364" s="54"/>
      <c r="D364" s="29"/>
      <c r="E364" s="29"/>
      <c r="F364" s="29"/>
      <c r="G364" s="29"/>
      <c r="H364" s="29"/>
      <c r="I364" s="30"/>
      <c r="J364" s="4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5.75" customHeight="1" x14ac:dyDescent="0.3">
      <c r="A365" s="29"/>
      <c r="B365" s="29"/>
      <c r="C365" s="54"/>
      <c r="D365" s="29"/>
      <c r="E365" s="29"/>
      <c r="F365" s="29"/>
      <c r="G365" s="29"/>
      <c r="H365" s="29"/>
      <c r="I365" s="30"/>
      <c r="J365" s="4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5.75" customHeight="1" x14ac:dyDescent="0.3">
      <c r="A366" s="29"/>
      <c r="B366" s="29"/>
      <c r="C366" s="54"/>
      <c r="D366" s="29"/>
      <c r="E366" s="29"/>
      <c r="F366" s="29"/>
      <c r="G366" s="29"/>
      <c r="H366" s="29"/>
      <c r="I366" s="30"/>
      <c r="J366" s="4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5.75" customHeight="1" x14ac:dyDescent="0.3">
      <c r="A367" s="29"/>
      <c r="B367" s="29"/>
      <c r="C367" s="54"/>
      <c r="D367" s="29"/>
      <c r="E367" s="29"/>
      <c r="F367" s="29"/>
      <c r="G367" s="29"/>
      <c r="H367" s="29"/>
      <c r="I367" s="30"/>
      <c r="J367" s="4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5.75" customHeight="1" x14ac:dyDescent="0.3">
      <c r="A368" s="29"/>
      <c r="B368" s="29"/>
      <c r="C368" s="54"/>
      <c r="D368" s="29"/>
      <c r="E368" s="29"/>
      <c r="F368" s="29"/>
      <c r="G368" s="29"/>
      <c r="H368" s="29"/>
      <c r="I368" s="30"/>
      <c r="J368" s="4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5.75" customHeight="1" x14ac:dyDescent="0.3">
      <c r="A369" s="29"/>
      <c r="B369" s="29"/>
      <c r="C369" s="54"/>
      <c r="D369" s="29"/>
      <c r="E369" s="29"/>
      <c r="F369" s="29"/>
      <c r="G369" s="29"/>
      <c r="H369" s="29"/>
      <c r="I369" s="30"/>
      <c r="J369" s="4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5.75" customHeight="1" x14ac:dyDescent="0.3">
      <c r="A370" s="29"/>
      <c r="B370" s="29"/>
      <c r="C370" s="54"/>
      <c r="D370" s="29"/>
      <c r="E370" s="29"/>
      <c r="F370" s="29"/>
      <c r="G370" s="29"/>
      <c r="H370" s="29"/>
      <c r="I370" s="30"/>
      <c r="J370" s="4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5.75" customHeight="1" x14ac:dyDescent="0.3">
      <c r="A371" s="29"/>
      <c r="B371" s="29"/>
      <c r="C371" s="54"/>
      <c r="D371" s="29"/>
      <c r="E371" s="29"/>
      <c r="F371" s="29"/>
      <c r="G371" s="29"/>
      <c r="H371" s="29"/>
      <c r="I371" s="30"/>
      <c r="J371" s="4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5.75" customHeight="1" x14ac:dyDescent="0.3">
      <c r="A372" s="29"/>
      <c r="B372" s="29"/>
      <c r="C372" s="54"/>
      <c r="D372" s="29"/>
      <c r="E372" s="29"/>
      <c r="F372" s="29"/>
      <c r="G372" s="29"/>
      <c r="H372" s="29"/>
      <c r="I372" s="30"/>
      <c r="J372" s="4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5.75" customHeight="1" x14ac:dyDescent="0.3">
      <c r="A373" s="29"/>
      <c r="B373" s="29"/>
      <c r="C373" s="54"/>
      <c r="D373" s="29"/>
      <c r="E373" s="29"/>
      <c r="F373" s="29"/>
      <c r="G373" s="29"/>
      <c r="H373" s="29"/>
      <c r="I373" s="30"/>
      <c r="J373" s="4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5.75" customHeight="1" x14ac:dyDescent="0.3">
      <c r="A374" s="29"/>
      <c r="B374" s="29"/>
      <c r="C374" s="54"/>
      <c r="D374" s="29"/>
      <c r="E374" s="29"/>
      <c r="F374" s="29"/>
      <c r="G374" s="29"/>
      <c r="H374" s="29"/>
      <c r="I374" s="30"/>
      <c r="J374" s="4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5.75" customHeight="1" x14ac:dyDescent="0.3">
      <c r="A375" s="29"/>
      <c r="B375" s="29"/>
      <c r="C375" s="54"/>
      <c r="D375" s="29"/>
      <c r="E375" s="29"/>
      <c r="F375" s="29"/>
      <c r="G375" s="29"/>
      <c r="H375" s="29"/>
      <c r="I375" s="30"/>
      <c r="J375" s="4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5.75" customHeight="1" x14ac:dyDescent="0.3">
      <c r="A376" s="29"/>
      <c r="B376" s="29"/>
      <c r="C376" s="54"/>
      <c r="D376" s="29"/>
      <c r="E376" s="29"/>
      <c r="F376" s="29"/>
      <c r="G376" s="29"/>
      <c r="H376" s="29"/>
      <c r="I376" s="30"/>
      <c r="J376" s="4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5.75" customHeight="1" x14ac:dyDescent="0.3">
      <c r="A377" s="29"/>
      <c r="B377" s="29"/>
      <c r="C377" s="54"/>
      <c r="D377" s="29"/>
      <c r="E377" s="29"/>
      <c r="F377" s="29"/>
      <c r="G377" s="29"/>
      <c r="H377" s="29"/>
      <c r="I377" s="30"/>
      <c r="J377" s="4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5.75" customHeight="1" x14ac:dyDescent="0.3">
      <c r="A378" s="29"/>
      <c r="B378" s="29"/>
      <c r="C378" s="54"/>
      <c r="D378" s="29"/>
      <c r="E378" s="29"/>
      <c r="F378" s="29"/>
      <c r="G378" s="29"/>
      <c r="H378" s="29"/>
      <c r="I378" s="30"/>
      <c r="J378" s="4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5.75" customHeight="1" x14ac:dyDescent="0.3">
      <c r="A379" s="29"/>
      <c r="B379" s="29"/>
      <c r="C379" s="54"/>
      <c r="D379" s="29"/>
      <c r="E379" s="29"/>
      <c r="F379" s="29"/>
      <c r="G379" s="29"/>
      <c r="H379" s="29"/>
      <c r="I379" s="30"/>
      <c r="J379" s="4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5.75" customHeight="1" x14ac:dyDescent="0.3">
      <c r="A380" s="29"/>
      <c r="B380" s="29"/>
      <c r="C380" s="54"/>
      <c r="D380" s="29"/>
      <c r="E380" s="29"/>
      <c r="F380" s="29"/>
      <c r="G380" s="29"/>
      <c r="H380" s="29"/>
      <c r="I380" s="30"/>
      <c r="J380" s="4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5.75" customHeight="1" x14ac:dyDescent="0.3">
      <c r="A381" s="29"/>
      <c r="B381" s="29"/>
      <c r="C381" s="54"/>
      <c r="D381" s="29"/>
      <c r="E381" s="29"/>
      <c r="F381" s="29"/>
      <c r="G381" s="29"/>
      <c r="H381" s="29"/>
      <c r="I381" s="30"/>
      <c r="J381" s="4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5.75" customHeight="1" x14ac:dyDescent="0.3">
      <c r="A382" s="29"/>
      <c r="B382" s="29"/>
      <c r="C382" s="54"/>
      <c r="D382" s="29"/>
      <c r="E382" s="29"/>
      <c r="F382" s="29"/>
      <c r="G382" s="29"/>
      <c r="H382" s="29"/>
      <c r="I382" s="30"/>
      <c r="J382" s="4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5.75" customHeight="1" x14ac:dyDescent="0.3">
      <c r="A383" s="29"/>
      <c r="B383" s="29"/>
      <c r="C383" s="54"/>
      <c r="D383" s="29"/>
      <c r="E383" s="29"/>
      <c r="F383" s="29"/>
      <c r="G383" s="29"/>
      <c r="H383" s="29"/>
      <c r="I383" s="30"/>
      <c r="J383" s="4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5.75" customHeight="1" x14ac:dyDescent="0.3">
      <c r="A384" s="29"/>
      <c r="B384" s="29"/>
      <c r="C384" s="54"/>
      <c r="D384" s="29"/>
      <c r="E384" s="29"/>
      <c r="F384" s="29"/>
      <c r="G384" s="29"/>
      <c r="H384" s="29"/>
      <c r="I384" s="30"/>
      <c r="J384" s="4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5.75" customHeight="1" x14ac:dyDescent="0.3">
      <c r="A385" s="29"/>
      <c r="B385" s="29"/>
      <c r="C385" s="54"/>
      <c r="D385" s="29"/>
      <c r="E385" s="29"/>
      <c r="F385" s="29"/>
      <c r="G385" s="29"/>
      <c r="H385" s="29"/>
      <c r="I385" s="30"/>
      <c r="J385" s="4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5.75" customHeight="1" x14ac:dyDescent="0.3">
      <c r="A386" s="29"/>
      <c r="B386" s="29"/>
      <c r="C386" s="54"/>
      <c r="D386" s="29"/>
      <c r="E386" s="29"/>
      <c r="F386" s="29"/>
      <c r="G386" s="29"/>
      <c r="H386" s="29"/>
      <c r="I386" s="30"/>
      <c r="J386" s="4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5.75" customHeight="1" x14ac:dyDescent="0.3">
      <c r="A387" s="29"/>
      <c r="B387" s="29"/>
      <c r="C387" s="54"/>
      <c r="D387" s="29"/>
      <c r="E387" s="29"/>
      <c r="F387" s="29"/>
      <c r="G387" s="29"/>
      <c r="H387" s="29"/>
      <c r="I387" s="30"/>
      <c r="J387" s="4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5.75" customHeight="1" x14ac:dyDescent="0.3">
      <c r="A388" s="29"/>
      <c r="B388" s="29"/>
      <c r="C388" s="54"/>
      <c r="D388" s="29"/>
      <c r="E388" s="29"/>
      <c r="F388" s="29"/>
      <c r="G388" s="29"/>
      <c r="H388" s="29"/>
      <c r="I388" s="30"/>
      <c r="J388" s="4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5.75" customHeight="1" x14ac:dyDescent="0.3">
      <c r="A389" s="29"/>
      <c r="B389" s="29"/>
      <c r="C389" s="54"/>
      <c r="D389" s="29"/>
      <c r="E389" s="29"/>
      <c r="F389" s="29"/>
      <c r="G389" s="29"/>
      <c r="H389" s="29"/>
      <c r="I389" s="30"/>
      <c r="J389" s="4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5.75" customHeight="1" x14ac:dyDescent="0.3">
      <c r="A390" s="29"/>
      <c r="B390" s="29"/>
      <c r="C390" s="54"/>
      <c r="D390" s="29"/>
      <c r="E390" s="29"/>
      <c r="F390" s="29"/>
      <c r="G390" s="29"/>
      <c r="H390" s="29"/>
      <c r="I390" s="30"/>
      <c r="J390" s="4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5.75" customHeight="1" x14ac:dyDescent="0.3">
      <c r="A391" s="29"/>
      <c r="B391" s="29"/>
      <c r="C391" s="54"/>
      <c r="D391" s="29"/>
      <c r="E391" s="29"/>
      <c r="F391" s="29"/>
      <c r="G391" s="29"/>
      <c r="H391" s="29"/>
      <c r="I391" s="30"/>
      <c r="J391" s="4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5.75" customHeight="1" x14ac:dyDescent="0.3">
      <c r="A392" s="29"/>
      <c r="B392" s="29"/>
      <c r="C392" s="54"/>
      <c r="D392" s="29"/>
      <c r="E392" s="29"/>
      <c r="F392" s="29"/>
      <c r="G392" s="29"/>
      <c r="H392" s="29"/>
      <c r="I392" s="30"/>
      <c r="J392" s="4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5.75" customHeight="1" x14ac:dyDescent="0.3">
      <c r="A393" s="29"/>
      <c r="B393" s="29"/>
      <c r="C393" s="54"/>
      <c r="D393" s="29"/>
      <c r="E393" s="29"/>
      <c r="F393" s="29"/>
      <c r="G393" s="29"/>
      <c r="H393" s="29"/>
      <c r="I393" s="30"/>
      <c r="J393" s="4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5.75" customHeight="1" x14ac:dyDescent="0.3">
      <c r="A394" s="29"/>
      <c r="B394" s="29"/>
      <c r="C394" s="54"/>
      <c r="D394" s="29"/>
      <c r="E394" s="29"/>
      <c r="F394" s="29"/>
      <c r="G394" s="29"/>
      <c r="H394" s="29"/>
      <c r="I394" s="30"/>
      <c r="J394" s="4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5.75" customHeight="1" x14ac:dyDescent="0.3">
      <c r="A395" s="29"/>
      <c r="B395" s="29"/>
      <c r="C395" s="54"/>
      <c r="D395" s="29"/>
      <c r="E395" s="29"/>
      <c r="F395" s="29"/>
      <c r="G395" s="29"/>
      <c r="H395" s="29"/>
      <c r="I395" s="30"/>
      <c r="J395" s="4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5.75" customHeight="1" x14ac:dyDescent="0.3">
      <c r="A396" s="29"/>
      <c r="B396" s="29"/>
      <c r="C396" s="54"/>
      <c r="D396" s="29"/>
      <c r="E396" s="29"/>
      <c r="F396" s="29"/>
      <c r="G396" s="29"/>
      <c r="H396" s="29"/>
      <c r="I396" s="30"/>
      <c r="J396" s="4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5.75" customHeight="1" x14ac:dyDescent="0.3">
      <c r="A397" s="29"/>
      <c r="B397" s="29"/>
      <c r="C397" s="54"/>
      <c r="D397" s="29"/>
      <c r="E397" s="29"/>
      <c r="F397" s="29"/>
      <c r="G397" s="29"/>
      <c r="H397" s="29"/>
      <c r="I397" s="30"/>
      <c r="J397" s="4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5.75" customHeight="1" x14ac:dyDescent="0.3">
      <c r="A398" s="29"/>
      <c r="B398" s="29"/>
      <c r="C398" s="54"/>
      <c r="D398" s="29"/>
      <c r="E398" s="29"/>
      <c r="F398" s="29"/>
      <c r="G398" s="29"/>
      <c r="H398" s="29"/>
      <c r="I398" s="30"/>
      <c r="J398" s="4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5.75" customHeight="1" x14ac:dyDescent="0.3">
      <c r="A399" s="29"/>
      <c r="B399" s="29"/>
      <c r="C399" s="54"/>
      <c r="D399" s="29"/>
      <c r="E399" s="29"/>
      <c r="F399" s="29"/>
      <c r="G399" s="29"/>
      <c r="H399" s="29"/>
      <c r="I399" s="30"/>
      <c r="J399" s="4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5.75" customHeight="1" x14ac:dyDescent="0.3">
      <c r="A400" s="29"/>
      <c r="B400" s="29"/>
      <c r="C400" s="54"/>
      <c r="D400" s="29"/>
      <c r="E400" s="29"/>
      <c r="F400" s="29"/>
      <c r="G400" s="29"/>
      <c r="H400" s="29"/>
      <c r="I400" s="30"/>
      <c r="J400" s="4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5.75" customHeight="1" x14ac:dyDescent="0.3">
      <c r="A401" s="29"/>
      <c r="B401" s="29"/>
      <c r="C401" s="54"/>
      <c r="D401" s="29"/>
      <c r="E401" s="29"/>
      <c r="F401" s="29"/>
      <c r="G401" s="29"/>
      <c r="H401" s="29"/>
      <c r="I401" s="30"/>
      <c r="J401" s="4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5.75" customHeight="1" x14ac:dyDescent="0.3">
      <c r="A402" s="29"/>
      <c r="B402" s="29"/>
      <c r="C402" s="54"/>
      <c r="D402" s="29"/>
      <c r="E402" s="29"/>
      <c r="F402" s="29"/>
      <c r="G402" s="29"/>
      <c r="H402" s="29"/>
      <c r="I402" s="30"/>
      <c r="J402" s="4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5.75" customHeight="1" x14ac:dyDescent="0.3">
      <c r="A403" s="29"/>
      <c r="B403" s="29"/>
      <c r="C403" s="54"/>
      <c r="D403" s="29"/>
      <c r="E403" s="29"/>
      <c r="F403" s="29"/>
      <c r="G403" s="29"/>
      <c r="H403" s="29"/>
      <c r="I403" s="30"/>
      <c r="J403" s="4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5.75" customHeight="1" x14ac:dyDescent="0.3">
      <c r="A404" s="29"/>
      <c r="B404" s="29"/>
      <c r="C404" s="54"/>
      <c r="D404" s="29"/>
      <c r="E404" s="29"/>
      <c r="F404" s="29"/>
      <c r="G404" s="29"/>
      <c r="H404" s="29"/>
      <c r="I404" s="30"/>
      <c r="J404" s="4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5.75" customHeight="1" x14ac:dyDescent="0.3">
      <c r="A405" s="29"/>
      <c r="B405" s="29"/>
      <c r="C405" s="54"/>
      <c r="D405" s="29"/>
      <c r="E405" s="29"/>
      <c r="F405" s="29"/>
      <c r="G405" s="29"/>
      <c r="H405" s="29"/>
      <c r="I405" s="30"/>
      <c r="J405" s="4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5.75" customHeight="1" x14ac:dyDescent="0.3">
      <c r="A406" s="29"/>
      <c r="B406" s="29"/>
      <c r="C406" s="54"/>
      <c r="D406" s="29"/>
      <c r="E406" s="29"/>
      <c r="F406" s="29"/>
      <c r="G406" s="29"/>
      <c r="H406" s="29"/>
      <c r="I406" s="30"/>
      <c r="J406" s="4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5.75" customHeight="1" x14ac:dyDescent="0.3">
      <c r="A407" s="29"/>
      <c r="B407" s="29"/>
      <c r="C407" s="54"/>
      <c r="D407" s="29"/>
      <c r="E407" s="29"/>
      <c r="F407" s="29"/>
      <c r="G407" s="29"/>
      <c r="H407" s="29"/>
      <c r="I407" s="30"/>
      <c r="J407" s="4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5.75" customHeight="1" x14ac:dyDescent="0.3">
      <c r="A408" s="29"/>
      <c r="B408" s="29"/>
      <c r="C408" s="54"/>
      <c r="D408" s="29"/>
      <c r="E408" s="29"/>
      <c r="F408" s="29"/>
      <c r="G408" s="29"/>
      <c r="H408" s="29"/>
      <c r="I408" s="30"/>
      <c r="J408" s="4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5.75" customHeight="1" x14ac:dyDescent="0.3">
      <c r="A409" s="29"/>
      <c r="B409" s="29"/>
      <c r="C409" s="54"/>
      <c r="D409" s="29"/>
      <c r="E409" s="29"/>
      <c r="F409" s="29"/>
      <c r="G409" s="29"/>
      <c r="H409" s="29"/>
      <c r="I409" s="30"/>
      <c r="J409" s="4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5.75" customHeight="1" x14ac:dyDescent="0.3">
      <c r="A410" s="29"/>
      <c r="B410" s="29"/>
      <c r="C410" s="54"/>
      <c r="D410" s="29"/>
      <c r="E410" s="29"/>
      <c r="F410" s="29"/>
      <c r="G410" s="29"/>
      <c r="H410" s="29"/>
      <c r="I410" s="30"/>
      <c r="J410" s="4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5.75" customHeight="1" x14ac:dyDescent="0.3">
      <c r="A411" s="29"/>
      <c r="B411" s="29"/>
      <c r="C411" s="54"/>
      <c r="D411" s="29"/>
      <c r="E411" s="29"/>
      <c r="F411" s="29"/>
      <c r="G411" s="29"/>
      <c r="H411" s="29"/>
      <c r="I411" s="30"/>
      <c r="J411" s="4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5.75" customHeight="1" x14ac:dyDescent="0.3">
      <c r="A412" s="29"/>
      <c r="B412" s="29"/>
      <c r="C412" s="54"/>
      <c r="D412" s="29"/>
      <c r="E412" s="29"/>
      <c r="F412" s="29"/>
      <c r="G412" s="29"/>
      <c r="H412" s="29"/>
      <c r="I412" s="30"/>
      <c r="J412" s="4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5.75" customHeight="1" x14ac:dyDescent="0.3">
      <c r="A413" s="29"/>
      <c r="B413" s="29"/>
      <c r="C413" s="54"/>
      <c r="D413" s="29"/>
      <c r="E413" s="29"/>
      <c r="F413" s="29"/>
      <c r="G413" s="29"/>
      <c r="H413" s="29"/>
      <c r="I413" s="30"/>
      <c r="J413" s="4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5.75" customHeight="1" x14ac:dyDescent="0.3">
      <c r="A414" s="29"/>
      <c r="B414" s="29"/>
      <c r="C414" s="54"/>
      <c r="D414" s="29"/>
      <c r="E414" s="29"/>
      <c r="F414" s="29"/>
      <c r="G414" s="29"/>
      <c r="H414" s="29"/>
      <c r="I414" s="30"/>
      <c r="J414" s="4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5.75" customHeight="1" x14ac:dyDescent="0.3">
      <c r="A415" s="29"/>
      <c r="B415" s="29"/>
      <c r="C415" s="54"/>
      <c r="D415" s="29"/>
      <c r="E415" s="29"/>
      <c r="F415" s="29"/>
      <c r="G415" s="29"/>
      <c r="H415" s="29"/>
      <c r="I415" s="30"/>
      <c r="J415" s="4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5.75" customHeight="1" x14ac:dyDescent="0.3">
      <c r="A416" s="29"/>
      <c r="B416" s="29"/>
      <c r="C416" s="54"/>
      <c r="D416" s="29"/>
      <c r="E416" s="29"/>
      <c r="F416" s="29"/>
      <c r="G416" s="29"/>
      <c r="H416" s="29"/>
      <c r="I416" s="30"/>
      <c r="J416" s="4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5.75" customHeight="1" x14ac:dyDescent="0.3">
      <c r="A417" s="29"/>
      <c r="B417" s="29"/>
      <c r="C417" s="54"/>
      <c r="D417" s="29"/>
      <c r="E417" s="29"/>
      <c r="F417" s="29"/>
      <c r="G417" s="29"/>
      <c r="H417" s="29"/>
      <c r="I417" s="30"/>
      <c r="J417" s="4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5.75" customHeight="1" x14ac:dyDescent="0.3">
      <c r="A418" s="29"/>
      <c r="B418" s="29"/>
      <c r="C418" s="54"/>
      <c r="D418" s="29"/>
      <c r="E418" s="29"/>
      <c r="F418" s="29"/>
      <c r="G418" s="29"/>
      <c r="H418" s="29"/>
      <c r="I418" s="30"/>
      <c r="J418" s="4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5.75" customHeight="1" x14ac:dyDescent="0.3">
      <c r="A419" s="29"/>
      <c r="B419" s="29"/>
      <c r="C419" s="54"/>
      <c r="D419" s="29"/>
      <c r="E419" s="29"/>
      <c r="F419" s="29"/>
      <c r="G419" s="29"/>
      <c r="H419" s="29"/>
      <c r="I419" s="30"/>
      <c r="J419" s="4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5.75" customHeight="1" x14ac:dyDescent="0.3">
      <c r="A420" s="29"/>
      <c r="B420" s="29"/>
      <c r="C420" s="54"/>
      <c r="D420" s="29"/>
      <c r="E420" s="29"/>
      <c r="F420" s="29"/>
      <c r="G420" s="29"/>
      <c r="H420" s="29"/>
      <c r="I420" s="30"/>
      <c r="J420" s="4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5.75" customHeight="1" x14ac:dyDescent="0.3">
      <c r="A421" s="29"/>
      <c r="B421" s="29"/>
      <c r="C421" s="54"/>
      <c r="D421" s="29"/>
      <c r="E421" s="29"/>
      <c r="F421" s="29"/>
      <c r="G421" s="29"/>
      <c r="H421" s="29"/>
      <c r="I421" s="30"/>
      <c r="J421" s="4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5.75" customHeight="1" x14ac:dyDescent="0.3">
      <c r="A422" s="29"/>
      <c r="B422" s="29"/>
      <c r="C422" s="54"/>
      <c r="D422" s="29"/>
      <c r="E422" s="29"/>
      <c r="F422" s="29"/>
      <c r="G422" s="29"/>
      <c r="H422" s="29"/>
      <c r="I422" s="30"/>
      <c r="J422" s="4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5.75" customHeight="1" x14ac:dyDescent="0.3">
      <c r="A423" s="29"/>
      <c r="B423" s="29"/>
      <c r="C423" s="54"/>
      <c r="D423" s="29"/>
      <c r="E423" s="29"/>
      <c r="F423" s="29"/>
      <c r="G423" s="29"/>
      <c r="H423" s="29"/>
      <c r="I423" s="30"/>
      <c r="J423" s="4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5.75" customHeight="1" x14ac:dyDescent="0.3">
      <c r="A424" s="29"/>
      <c r="B424" s="29"/>
      <c r="C424" s="54"/>
      <c r="D424" s="29"/>
      <c r="E424" s="29"/>
      <c r="F424" s="29"/>
      <c r="G424" s="29"/>
      <c r="H424" s="29"/>
      <c r="I424" s="30"/>
      <c r="J424" s="4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5.75" customHeight="1" x14ac:dyDescent="0.3">
      <c r="A425" s="29"/>
      <c r="B425" s="29"/>
      <c r="C425" s="54"/>
      <c r="D425" s="29"/>
      <c r="E425" s="29"/>
      <c r="F425" s="29"/>
      <c r="G425" s="29"/>
      <c r="H425" s="29"/>
      <c r="I425" s="30"/>
      <c r="J425" s="4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5.75" customHeight="1" x14ac:dyDescent="0.3">
      <c r="A426" s="29"/>
      <c r="B426" s="29"/>
      <c r="C426" s="54"/>
      <c r="D426" s="29"/>
      <c r="E426" s="29"/>
      <c r="F426" s="29"/>
      <c r="G426" s="29"/>
      <c r="H426" s="29"/>
      <c r="I426" s="30"/>
      <c r="J426" s="4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5.75" customHeight="1" x14ac:dyDescent="0.3">
      <c r="A427" s="29"/>
      <c r="B427" s="29"/>
      <c r="C427" s="54"/>
      <c r="D427" s="29"/>
      <c r="E427" s="29"/>
      <c r="F427" s="29"/>
      <c r="G427" s="29"/>
      <c r="H427" s="29"/>
      <c r="I427" s="30"/>
      <c r="J427" s="4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5.75" customHeight="1" x14ac:dyDescent="0.3">
      <c r="A428" s="29"/>
      <c r="B428" s="29"/>
      <c r="C428" s="54"/>
      <c r="D428" s="29"/>
      <c r="E428" s="29"/>
      <c r="F428" s="29"/>
      <c r="G428" s="29"/>
      <c r="H428" s="29"/>
      <c r="I428" s="30"/>
      <c r="J428" s="4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5.75" customHeight="1" x14ac:dyDescent="0.3">
      <c r="A429" s="29"/>
      <c r="B429" s="29"/>
      <c r="C429" s="54"/>
      <c r="D429" s="29"/>
      <c r="E429" s="29"/>
      <c r="F429" s="29"/>
      <c r="G429" s="29"/>
      <c r="H429" s="29"/>
      <c r="I429" s="30"/>
      <c r="J429" s="4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5.75" customHeight="1" x14ac:dyDescent="0.3">
      <c r="A430" s="29"/>
      <c r="B430" s="29"/>
      <c r="C430" s="54"/>
      <c r="D430" s="29"/>
      <c r="E430" s="29"/>
      <c r="F430" s="29"/>
      <c r="G430" s="29"/>
      <c r="H430" s="29"/>
      <c r="I430" s="30"/>
      <c r="J430" s="4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5.75" customHeight="1" x14ac:dyDescent="0.3">
      <c r="A431" s="29"/>
      <c r="B431" s="29"/>
      <c r="C431" s="54"/>
      <c r="D431" s="29"/>
      <c r="E431" s="29"/>
      <c r="F431" s="29"/>
      <c r="G431" s="29"/>
      <c r="H431" s="29"/>
      <c r="I431" s="30"/>
      <c r="J431" s="4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5.75" customHeight="1" x14ac:dyDescent="0.3">
      <c r="A432" s="29"/>
      <c r="B432" s="29"/>
      <c r="C432" s="54"/>
      <c r="D432" s="29"/>
      <c r="E432" s="29"/>
      <c r="F432" s="29"/>
      <c r="G432" s="29"/>
      <c r="H432" s="29"/>
      <c r="I432" s="30"/>
      <c r="J432" s="4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5.75" customHeight="1" x14ac:dyDescent="0.3">
      <c r="A433" s="29"/>
      <c r="B433" s="29"/>
      <c r="C433" s="54"/>
      <c r="D433" s="29"/>
      <c r="E433" s="29"/>
      <c r="F433" s="29"/>
      <c r="G433" s="29"/>
      <c r="H433" s="29"/>
      <c r="I433" s="30"/>
      <c r="J433" s="4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5.75" customHeight="1" x14ac:dyDescent="0.3">
      <c r="A434" s="29"/>
      <c r="B434" s="29"/>
      <c r="C434" s="54"/>
      <c r="D434" s="29"/>
      <c r="E434" s="29"/>
      <c r="F434" s="29"/>
      <c r="G434" s="29"/>
      <c r="H434" s="29"/>
      <c r="I434" s="30"/>
      <c r="J434" s="4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5.75" customHeight="1" x14ac:dyDescent="0.3">
      <c r="A435" s="29"/>
      <c r="B435" s="29"/>
      <c r="C435" s="54"/>
      <c r="D435" s="29"/>
      <c r="E435" s="29"/>
      <c r="F435" s="29"/>
      <c r="G435" s="29"/>
      <c r="H435" s="29"/>
      <c r="I435" s="30"/>
      <c r="J435" s="4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5.75" customHeight="1" x14ac:dyDescent="0.3">
      <c r="A436" s="29"/>
      <c r="B436" s="29"/>
      <c r="C436" s="54"/>
      <c r="D436" s="29"/>
      <c r="E436" s="29"/>
      <c r="F436" s="29"/>
      <c r="G436" s="29"/>
      <c r="H436" s="29"/>
      <c r="I436" s="30"/>
      <c r="J436" s="4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5.75" customHeight="1" x14ac:dyDescent="0.3">
      <c r="A437" s="29"/>
      <c r="B437" s="29"/>
      <c r="C437" s="54"/>
      <c r="D437" s="29"/>
      <c r="E437" s="29"/>
      <c r="F437" s="29"/>
      <c r="G437" s="29"/>
      <c r="H437" s="29"/>
      <c r="I437" s="30"/>
      <c r="J437" s="4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5.75" customHeight="1" x14ac:dyDescent="0.3">
      <c r="A438" s="29"/>
      <c r="B438" s="29"/>
      <c r="C438" s="54"/>
      <c r="D438" s="29"/>
      <c r="E438" s="29"/>
      <c r="F438" s="29"/>
      <c r="G438" s="29"/>
      <c r="H438" s="29"/>
      <c r="I438" s="30"/>
      <c r="J438" s="4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5.75" customHeight="1" x14ac:dyDescent="0.3">
      <c r="A439" s="29"/>
      <c r="B439" s="29"/>
      <c r="C439" s="54"/>
      <c r="D439" s="29"/>
      <c r="E439" s="29"/>
      <c r="F439" s="29"/>
      <c r="G439" s="29"/>
      <c r="H439" s="29"/>
      <c r="I439" s="30"/>
      <c r="J439" s="4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5.75" customHeight="1" x14ac:dyDescent="0.3">
      <c r="A440" s="29"/>
      <c r="B440" s="29"/>
      <c r="C440" s="54"/>
      <c r="D440" s="29"/>
      <c r="E440" s="29"/>
      <c r="F440" s="29"/>
      <c r="G440" s="29"/>
      <c r="H440" s="29"/>
      <c r="I440" s="30"/>
      <c r="J440" s="4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5.75" customHeight="1" x14ac:dyDescent="0.3">
      <c r="A441" s="29"/>
      <c r="B441" s="29"/>
      <c r="C441" s="54"/>
      <c r="D441" s="29"/>
      <c r="E441" s="29"/>
      <c r="F441" s="29"/>
      <c r="G441" s="29"/>
      <c r="H441" s="29"/>
      <c r="I441" s="30"/>
      <c r="J441" s="4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5.75" customHeight="1" x14ac:dyDescent="0.3">
      <c r="A442" s="29"/>
      <c r="B442" s="29"/>
      <c r="C442" s="54"/>
      <c r="D442" s="29"/>
      <c r="E442" s="29"/>
      <c r="F442" s="29"/>
      <c r="G442" s="29"/>
      <c r="H442" s="29"/>
      <c r="I442" s="30"/>
      <c r="J442" s="4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5.75" customHeight="1" x14ac:dyDescent="0.3">
      <c r="A443" s="29"/>
      <c r="B443" s="29"/>
      <c r="C443" s="54"/>
      <c r="D443" s="29"/>
      <c r="E443" s="29"/>
      <c r="F443" s="29"/>
      <c r="G443" s="29"/>
      <c r="H443" s="29"/>
      <c r="I443" s="30"/>
      <c r="J443" s="4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5.75" customHeight="1" x14ac:dyDescent="0.3">
      <c r="A444" s="29"/>
      <c r="B444" s="29"/>
      <c r="C444" s="54"/>
      <c r="D444" s="29"/>
      <c r="E444" s="29"/>
      <c r="F444" s="29"/>
      <c r="G444" s="29"/>
      <c r="H444" s="29"/>
      <c r="I444" s="30"/>
      <c r="J444" s="4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5.75" customHeight="1" x14ac:dyDescent="0.3">
      <c r="A445" s="29"/>
      <c r="B445" s="29"/>
      <c r="C445" s="54"/>
      <c r="D445" s="29"/>
      <c r="E445" s="29"/>
      <c r="F445" s="29"/>
      <c r="G445" s="29"/>
      <c r="H445" s="29"/>
      <c r="I445" s="30"/>
      <c r="J445" s="4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5.75" customHeight="1" x14ac:dyDescent="0.3">
      <c r="A446" s="29"/>
      <c r="B446" s="29"/>
      <c r="C446" s="54"/>
      <c r="D446" s="29"/>
      <c r="E446" s="29"/>
      <c r="F446" s="29"/>
      <c r="G446" s="29"/>
      <c r="H446" s="29"/>
      <c r="I446" s="30"/>
      <c r="J446" s="4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5.75" customHeight="1" x14ac:dyDescent="0.3">
      <c r="A447" s="29"/>
      <c r="B447" s="29"/>
      <c r="C447" s="54"/>
      <c r="D447" s="29"/>
      <c r="E447" s="29"/>
      <c r="F447" s="29"/>
      <c r="G447" s="29"/>
      <c r="H447" s="29"/>
      <c r="I447" s="30"/>
      <c r="J447" s="4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5.75" customHeight="1" x14ac:dyDescent="0.3">
      <c r="A448" s="29"/>
      <c r="B448" s="29"/>
      <c r="C448" s="54"/>
      <c r="D448" s="29"/>
      <c r="E448" s="29"/>
      <c r="F448" s="29"/>
      <c r="G448" s="29"/>
      <c r="H448" s="29"/>
      <c r="I448" s="30"/>
      <c r="J448" s="4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5.75" customHeight="1" x14ac:dyDescent="0.3">
      <c r="A449" s="29"/>
      <c r="B449" s="29"/>
      <c r="C449" s="54"/>
      <c r="D449" s="29"/>
      <c r="E449" s="29"/>
      <c r="F449" s="29"/>
      <c r="G449" s="29"/>
      <c r="H449" s="29"/>
      <c r="I449" s="30"/>
      <c r="J449" s="4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5.75" customHeight="1" x14ac:dyDescent="0.3">
      <c r="A450" s="29"/>
      <c r="B450" s="29"/>
      <c r="C450" s="54"/>
      <c r="D450" s="29"/>
      <c r="E450" s="29"/>
      <c r="F450" s="29"/>
      <c r="G450" s="29"/>
      <c r="H450" s="29"/>
      <c r="I450" s="30"/>
      <c r="J450" s="4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5.75" customHeight="1" x14ac:dyDescent="0.3">
      <c r="A451" s="29"/>
      <c r="B451" s="29"/>
      <c r="C451" s="54"/>
      <c r="D451" s="29"/>
      <c r="E451" s="29"/>
      <c r="F451" s="29"/>
      <c r="G451" s="29"/>
      <c r="H451" s="29"/>
      <c r="I451" s="30"/>
      <c r="J451" s="4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5.75" customHeight="1" x14ac:dyDescent="0.3">
      <c r="A452" s="29"/>
      <c r="B452" s="29"/>
      <c r="C452" s="54"/>
      <c r="D452" s="29"/>
      <c r="E452" s="29"/>
      <c r="F452" s="29"/>
      <c r="G452" s="29"/>
      <c r="H452" s="29"/>
      <c r="I452" s="30"/>
      <c r="J452" s="4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5.75" customHeight="1" x14ac:dyDescent="0.3">
      <c r="A453" s="29"/>
      <c r="B453" s="29"/>
      <c r="C453" s="54"/>
      <c r="D453" s="29"/>
      <c r="E453" s="29"/>
      <c r="F453" s="29"/>
      <c r="G453" s="29"/>
      <c r="H453" s="29"/>
      <c r="I453" s="30"/>
      <c r="J453" s="4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5.75" customHeight="1" x14ac:dyDescent="0.3">
      <c r="A454" s="29"/>
      <c r="B454" s="29"/>
      <c r="C454" s="54"/>
      <c r="D454" s="29"/>
      <c r="E454" s="29"/>
      <c r="F454" s="29"/>
      <c r="G454" s="29"/>
      <c r="H454" s="29"/>
      <c r="I454" s="30"/>
      <c r="J454" s="4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5.75" customHeight="1" x14ac:dyDescent="0.3">
      <c r="A455" s="29"/>
      <c r="B455" s="29"/>
      <c r="C455" s="54"/>
      <c r="D455" s="29"/>
      <c r="E455" s="29"/>
      <c r="F455" s="29"/>
      <c r="G455" s="29"/>
      <c r="H455" s="29"/>
      <c r="I455" s="30"/>
      <c r="J455" s="4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5.75" customHeight="1" x14ac:dyDescent="0.3">
      <c r="A456" s="29"/>
      <c r="B456" s="29"/>
      <c r="C456" s="54"/>
      <c r="D456" s="29"/>
      <c r="E456" s="29"/>
      <c r="F456" s="29"/>
      <c r="G456" s="29"/>
      <c r="H456" s="29"/>
      <c r="I456" s="30"/>
      <c r="J456" s="4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5.75" customHeight="1" x14ac:dyDescent="0.3">
      <c r="A457" s="29"/>
      <c r="B457" s="29"/>
      <c r="C457" s="54"/>
      <c r="D457" s="29"/>
      <c r="E457" s="29"/>
      <c r="F457" s="29"/>
      <c r="G457" s="29"/>
      <c r="H457" s="29"/>
      <c r="I457" s="30"/>
      <c r="J457" s="4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5.75" customHeight="1" x14ac:dyDescent="0.3">
      <c r="A458" s="29"/>
      <c r="B458" s="29"/>
      <c r="C458" s="54"/>
      <c r="D458" s="29"/>
      <c r="E458" s="29"/>
      <c r="F458" s="29"/>
      <c r="G458" s="29"/>
      <c r="H458" s="29"/>
      <c r="I458" s="30"/>
      <c r="J458" s="4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5.75" customHeight="1" x14ac:dyDescent="0.3">
      <c r="A459" s="29"/>
      <c r="B459" s="29"/>
      <c r="C459" s="54"/>
      <c r="D459" s="29"/>
      <c r="E459" s="29"/>
      <c r="F459" s="29"/>
      <c r="G459" s="29"/>
      <c r="H459" s="29"/>
      <c r="I459" s="30"/>
      <c r="J459" s="4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5.75" customHeight="1" x14ac:dyDescent="0.3">
      <c r="A460" s="29"/>
      <c r="B460" s="29"/>
      <c r="C460" s="54"/>
      <c r="D460" s="29"/>
      <c r="E460" s="29"/>
      <c r="F460" s="29"/>
      <c r="G460" s="29"/>
      <c r="H460" s="29"/>
      <c r="I460" s="30"/>
      <c r="J460" s="4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5.75" customHeight="1" x14ac:dyDescent="0.3">
      <c r="A461" s="29"/>
      <c r="B461" s="29"/>
      <c r="C461" s="54"/>
      <c r="D461" s="29"/>
      <c r="E461" s="29"/>
      <c r="F461" s="29"/>
      <c r="G461" s="29"/>
      <c r="H461" s="29"/>
      <c r="I461" s="30"/>
      <c r="J461" s="4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5.75" customHeight="1" x14ac:dyDescent="0.3">
      <c r="A462" s="29"/>
      <c r="B462" s="29"/>
      <c r="C462" s="54"/>
      <c r="D462" s="29"/>
      <c r="E462" s="29"/>
      <c r="F462" s="29"/>
      <c r="G462" s="29"/>
      <c r="H462" s="29"/>
      <c r="I462" s="30"/>
      <c r="J462" s="4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5.75" customHeight="1" x14ac:dyDescent="0.3">
      <c r="A463" s="29"/>
      <c r="B463" s="29"/>
      <c r="C463" s="54"/>
      <c r="D463" s="29"/>
      <c r="E463" s="29"/>
      <c r="F463" s="29"/>
      <c r="G463" s="29"/>
      <c r="H463" s="29"/>
      <c r="I463" s="30"/>
      <c r="J463" s="4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5.75" customHeight="1" x14ac:dyDescent="0.3">
      <c r="A464" s="29"/>
      <c r="B464" s="29"/>
      <c r="C464" s="54"/>
      <c r="D464" s="29"/>
      <c r="E464" s="29"/>
      <c r="F464" s="29"/>
      <c r="G464" s="29"/>
      <c r="H464" s="29"/>
      <c r="I464" s="30"/>
      <c r="J464" s="4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5.75" customHeight="1" x14ac:dyDescent="0.3">
      <c r="A465" s="29"/>
      <c r="B465" s="29"/>
      <c r="C465" s="54"/>
      <c r="D465" s="29"/>
      <c r="E465" s="29"/>
      <c r="F465" s="29"/>
      <c r="G465" s="29"/>
      <c r="H465" s="29"/>
      <c r="I465" s="30"/>
      <c r="J465" s="4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5.75" customHeight="1" x14ac:dyDescent="0.3">
      <c r="A466" s="29"/>
      <c r="B466" s="29"/>
      <c r="C466" s="54"/>
      <c r="D466" s="29"/>
      <c r="E466" s="29"/>
      <c r="F466" s="29"/>
      <c r="G466" s="29"/>
      <c r="H466" s="29"/>
      <c r="I466" s="30"/>
      <c r="J466" s="4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5.75" customHeight="1" x14ac:dyDescent="0.3">
      <c r="A467" s="29"/>
      <c r="B467" s="29"/>
      <c r="C467" s="54"/>
      <c r="D467" s="29"/>
      <c r="E467" s="29"/>
      <c r="F467" s="29"/>
      <c r="G467" s="29"/>
      <c r="H467" s="29"/>
      <c r="I467" s="30"/>
      <c r="J467" s="4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5.75" customHeight="1" x14ac:dyDescent="0.3">
      <c r="A468" s="29"/>
      <c r="B468" s="29"/>
      <c r="C468" s="54"/>
      <c r="D468" s="29"/>
      <c r="E468" s="29"/>
      <c r="F468" s="29"/>
      <c r="G468" s="29"/>
      <c r="H468" s="29"/>
      <c r="I468" s="30"/>
      <c r="J468" s="4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5.75" customHeight="1" x14ac:dyDescent="0.3">
      <c r="A469" s="29"/>
      <c r="B469" s="29"/>
      <c r="C469" s="54"/>
      <c r="D469" s="29"/>
      <c r="E469" s="29"/>
      <c r="F469" s="29"/>
      <c r="G469" s="29"/>
      <c r="H469" s="29"/>
      <c r="I469" s="30"/>
      <c r="J469" s="4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5.75" customHeight="1" x14ac:dyDescent="0.3">
      <c r="A470" s="29"/>
      <c r="B470" s="29"/>
      <c r="C470" s="54"/>
      <c r="D470" s="29"/>
      <c r="E470" s="29"/>
      <c r="F470" s="29"/>
      <c r="G470" s="29"/>
      <c r="H470" s="29"/>
      <c r="I470" s="30"/>
      <c r="J470" s="4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5.75" customHeight="1" x14ac:dyDescent="0.3">
      <c r="A471" s="29"/>
      <c r="B471" s="29"/>
      <c r="C471" s="54"/>
      <c r="D471" s="29"/>
      <c r="E471" s="29"/>
      <c r="F471" s="29"/>
      <c r="G471" s="29"/>
      <c r="H471" s="29"/>
      <c r="I471" s="30"/>
      <c r="J471" s="4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5.75" customHeight="1" x14ac:dyDescent="0.3">
      <c r="A472" s="29"/>
      <c r="B472" s="29"/>
      <c r="C472" s="54"/>
      <c r="D472" s="29"/>
      <c r="E472" s="29"/>
      <c r="F472" s="29"/>
      <c r="G472" s="29"/>
      <c r="H472" s="29"/>
      <c r="I472" s="30"/>
      <c r="J472" s="4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5.75" customHeight="1" x14ac:dyDescent="0.3">
      <c r="A473" s="29"/>
      <c r="B473" s="29"/>
      <c r="C473" s="54"/>
      <c r="D473" s="29"/>
      <c r="E473" s="29"/>
      <c r="F473" s="29"/>
      <c r="G473" s="29"/>
      <c r="H473" s="29"/>
      <c r="I473" s="30"/>
      <c r="J473" s="4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5.75" customHeight="1" x14ac:dyDescent="0.3">
      <c r="A474" s="29"/>
      <c r="B474" s="29"/>
      <c r="C474" s="54"/>
      <c r="D474" s="29"/>
      <c r="E474" s="29"/>
      <c r="F474" s="29"/>
      <c r="G474" s="29"/>
      <c r="H474" s="29"/>
      <c r="I474" s="30"/>
      <c r="J474" s="4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5.75" customHeight="1" x14ac:dyDescent="0.3">
      <c r="A475" s="29"/>
      <c r="B475" s="29"/>
      <c r="C475" s="54"/>
      <c r="D475" s="29"/>
      <c r="E475" s="29"/>
      <c r="F475" s="29"/>
      <c r="G475" s="29"/>
      <c r="H475" s="29"/>
      <c r="I475" s="30"/>
      <c r="J475" s="4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5.75" customHeight="1" x14ac:dyDescent="0.3">
      <c r="A476" s="29"/>
      <c r="B476" s="29"/>
      <c r="C476" s="54"/>
      <c r="D476" s="29"/>
      <c r="E476" s="29"/>
      <c r="F476" s="29"/>
      <c r="G476" s="29"/>
      <c r="H476" s="29"/>
      <c r="I476" s="30"/>
      <c r="J476" s="4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5.75" customHeight="1" x14ac:dyDescent="0.3">
      <c r="A477" s="29"/>
      <c r="B477" s="29"/>
      <c r="C477" s="54"/>
      <c r="D477" s="29"/>
      <c r="E477" s="29"/>
      <c r="F477" s="29"/>
      <c r="G477" s="29"/>
      <c r="H477" s="29"/>
      <c r="I477" s="30"/>
      <c r="J477" s="4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5.75" customHeight="1" x14ac:dyDescent="0.3">
      <c r="A478" s="29"/>
      <c r="B478" s="29"/>
      <c r="C478" s="54"/>
      <c r="D478" s="29"/>
      <c r="E478" s="29"/>
      <c r="F478" s="29"/>
      <c r="G478" s="29"/>
      <c r="H478" s="29"/>
      <c r="I478" s="30"/>
      <c r="J478" s="4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5.75" customHeight="1" x14ac:dyDescent="0.3">
      <c r="A479" s="29"/>
      <c r="B479" s="29"/>
      <c r="C479" s="54"/>
      <c r="D479" s="29"/>
      <c r="E479" s="29"/>
      <c r="F479" s="29"/>
      <c r="G479" s="29"/>
      <c r="H479" s="29"/>
      <c r="I479" s="30"/>
      <c r="J479" s="4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5.75" customHeight="1" x14ac:dyDescent="0.3">
      <c r="A480" s="29"/>
      <c r="B480" s="29"/>
      <c r="C480" s="54"/>
      <c r="D480" s="29"/>
      <c r="E480" s="29"/>
      <c r="F480" s="29"/>
      <c r="G480" s="29"/>
      <c r="H480" s="29"/>
      <c r="I480" s="30"/>
      <c r="J480" s="4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5.75" customHeight="1" x14ac:dyDescent="0.3">
      <c r="A481" s="29"/>
      <c r="B481" s="29"/>
      <c r="C481" s="54"/>
      <c r="D481" s="29"/>
      <c r="E481" s="29"/>
      <c r="F481" s="29"/>
      <c r="G481" s="29"/>
      <c r="H481" s="29"/>
      <c r="I481" s="30"/>
      <c r="J481" s="4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5.75" customHeight="1" x14ac:dyDescent="0.3">
      <c r="A482" s="29"/>
      <c r="B482" s="29"/>
      <c r="C482" s="54"/>
      <c r="D482" s="29"/>
      <c r="E482" s="29"/>
      <c r="F482" s="29"/>
      <c r="G482" s="29"/>
      <c r="H482" s="29"/>
      <c r="I482" s="30"/>
      <c r="J482" s="4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5.75" customHeight="1" x14ac:dyDescent="0.3">
      <c r="A483" s="29"/>
      <c r="B483" s="29"/>
      <c r="C483" s="54"/>
      <c r="D483" s="29"/>
      <c r="E483" s="29"/>
      <c r="F483" s="29"/>
      <c r="G483" s="29"/>
      <c r="H483" s="29"/>
      <c r="I483" s="30"/>
      <c r="J483" s="4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5.75" customHeight="1" x14ac:dyDescent="0.3">
      <c r="A484" s="29"/>
      <c r="B484" s="29"/>
      <c r="C484" s="54"/>
      <c r="D484" s="29"/>
      <c r="E484" s="29"/>
      <c r="F484" s="29"/>
      <c r="G484" s="29"/>
      <c r="H484" s="29"/>
      <c r="I484" s="30"/>
      <c r="J484" s="4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5.75" customHeight="1" x14ac:dyDescent="0.3">
      <c r="A485" s="29"/>
      <c r="B485" s="29"/>
      <c r="C485" s="54"/>
      <c r="D485" s="29"/>
      <c r="E485" s="29"/>
      <c r="F485" s="29"/>
      <c r="G485" s="29"/>
      <c r="H485" s="29"/>
      <c r="I485" s="30"/>
      <c r="J485" s="4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5.75" customHeight="1" x14ac:dyDescent="0.3">
      <c r="A486" s="29"/>
      <c r="B486" s="29"/>
      <c r="C486" s="54"/>
      <c r="D486" s="29"/>
      <c r="E486" s="29"/>
      <c r="F486" s="29"/>
      <c r="G486" s="29"/>
      <c r="H486" s="29"/>
      <c r="I486" s="30"/>
      <c r="J486" s="4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5.75" customHeight="1" x14ac:dyDescent="0.3">
      <c r="A487" s="29"/>
      <c r="B487" s="29"/>
      <c r="C487" s="54"/>
      <c r="D487" s="29"/>
      <c r="E487" s="29"/>
      <c r="F487" s="29"/>
      <c r="G487" s="29"/>
      <c r="H487" s="29"/>
      <c r="I487" s="30"/>
      <c r="J487" s="4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5.75" customHeight="1" x14ac:dyDescent="0.3">
      <c r="A488" s="29"/>
      <c r="B488" s="29"/>
      <c r="C488" s="54"/>
      <c r="D488" s="29"/>
      <c r="E488" s="29"/>
      <c r="F488" s="29"/>
      <c r="G488" s="29"/>
      <c r="H488" s="29"/>
      <c r="I488" s="30"/>
      <c r="J488" s="4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5.75" customHeight="1" x14ac:dyDescent="0.3">
      <c r="A489" s="29"/>
      <c r="B489" s="29"/>
      <c r="C489" s="54"/>
      <c r="D489" s="29"/>
      <c r="E489" s="29"/>
      <c r="F489" s="29"/>
      <c r="G489" s="29"/>
      <c r="H489" s="29"/>
      <c r="I489" s="30"/>
      <c r="J489" s="4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5.75" customHeight="1" x14ac:dyDescent="0.3">
      <c r="A490" s="29"/>
      <c r="B490" s="29"/>
      <c r="C490" s="54"/>
      <c r="D490" s="29"/>
      <c r="E490" s="29"/>
      <c r="F490" s="29"/>
      <c r="G490" s="29"/>
      <c r="H490" s="29"/>
      <c r="I490" s="30"/>
      <c r="J490" s="4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5.75" customHeight="1" x14ac:dyDescent="0.3">
      <c r="A491" s="29"/>
      <c r="B491" s="29"/>
      <c r="C491" s="54"/>
      <c r="D491" s="29"/>
      <c r="E491" s="29"/>
      <c r="F491" s="29"/>
      <c r="G491" s="29"/>
      <c r="H491" s="29"/>
      <c r="I491" s="30"/>
      <c r="J491" s="4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5.75" customHeight="1" x14ac:dyDescent="0.3">
      <c r="A492" s="29"/>
      <c r="B492" s="29"/>
      <c r="C492" s="54"/>
      <c r="D492" s="29"/>
      <c r="E492" s="29"/>
      <c r="F492" s="29"/>
      <c r="G492" s="29"/>
      <c r="H492" s="29"/>
      <c r="I492" s="30"/>
      <c r="J492" s="4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5.75" customHeight="1" x14ac:dyDescent="0.3">
      <c r="A493" s="29"/>
      <c r="B493" s="29"/>
      <c r="C493" s="54"/>
      <c r="D493" s="29"/>
      <c r="E493" s="29"/>
      <c r="F493" s="29"/>
      <c r="G493" s="29"/>
      <c r="H493" s="29"/>
      <c r="I493" s="30"/>
      <c r="J493" s="4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5.75" customHeight="1" x14ac:dyDescent="0.3">
      <c r="A494" s="29"/>
      <c r="B494" s="29"/>
      <c r="C494" s="54"/>
      <c r="D494" s="29"/>
      <c r="E494" s="29"/>
      <c r="F494" s="29"/>
      <c r="G494" s="29"/>
      <c r="H494" s="29"/>
      <c r="I494" s="30"/>
      <c r="J494" s="4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5.75" customHeight="1" x14ac:dyDescent="0.3">
      <c r="A495" s="29"/>
      <c r="B495" s="29"/>
      <c r="C495" s="54"/>
      <c r="D495" s="29"/>
      <c r="E495" s="29"/>
      <c r="F495" s="29"/>
      <c r="G495" s="29"/>
      <c r="H495" s="29"/>
      <c r="I495" s="30"/>
      <c r="J495" s="4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5.75" customHeight="1" x14ac:dyDescent="0.3">
      <c r="A496" s="29"/>
      <c r="B496" s="29"/>
      <c r="C496" s="54"/>
      <c r="D496" s="29"/>
      <c r="E496" s="29"/>
      <c r="F496" s="29"/>
      <c r="G496" s="29"/>
      <c r="H496" s="29"/>
      <c r="I496" s="30"/>
      <c r="J496" s="4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5.75" customHeight="1" x14ac:dyDescent="0.3">
      <c r="A497" s="29"/>
      <c r="B497" s="29"/>
      <c r="C497" s="54"/>
      <c r="D497" s="29"/>
      <c r="E497" s="29"/>
      <c r="F497" s="29"/>
      <c r="G497" s="29"/>
      <c r="H497" s="29"/>
      <c r="I497" s="30"/>
      <c r="J497" s="4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5.75" customHeight="1" x14ac:dyDescent="0.3">
      <c r="A498" s="29"/>
      <c r="B498" s="29"/>
      <c r="C498" s="54"/>
      <c r="D498" s="29"/>
      <c r="E498" s="29"/>
      <c r="F498" s="29"/>
      <c r="G498" s="29"/>
      <c r="H498" s="29"/>
      <c r="I498" s="30"/>
      <c r="J498" s="4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5.75" customHeight="1" x14ac:dyDescent="0.3">
      <c r="A499" s="29"/>
      <c r="B499" s="29"/>
      <c r="C499" s="54"/>
      <c r="D499" s="29"/>
      <c r="E499" s="29"/>
      <c r="F499" s="29"/>
      <c r="G499" s="29"/>
      <c r="H499" s="29"/>
      <c r="I499" s="30"/>
      <c r="J499" s="4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5.75" customHeight="1" x14ac:dyDescent="0.3">
      <c r="A500" s="29"/>
      <c r="B500" s="29"/>
      <c r="C500" s="54"/>
      <c r="D500" s="29"/>
      <c r="E500" s="29"/>
      <c r="F500" s="29"/>
      <c r="G500" s="29"/>
      <c r="H500" s="29"/>
      <c r="I500" s="30"/>
      <c r="J500" s="4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5.75" customHeight="1" x14ac:dyDescent="0.3">
      <c r="A501" s="29"/>
      <c r="B501" s="29"/>
      <c r="C501" s="54"/>
      <c r="D501" s="29"/>
      <c r="E501" s="29"/>
      <c r="F501" s="29"/>
      <c r="G501" s="29"/>
      <c r="H501" s="29"/>
      <c r="I501" s="30"/>
      <c r="J501" s="4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5.75" customHeight="1" x14ac:dyDescent="0.3">
      <c r="A502" s="29"/>
      <c r="B502" s="29"/>
      <c r="C502" s="54"/>
      <c r="D502" s="29"/>
      <c r="E502" s="29"/>
      <c r="F502" s="29"/>
      <c r="G502" s="29"/>
      <c r="H502" s="29"/>
      <c r="I502" s="30"/>
      <c r="J502" s="4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5.75" customHeight="1" x14ac:dyDescent="0.3">
      <c r="A503" s="29"/>
      <c r="B503" s="29"/>
      <c r="C503" s="54"/>
      <c r="D503" s="29"/>
      <c r="E503" s="29"/>
      <c r="F503" s="29"/>
      <c r="G503" s="29"/>
      <c r="H503" s="29"/>
      <c r="I503" s="30"/>
      <c r="J503" s="4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5.75" customHeight="1" x14ac:dyDescent="0.3">
      <c r="A504" s="29"/>
      <c r="B504" s="29"/>
      <c r="C504" s="54"/>
      <c r="D504" s="29"/>
      <c r="E504" s="29"/>
      <c r="F504" s="29"/>
      <c r="G504" s="29"/>
      <c r="H504" s="29"/>
      <c r="I504" s="30"/>
      <c r="J504" s="4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5.75" customHeight="1" x14ac:dyDescent="0.3">
      <c r="A505" s="29"/>
      <c r="B505" s="29"/>
      <c r="C505" s="54"/>
      <c r="D505" s="29"/>
      <c r="E505" s="29"/>
      <c r="F505" s="29"/>
      <c r="G505" s="29"/>
      <c r="H505" s="29"/>
      <c r="I505" s="30"/>
      <c r="J505" s="4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5.75" customHeight="1" x14ac:dyDescent="0.3">
      <c r="A506" s="29"/>
      <c r="B506" s="29"/>
      <c r="C506" s="54"/>
      <c r="D506" s="29"/>
      <c r="E506" s="29"/>
      <c r="F506" s="29"/>
      <c r="G506" s="29"/>
      <c r="H506" s="29"/>
      <c r="I506" s="30"/>
      <c r="J506" s="4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5.75" customHeight="1" x14ac:dyDescent="0.3">
      <c r="A507" s="29"/>
      <c r="B507" s="29"/>
      <c r="C507" s="54"/>
      <c r="D507" s="29"/>
      <c r="E507" s="29"/>
      <c r="F507" s="29"/>
      <c r="G507" s="29"/>
      <c r="H507" s="29"/>
      <c r="I507" s="30"/>
      <c r="J507" s="4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5.75" customHeight="1" x14ac:dyDescent="0.3">
      <c r="A508" s="29"/>
      <c r="B508" s="29"/>
      <c r="C508" s="54"/>
      <c r="D508" s="29"/>
      <c r="E508" s="29"/>
      <c r="F508" s="29"/>
      <c r="G508" s="29"/>
      <c r="H508" s="29"/>
      <c r="I508" s="30"/>
      <c r="J508" s="4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5.75" customHeight="1" x14ac:dyDescent="0.3">
      <c r="A509" s="29"/>
      <c r="B509" s="29"/>
      <c r="C509" s="54"/>
      <c r="D509" s="29"/>
      <c r="E509" s="29"/>
      <c r="F509" s="29"/>
      <c r="G509" s="29"/>
      <c r="H509" s="29"/>
      <c r="I509" s="30"/>
      <c r="J509" s="4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5.75" customHeight="1" x14ac:dyDescent="0.3">
      <c r="A510" s="29"/>
      <c r="B510" s="29"/>
      <c r="C510" s="54"/>
      <c r="D510" s="29"/>
      <c r="E510" s="29"/>
      <c r="F510" s="29"/>
      <c r="G510" s="29"/>
      <c r="H510" s="29"/>
      <c r="I510" s="30"/>
      <c r="J510" s="4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5.75" customHeight="1" x14ac:dyDescent="0.3">
      <c r="A511" s="29"/>
      <c r="B511" s="29"/>
      <c r="C511" s="54"/>
      <c r="D511" s="29"/>
      <c r="E511" s="29"/>
      <c r="F511" s="29"/>
      <c r="G511" s="29"/>
      <c r="H511" s="29"/>
      <c r="I511" s="30"/>
      <c r="J511" s="4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5.75" customHeight="1" x14ac:dyDescent="0.3">
      <c r="A512" s="29"/>
      <c r="B512" s="29"/>
      <c r="C512" s="54"/>
      <c r="D512" s="29"/>
      <c r="E512" s="29"/>
      <c r="F512" s="29"/>
      <c r="G512" s="29"/>
      <c r="H512" s="29"/>
      <c r="I512" s="30"/>
      <c r="J512" s="4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5.75" customHeight="1" x14ac:dyDescent="0.3">
      <c r="A513" s="29"/>
      <c r="B513" s="29"/>
      <c r="C513" s="54"/>
      <c r="D513" s="29"/>
      <c r="E513" s="29"/>
      <c r="F513" s="29"/>
      <c r="G513" s="29"/>
      <c r="H513" s="29"/>
      <c r="I513" s="30"/>
      <c r="J513" s="4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5.75" customHeight="1" x14ac:dyDescent="0.3">
      <c r="A514" s="29"/>
      <c r="B514" s="29"/>
      <c r="C514" s="54"/>
      <c r="D514" s="29"/>
      <c r="E514" s="29"/>
      <c r="F514" s="29"/>
      <c r="G514" s="29"/>
      <c r="H514" s="29"/>
      <c r="I514" s="30"/>
      <c r="J514" s="4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5.75" customHeight="1" x14ac:dyDescent="0.3">
      <c r="A515" s="29"/>
      <c r="B515" s="29"/>
      <c r="C515" s="54"/>
      <c r="D515" s="29"/>
      <c r="E515" s="29"/>
      <c r="F515" s="29"/>
      <c r="G515" s="29"/>
      <c r="H515" s="29"/>
      <c r="I515" s="30"/>
      <c r="J515" s="4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5.75" customHeight="1" x14ac:dyDescent="0.3">
      <c r="A516" s="29"/>
      <c r="B516" s="29"/>
      <c r="C516" s="54"/>
      <c r="D516" s="29"/>
      <c r="E516" s="29"/>
      <c r="F516" s="29"/>
      <c r="G516" s="29"/>
      <c r="H516" s="29"/>
      <c r="I516" s="30"/>
      <c r="J516" s="4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5.75" customHeight="1" x14ac:dyDescent="0.3">
      <c r="A517" s="29"/>
      <c r="B517" s="29"/>
      <c r="C517" s="54"/>
      <c r="D517" s="29"/>
      <c r="E517" s="29"/>
      <c r="F517" s="29"/>
      <c r="G517" s="29"/>
      <c r="H517" s="29"/>
      <c r="I517" s="30"/>
      <c r="J517" s="4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5.75" customHeight="1" x14ac:dyDescent="0.3">
      <c r="A518" s="29"/>
      <c r="B518" s="29"/>
      <c r="C518" s="54"/>
      <c r="D518" s="29"/>
      <c r="E518" s="29"/>
      <c r="F518" s="29"/>
      <c r="G518" s="29"/>
      <c r="H518" s="29"/>
      <c r="I518" s="30"/>
      <c r="J518" s="4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5.75" customHeight="1" x14ac:dyDescent="0.3">
      <c r="A519" s="29"/>
      <c r="B519" s="29"/>
      <c r="C519" s="54"/>
      <c r="D519" s="29"/>
      <c r="E519" s="29"/>
      <c r="F519" s="29"/>
      <c r="G519" s="29"/>
      <c r="H519" s="29"/>
      <c r="I519" s="30"/>
      <c r="J519" s="4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5.75" customHeight="1" x14ac:dyDescent="0.3">
      <c r="A520" s="29"/>
      <c r="B520" s="29"/>
      <c r="C520" s="54"/>
      <c r="D520" s="29"/>
      <c r="E520" s="29"/>
      <c r="F520" s="29"/>
      <c r="G520" s="29"/>
      <c r="H520" s="29"/>
      <c r="I520" s="30"/>
      <c r="J520" s="4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5.75" customHeight="1" x14ac:dyDescent="0.3">
      <c r="A521" s="29"/>
      <c r="B521" s="29"/>
      <c r="C521" s="54"/>
      <c r="D521" s="29"/>
      <c r="E521" s="29"/>
      <c r="F521" s="29"/>
      <c r="G521" s="29"/>
      <c r="H521" s="29"/>
      <c r="I521" s="30"/>
      <c r="J521" s="4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5.75" customHeight="1" x14ac:dyDescent="0.3">
      <c r="A522" s="29"/>
      <c r="B522" s="29"/>
      <c r="C522" s="54"/>
      <c r="D522" s="29"/>
      <c r="E522" s="29"/>
      <c r="F522" s="29"/>
      <c r="G522" s="29"/>
      <c r="H522" s="29"/>
      <c r="I522" s="30"/>
      <c r="J522" s="4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5.75" customHeight="1" x14ac:dyDescent="0.3">
      <c r="A523" s="29"/>
      <c r="B523" s="29"/>
      <c r="C523" s="54"/>
      <c r="D523" s="29"/>
      <c r="E523" s="29"/>
      <c r="F523" s="29"/>
      <c r="G523" s="29"/>
      <c r="H523" s="29"/>
      <c r="I523" s="30"/>
      <c r="J523" s="4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5.75" customHeight="1" x14ac:dyDescent="0.3">
      <c r="A524" s="29"/>
      <c r="B524" s="29"/>
      <c r="C524" s="54"/>
      <c r="D524" s="29"/>
      <c r="E524" s="29"/>
      <c r="F524" s="29"/>
      <c r="G524" s="29"/>
      <c r="H524" s="29"/>
      <c r="I524" s="30"/>
      <c r="J524" s="4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5.75" customHeight="1" x14ac:dyDescent="0.3">
      <c r="A525" s="29"/>
      <c r="B525" s="29"/>
      <c r="C525" s="54"/>
      <c r="D525" s="29"/>
      <c r="E525" s="29"/>
      <c r="F525" s="29"/>
      <c r="G525" s="29"/>
      <c r="H525" s="29"/>
      <c r="I525" s="30"/>
      <c r="J525" s="4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5.75" customHeight="1" x14ac:dyDescent="0.3">
      <c r="A526" s="29"/>
      <c r="B526" s="29"/>
      <c r="C526" s="54"/>
      <c r="D526" s="29"/>
      <c r="E526" s="29"/>
      <c r="F526" s="29"/>
      <c r="G526" s="29"/>
      <c r="H526" s="29"/>
      <c r="I526" s="30"/>
      <c r="J526" s="4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5.75" customHeight="1" x14ac:dyDescent="0.3">
      <c r="A527" s="29"/>
      <c r="B527" s="29"/>
      <c r="C527" s="54"/>
      <c r="D527" s="29"/>
      <c r="E527" s="29"/>
      <c r="F527" s="29"/>
      <c r="G527" s="29"/>
      <c r="H527" s="29"/>
      <c r="I527" s="30"/>
      <c r="J527" s="4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5.75" customHeight="1" x14ac:dyDescent="0.3">
      <c r="A528" s="29"/>
      <c r="B528" s="29"/>
      <c r="C528" s="54"/>
      <c r="D528" s="29"/>
      <c r="E528" s="29"/>
      <c r="F528" s="29"/>
      <c r="G528" s="29"/>
      <c r="H528" s="29"/>
      <c r="I528" s="30"/>
      <c r="J528" s="4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5.75" customHeight="1" x14ac:dyDescent="0.3">
      <c r="A529" s="29"/>
      <c r="B529" s="29"/>
      <c r="C529" s="54"/>
      <c r="D529" s="29"/>
      <c r="E529" s="29"/>
      <c r="F529" s="29"/>
      <c r="G529" s="29"/>
      <c r="H529" s="29"/>
      <c r="I529" s="30"/>
      <c r="J529" s="4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5.75" customHeight="1" x14ac:dyDescent="0.3">
      <c r="A530" s="29"/>
      <c r="B530" s="29"/>
      <c r="C530" s="54"/>
      <c r="D530" s="29"/>
      <c r="E530" s="29"/>
      <c r="F530" s="29"/>
      <c r="G530" s="29"/>
      <c r="H530" s="29"/>
      <c r="I530" s="30"/>
      <c r="J530" s="4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5.75" customHeight="1" x14ac:dyDescent="0.3">
      <c r="A531" s="29"/>
      <c r="B531" s="29"/>
      <c r="C531" s="54"/>
      <c r="D531" s="29"/>
      <c r="E531" s="29"/>
      <c r="F531" s="29"/>
      <c r="G531" s="29"/>
      <c r="H531" s="29"/>
      <c r="I531" s="30"/>
      <c r="J531" s="4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5.75" customHeight="1" x14ac:dyDescent="0.3">
      <c r="A532" s="29"/>
      <c r="B532" s="29"/>
      <c r="C532" s="54"/>
      <c r="D532" s="29"/>
      <c r="E532" s="29"/>
      <c r="F532" s="29"/>
      <c r="G532" s="29"/>
      <c r="H532" s="29"/>
      <c r="I532" s="30"/>
      <c r="J532" s="4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5.75" customHeight="1" x14ac:dyDescent="0.3">
      <c r="A533" s="29"/>
      <c r="B533" s="29"/>
      <c r="C533" s="54"/>
      <c r="D533" s="29"/>
      <c r="E533" s="29"/>
      <c r="F533" s="29"/>
      <c r="G533" s="29"/>
      <c r="H533" s="29"/>
      <c r="I533" s="30"/>
      <c r="J533" s="4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5.75" customHeight="1" x14ac:dyDescent="0.3">
      <c r="A534" s="29"/>
      <c r="B534" s="29"/>
      <c r="C534" s="54"/>
      <c r="D534" s="29"/>
      <c r="E534" s="29"/>
      <c r="F534" s="29"/>
      <c r="G534" s="29"/>
      <c r="H534" s="29"/>
      <c r="I534" s="30"/>
      <c r="J534" s="4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5.75" customHeight="1" x14ac:dyDescent="0.3">
      <c r="A535" s="29"/>
      <c r="B535" s="29"/>
      <c r="C535" s="54"/>
      <c r="D535" s="29"/>
      <c r="E535" s="29"/>
      <c r="F535" s="29"/>
      <c r="G535" s="29"/>
      <c r="H535" s="29"/>
      <c r="I535" s="30"/>
      <c r="J535" s="4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5.75" customHeight="1" x14ac:dyDescent="0.3">
      <c r="A536" s="29"/>
      <c r="B536" s="29"/>
      <c r="C536" s="54"/>
      <c r="D536" s="29"/>
      <c r="E536" s="29"/>
      <c r="F536" s="29"/>
      <c r="G536" s="29"/>
      <c r="H536" s="29"/>
      <c r="I536" s="30"/>
      <c r="J536" s="4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5.75" customHeight="1" x14ac:dyDescent="0.3">
      <c r="A537" s="29"/>
      <c r="B537" s="29"/>
      <c r="C537" s="54"/>
      <c r="D537" s="29"/>
      <c r="E537" s="29"/>
      <c r="F537" s="29"/>
      <c r="G537" s="29"/>
      <c r="H537" s="29"/>
      <c r="I537" s="30"/>
      <c r="J537" s="4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5.75" customHeight="1" x14ac:dyDescent="0.3">
      <c r="A538" s="29"/>
      <c r="B538" s="29"/>
      <c r="C538" s="54"/>
      <c r="D538" s="29"/>
      <c r="E538" s="29"/>
      <c r="F538" s="29"/>
      <c r="G538" s="29"/>
      <c r="H538" s="29"/>
      <c r="I538" s="30"/>
      <c r="J538" s="4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5.75" customHeight="1" x14ac:dyDescent="0.3">
      <c r="A539" s="29"/>
      <c r="B539" s="29"/>
      <c r="C539" s="54"/>
      <c r="D539" s="29"/>
      <c r="E539" s="29"/>
      <c r="F539" s="29"/>
      <c r="G539" s="29"/>
      <c r="H539" s="29"/>
      <c r="I539" s="30"/>
      <c r="J539" s="4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5.75" customHeight="1" x14ac:dyDescent="0.3">
      <c r="A540" s="29"/>
      <c r="B540" s="29"/>
      <c r="C540" s="54"/>
      <c r="D540" s="29"/>
      <c r="E540" s="29"/>
      <c r="F540" s="29"/>
      <c r="G540" s="29"/>
      <c r="H540" s="29"/>
      <c r="I540" s="30"/>
      <c r="J540" s="4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5.75" customHeight="1" x14ac:dyDescent="0.3">
      <c r="A541" s="29"/>
      <c r="B541" s="29"/>
      <c r="C541" s="54"/>
      <c r="D541" s="29"/>
      <c r="E541" s="29"/>
      <c r="F541" s="29"/>
      <c r="G541" s="29"/>
      <c r="H541" s="29"/>
      <c r="I541" s="30"/>
      <c r="J541" s="4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5.75" customHeight="1" x14ac:dyDescent="0.3">
      <c r="A542" s="29"/>
      <c r="B542" s="29"/>
      <c r="C542" s="54"/>
      <c r="D542" s="29"/>
      <c r="E542" s="29"/>
      <c r="F542" s="29"/>
      <c r="G542" s="29"/>
      <c r="H542" s="29"/>
      <c r="I542" s="30"/>
      <c r="J542" s="4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5.75" customHeight="1" x14ac:dyDescent="0.3">
      <c r="A543" s="29"/>
      <c r="B543" s="29"/>
      <c r="C543" s="54"/>
      <c r="D543" s="29"/>
      <c r="E543" s="29"/>
      <c r="F543" s="29"/>
      <c r="G543" s="29"/>
      <c r="H543" s="29"/>
      <c r="I543" s="30"/>
      <c r="J543" s="4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5.75" customHeight="1" x14ac:dyDescent="0.3">
      <c r="A544" s="29"/>
      <c r="B544" s="29"/>
      <c r="C544" s="54"/>
      <c r="D544" s="29"/>
      <c r="E544" s="29"/>
      <c r="F544" s="29"/>
      <c r="G544" s="29"/>
      <c r="H544" s="29"/>
      <c r="I544" s="30"/>
      <c r="J544" s="4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5.75" customHeight="1" x14ac:dyDescent="0.3">
      <c r="A545" s="29"/>
      <c r="B545" s="29"/>
      <c r="C545" s="54"/>
      <c r="D545" s="29"/>
      <c r="E545" s="29"/>
      <c r="F545" s="29"/>
      <c r="G545" s="29"/>
      <c r="H545" s="29"/>
      <c r="I545" s="30"/>
      <c r="J545" s="4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5.75" customHeight="1" x14ac:dyDescent="0.3">
      <c r="A546" s="29"/>
      <c r="B546" s="29"/>
      <c r="C546" s="54"/>
      <c r="D546" s="29"/>
      <c r="E546" s="29"/>
      <c r="F546" s="29"/>
      <c r="G546" s="29"/>
      <c r="H546" s="29"/>
      <c r="I546" s="30"/>
      <c r="J546" s="4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5.75" customHeight="1" x14ac:dyDescent="0.3">
      <c r="A547" s="29"/>
      <c r="B547" s="29"/>
      <c r="C547" s="54"/>
      <c r="D547" s="29"/>
      <c r="E547" s="29"/>
      <c r="F547" s="29"/>
      <c r="G547" s="29"/>
      <c r="H547" s="29"/>
      <c r="I547" s="30"/>
      <c r="J547" s="4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5.75" customHeight="1" x14ac:dyDescent="0.3">
      <c r="A548" s="29"/>
      <c r="B548" s="29"/>
      <c r="C548" s="54"/>
      <c r="D548" s="29"/>
      <c r="E548" s="29"/>
      <c r="F548" s="29"/>
      <c r="G548" s="29"/>
      <c r="H548" s="29"/>
      <c r="I548" s="30"/>
      <c r="J548" s="4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5.75" customHeight="1" x14ac:dyDescent="0.3">
      <c r="A549" s="29"/>
      <c r="B549" s="29"/>
      <c r="C549" s="54"/>
      <c r="D549" s="29"/>
      <c r="E549" s="29"/>
      <c r="F549" s="29"/>
      <c r="G549" s="29"/>
      <c r="H549" s="29"/>
      <c r="I549" s="30"/>
      <c r="J549" s="4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5.75" customHeight="1" x14ac:dyDescent="0.3">
      <c r="A550" s="29"/>
      <c r="B550" s="29"/>
      <c r="C550" s="54"/>
      <c r="D550" s="29"/>
      <c r="E550" s="29"/>
      <c r="F550" s="29"/>
      <c r="G550" s="29"/>
      <c r="H550" s="29"/>
      <c r="I550" s="30"/>
      <c r="J550" s="4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5.75" customHeight="1" x14ac:dyDescent="0.3">
      <c r="A551" s="29"/>
      <c r="B551" s="29"/>
      <c r="C551" s="54"/>
      <c r="D551" s="29"/>
      <c r="E551" s="29"/>
      <c r="F551" s="29"/>
      <c r="G551" s="29"/>
      <c r="H551" s="29"/>
      <c r="I551" s="30"/>
      <c r="J551" s="4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5.75" customHeight="1" x14ac:dyDescent="0.3">
      <c r="A552" s="29"/>
      <c r="B552" s="29"/>
      <c r="C552" s="54"/>
      <c r="D552" s="29"/>
      <c r="E552" s="29"/>
      <c r="F552" s="29"/>
      <c r="G552" s="29"/>
      <c r="H552" s="29"/>
      <c r="I552" s="30"/>
      <c r="J552" s="4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5.75" customHeight="1" x14ac:dyDescent="0.3">
      <c r="A553" s="29"/>
      <c r="B553" s="29"/>
      <c r="C553" s="54"/>
      <c r="D553" s="29"/>
      <c r="E553" s="29"/>
      <c r="F553" s="29"/>
      <c r="G553" s="29"/>
      <c r="H553" s="29"/>
      <c r="I553" s="30"/>
      <c r="J553" s="4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5.75" customHeight="1" x14ac:dyDescent="0.3">
      <c r="A554" s="29"/>
      <c r="B554" s="29"/>
      <c r="C554" s="54"/>
      <c r="D554" s="29"/>
      <c r="E554" s="29"/>
      <c r="F554" s="29"/>
      <c r="G554" s="29"/>
      <c r="H554" s="29"/>
      <c r="I554" s="30"/>
      <c r="J554" s="4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5.75" customHeight="1" x14ac:dyDescent="0.3">
      <c r="A555" s="29"/>
      <c r="B555" s="29"/>
      <c r="C555" s="54"/>
      <c r="D555" s="29"/>
      <c r="E555" s="29"/>
      <c r="F555" s="29"/>
      <c r="G555" s="29"/>
      <c r="H555" s="29"/>
      <c r="I555" s="30"/>
      <c r="J555" s="4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5.75" customHeight="1" x14ac:dyDescent="0.3">
      <c r="A556" s="29"/>
      <c r="B556" s="29"/>
      <c r="C556" s="54"/>
      <c r="D556" s="29"/>
      <c r="E556" s="29"/>
      <c r="F556" s="29"/>
      <c r="G556" s="29"/>
      <c r="H556" s="29"/>
      <c r="I556" s="30"/>
      <c r="J556" s="4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5.75" customHeight="1" x14ac:dyDescent="0.3">
      <c r="A557" s="29"/>
      <c r="B557" s="29"/>
      <c r="C557" s="54"/>
      <c r="D557" s="29"/>
      <c r="E557" s="29"/>
      <c r="F557" s="29"/>
      <c r="G557" s="29"/>
      <c r="H557" s="29"/>
      <c r="I557" s="30"/>
      <c r="J557" s="4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5.75" customHeight="1" x14ac:dyDescent="0.3">
      <c r="A558" s="29"/>
      <c r="B558" s="29"/>
      <c r="C558" s="54"/>
      <c r="D558" s="29"/>
      <c r="E558" s="29"/>
      <c r="F558" s="29"/>
      <c r="G558" s="29"/>
      <c r="H558" s="29"/>
      <c r="I558" s="30"/>
      <c r="J558" s="4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5.75" customHeight="1" x14ac:dyDescent="0.3">
      <c r="A559" s="29"/>
      <c r="B559" s="29"/>
      <c r="C559" s="54"/>
      <c r="D559" s="29"/>
      <c r="E559" s="29"/>
      <c r="F559" s="29"/>
      <c r="G559" s="29"/>
      <c r="H559" s="29"/>
      <c r="I559" s="30"/>
      <c r="J559" s="4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5.75" customHeight="1" x14ac:dyDescent="0.3">
      <c r="A560" s="29"/>
      <c r="B560" s="29"/>
      <c r="C560" s="54"/>
      <c r="D560" s="29"/>
      <c r="E560" s="29"/>
      <c r="F560" s="29"/>
      <c r="G560" s="29"/>
      <c r="H560" s="29"/>
      <c r="I560" s="30"/>
      <c r="J560" s="4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5.75" customHeight="1" x14ac:dyDescent="0.3">
      <c r="A561" s="29"/>
      <c r="B561" s="29"/>
      <c r="C561" s="54"/>
      <c r="D561" s="29"/>
      <c r="E561" s="29"/>
      <c r="F561" s="29"/>
      <c r="G561" s="29"/>
      <c r="H561" s="29"/>
      <c r="I561" s="30"/>
      <c r="J561" s="4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5.75" customHeight="1" x14ac:dyDescent="0.3">
      <c r="A562" s="29"/>
      <c r="B562" s="29"/>
      <c r="C562" s="54"/>
      <c r="D562" s="29"/>
      <c r="E562" s="29"/>
      <c r="F562" s="29"/>
      <c r="G562" s="29"/>
      <c r="H562" s="29"/>
      <c r="I562" s="30"/>
      <c r="J562" s="4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5.75" customHeight="1" x14ac:dyDescent="0.3">
      <c r="A563" s="29"/>
      <c r="B563" s="29"/>
      <c r="C563" s="54"/>
      <c r="D563" s="29"/>
      <c r="E563" s="29"/>
      <c r="F563" s="29"/>
      <c r="G563" s="29"/>
      <c r="H563" s="29"/>
      <c r="I563" s="30"/>
      <c r="J563" s="4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5.75" customHeight="1" x14ac:dyDescent="0.3">
      <c r="A564" s="29"/>
      <c r="B564" s="29"/>
      <c r="C564" s="54"/>
      <c r="D564" s="29"/>
      <c r="E564" s="29"/>
      <c r="F564" s="29"/>
      <c r="G564" s="29"/>
      <c r="H564" s="29"/>
      <c r="I564" s="30"/>
      <c r="J564" s="4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5.75" customHeight="1" x14ac:dyDescent="0.3">
      <c r="A565" s="29"/>
      <c r="B565" s="29"/>
      <c r="C565" s="54"/>
      <c r="D565" s="29"/>
      <c r="E565" s="29"/>
      <c r="F565" s="29"/>
      <c r="G565" s="29"/>
      <c r="H565" s="29"/>
      <c r="I565" s="30"/>
      <c r="J565" s="4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5.75" customHeight="1" x14ac:dyDescent="0.3">
      <c r="A566" s="29"/>
      <c r="B566" s="29"/>
      <c r="C566" s="54"/>
      <c r="D566" s="29"/>
      <c r="E566" s="29"/>
      <c r="F566" s="29"/>
      <c r="G566" s="29"/>
      <c r="H566" s="29"/>
      <c r="I566" s="30"/>
      <c r="J566" s="4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5.75" customHeight="1" x14ac:dyDescent="0.3">
      <c r="A567" s="29"/>
      <c r="B567" s="29"/>
      <c r="C567" s="54"/>
      <c r="D567" s="29"/>
      <c r="E567" s="29"/>
      <c r="F567" s="29"/>
      <c r="G567" s="29"/>
      <c r="H567" s="29"/>
      <c r="I567" s="30"/>
      <c r="J567" s="4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5.75" customHeight="1" x14ac:dyDescent="0.3">
      <c r="A568" s="29"/>
      <c r="B568" s="29"/>
      <c r="C568" s="54"/>
      <c r="D568" s="29"/>
      <c r="E568" s="29"/>
      <c r="F568" s="29"/>
      <c r="G568" s="29"/>
      <c r="H568" s="29"/>
      <c r="I568" s="30"/>
      <c r="J568" s="4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5.75" customHeight="1" x14ac:dyDescent="0.3">
      <c r="A569" s="29"/>
      <c r="B569" s="29"/>
      <c r="C569" s="54"/>
      <c r="D569" s="29"/>
      <c r="E569" s="29"/>
      <c r="F569" s="29"/>
      <c r="G569" s="29"/>
      <c r="H569" s="29"/>
      <c r="I569" s="30"/>
      <c r="J569" s="4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5.75" customHeight="1" x14ac:dyDescent="0.3">
      <c r="A570" s="29"/>
      <c r="B570" s="29"/>
      <c r="C570" s="54"/>
      <c r="D570" s="29"/>
      <c r="E570" s="29"/>
      <c r="F570" s="29"/>
      <c r="G570" s="29"/>
      <c r="H570" s="29"/>
      <c r="I570" s="30"/>
      <c r="J570" s="4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5.75" customHeight="1" x14ac:dyDescent="0.3">
      <c r="A571" s="29"/>
      <c r="B571" s="29"/>
      <c r="C571" s="54"/>
      <c r="D571" s="29"/>
      <c r="E571" s="29"/>
      <c r="F571" s="29"/>
      <c r="G571" s="29"/>
      <c r="H571" s="29"/>
      <c r="I571" s="30"/>
      <c r="J571" s="4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5.75" customHeight="1" x14ac:dyDescent="0.3">
      <c r="A572" s="29"/>
      <c r="B572" s="29"/>
      <c r="C572" s="54"/>
      <c r="D572" s="29"/>
      <c r="E572" s="29"/>
      <c r="F572" s="29"/>
      <c r="G572" s="29"/>
      <c r="H572" s="29"/>
      <c r="I572" s="30"/>
      <c r="J572" s="4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5.75" customHeight="1" x14ac:dyDescent="0.3">
      <c r="A573" s="29"/>
      <c r="B573" s="29"/>
      <c r="C573" s="54"/>
      <c r="D573" s="29"/>
      <c r="E573" s="29"/>
      <c r="F573" s="29"/>
      <c r="G573" s="29"/>
      <c r="H573" s="29"/>
      <c r="I573" s="30"/>
      <c r="J573" s="4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5.75" customHeight="1" x14ac:dyDescent="0.3">
      <c r="A574" s="29"/>
      <c r="B574" s="29"/>
      <c r="C574" s="54"/>
      <c r="D574" s="29"/>
      <c r="E574" s="29"/>
      <c r="F574" s="29"/>
      <c r="G574" s="29"/>
      <c r="H574" s="29"/>
      <c r="I574" s="30"/>
      <c r="J574" s="4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5.75" customHeight="1" x14ac:dyDescent="0.3">
      <c r="A575" s="29"/>
      <c r="B575" s="29"/>
      <c r="C575" s="54"/>
      <c r="D575" s="29"/>
      <c r="E575" s="29"/>
      <c r="F575" s="29"/>
      <c r="G575" s="29"/>
      <c r="H575" s="29"/>
      <c r="I575" s="30"/>
      <c r="J575" s="4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5.75" customHeight="1" x14ac:dyDescent="0.3">
      <c r="A576" s="29"/>
      <c r="B576" s="29"/>
      <c r="C576" s="54"/>
      <c r="D576" s="29"/>
      <c r="E576" s="29"/>
      <c r="F576" s="29"/>
      <c r="G576" s="29"/>
      <c r="H576" s="29"/>
      <c r="I576" s="30"/>
      <c r="J576" s="4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5.75" customHeight="1" x14ac:dyDescent="0.3">
      <c r="A577" s="29"/>
      <c r="B577" s="29"/>
      <c r="C577" s="54"/>
      <c r="D577" s="29"/>
      <c r="E577" s="29"/>
      <c r="F577" s="29"/>
      <c r="G577" s="29"/>
      <c r="H577" s="29"/>
      <c r="I577" s="30"/>
      <c r="J577" s="4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5.75" customHeight="1" x14ac:dyDescent="0.3">
      <c r="A578" s="29"/>
      <c r="B578" s="29"/>
      <c r="C578" s="54"/>
      <c r="D578" s="29"/>
      <c r="E578" s="29"/>
      <c r="F578" s="29"/>
      <c r="G578" s="29"/>
      <c r="H578" s="29"/>
      <c r="I578" s="30"/>
      <c r="J578" s="4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5.75" customHeight="1" x14ac:dyDescent="0.3">
      <c r="A579" s="29"/>
      <c r="B579" s="29"/>
      <c r="C579" s="54"/>
      <c r="D579" s="29"/>
      <c r="E579" s="29"/>
      <c r="F579" s="29"/>
      <c r="G579" s="29"/>
      <c r="H579" s="29"/>
      <c r="I579" s="30"/>
      <c r="J579" s="4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5.75" customHeight="1" x14ac:dyDescent="0.3">
      <c r="A580" s="29"/>
      <c r="B580" s="29"/>
      <c r="C580" s="54"/>
      <c r="D580" s="29"/>
      <c r="E580" s="29"/>
      <c r="F580" s="29"/>
      <c r="G580" s="29"/>
      <c r="H580" s="29"/>
      <c r="I580" s="30"/>
      <c r="J580" s="4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5.75" customHeight="1" x14ac:dyDescent="0.3">
      <c r="A581" s="29"/>
      <c r="B581" s="29"/>
      <c r="C581" s="54"/>
      <c r="D581" s="29"/>
      <c r="E581" s="29"/>
      <c r="F581" s="29"/>
      <c r="G581" s="29"/>
      <c r="H581" s="29"/>
      <c r="I581" s="30"/>
      <c r="J581" s="4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5.75" customHeight="1" x14ac:dyDescent="0.3">
      <c r="A582" s="29"/>
      <c r="B582" s="29"/>
      <c r="C582" s="54"/>
      <c r="D582" s="29"/>
      <c r="E582" s="29"/>
      <c r="F582" s="29"/>
      <c r="G582" s="29"/>
      <c r="H582" s="29"/>
      <c r="I582" s="30"/>
      <c r="J582" s="4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5.75" customHeight="1" x14ac:dyDescent="0.3">
      <c r="A583" s="29"/>
      <c r="B583" s="29"/>
      <c r="C583" s="54"/>
      <c r="D583" s="29"/>
      <c r="E583" s="29"/>
      <c r="F583" s="29"/>
      <c r="G583" s="29"/>
      <c r="H583" s="29"/>
      <c r="I583" s="30"/>
      <c r="J583" s="4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5.75" customHeight="1" x14ac:dyDescent="0.3">
      <c r="A584" s="29"/>
      <c r="B584" s="29"/>
      <c r="C584" s="54"/>
      <c r="D584" s="29"/>
      <c r="E584" s="29"/>
      <c r="F584" s="29"/>
      <c r="G584" s="29"/>
      <c r="H584" s="29"/>
      <c r="I584" s="30"/>
      <c r="J584" s="4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5.75" customHeight="1" x14ac:dyDescent="0.3">
      <c r="A585" s="29"/>
      <c r="B585" s="29"/>
      <c r="C585" s="54"/>
      <c r="D585" s="29"/>
      <c r="E585" s="29"/>
      <c r="F585" s="29"/>
      <c r="G585" s="29"/>
      <c r="H585" s="29"/>
      <c r="I585" s="30"/>
      <c r="J585" s="4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5.75" customHeight="1" x14ac:dyDescent="0.3">
      <c r="A586" s="29"/>
      <c r="B586" s="29"/>
      <c r="C586" s="54"/>
      <c r="D586" s="29"/>
      <c r="E586" s="29"/>
      <c r="F586" s="29"/>
      <c r="G586" s="29"/>
      <c r="H586" s="29"/>
      <c r="I586" s="30"/>
      <c r="J586" s="4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5.75" customHeight="1" x14ac:dyDescent="0.3">
      <c r="A587" s="29"/>
      <c r="B587" s="29"/>
      <c r="C587" s="54"/>
      <c r="D587" s="29"/>
      <c r="E587" s="29"/>
      <c r="F587" s="29"/>
      <c r="G587" s="29"/>
      <c r="H587" s="29"/>
      <c r="I587" s="30"/>
      <c r="J587" s="4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5.75" customHeight="1" x14ac:dyDescent="0.3">
      <c r="A588" s="29"/>
      <c r="B588" s="29"/>
      <c r="C588" s="54"/>
      <c r="D588" s="29"/>
      <c r="E588" s="29"/>
      <c r="F588" s="29"/>
      <c r="G588" s="29"/>
      <c r="H588" s="29"/>
      <c r="I588" s="30"/>
      <c r="J588" s="4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5.75" customHeight="1" x14ac:dyDescent="0.3">
      <c r="A589" s="29"/>
      <c r="B589" s="29"/>
      <c r="C589" s="54"/>
      <c r="D589" s="29"/>
      <c r="E589" s="29"/>
      <c r="F589" s="29"/>
      <c r="G589" s="29"/>
      <c r="H589" s="29"/>
      <c r="I589" s="30"/>
      <c r="J589" s="4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5.75" customHeight="1" x14ac:dyDescent="0.3">
      <c r="A590" s="29"/>
      <c r="B590" s="29"/>
      <c r="C590" s="54"/>
      <c r="D590" s="29"/>
      <c r="E590" s="29"/>
      <c r="F590" s="29"/>
      <c r="G590" s="29"/>
      <c r="H590" s="29"/>
      <c r="I590" s="30"/>
      <c r="J590" s="4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5.75" customHeight="1" x14ac:dyDescent="0.3">
      <c r="A591" s="29"/>
      <c r="B591" s="29"/>
      <c r="C591" s="54"/>
      <c r="D591" s="29"/>
      <c r="E591" s="29"/>
      <c r="F591" s="29"/>
      <c r="G591" s="29"/>
      <c r="H591" s="29"/>
      <c r="I591" s="30"/>
      <c r="J591" s="4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5.75" customHeight="1" x14ac:dyDescent="0.3">
      <c r="A592" s="29"/>
      <c r="B592" s="29"/>
      <c r="C592" s="54"/>
      <c r="D592" s="29"/>
      <c r="E592" s="29"/>
      <c r="F592" s="29"/>
      <c r="G592" s="29"/>
      <c r="H592" s="29"/>
      <c r="I592" s="30"/>
      <c r="J592" s="4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5.75" customHeight="1" x14ac:dyDescent="0.3">
      <c r="A593" s="29"/>
      <c r="B593" s="29"/>
      <c r="C593" s="54"/>
      <c r="D593" s="29"/>
      <c r="E593" s="29"/>
      <c r="F593" s="29"/>
      <c r="G593" s="29"/>
      <c r="H593" s="29"/>
      <c r="I593" s="30"/>
      <c r="J593" s="4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5.75" customHeight="1" x14ac:dyDescent="0.3">
      <c r="A594" s="29"/>
      <c r="B594" s="29"/>
      <c r="C594" s="54"/>
      <c r="D594" s="29"/>
      <c r="E594" s="29"/>
      <c r="F594" s="29"/>
      <c r="G594" s="29"/>
      <c r="H594" s="29"/>
      <c r="I594" s="30"/>
      <c r="J594" s="4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5.75" customHeight="1" x14ac:dyDescent="0.3">
      <c r="A595" s="29"/>
      <c r="B595" s="29"/>
      <c r="C595" s="54"/>
      <c r="D595" s="29"/>
      <c r="E595" s="29"/>
      <c r="F595" s="29"/>
      <c r="G595" s="29"/>
      <c r="H595" s="29"/>
      <c r="I595" s="30"/>
      <c r="J595" s="4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5.75" customHeight="1" x14ac:dyDescent="0.3">
      <c r="A596" s="29"/>
      <c r="B596" s="29"/>
      <c r="C596" s="54"/>
      <c r="D596" s="29"/>
      <c r="E596" s="29"/>
      <c r="F596" s="29"/>
      <c r="G596" s="29"/>
      <c r="H596" s="29"/>
      <c r="I596" s="30"/>
      <c r="J596" s="4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5.75" customHeight="1" x14ac:dyDescent="0.3">
      <c r="A597" s="29"/>
      <c r="B597" s="29"/>
      <c r="C597" s="54"/>
      <c r="D597" s="29"/>
      <c r="E597" s="29"/>
      <c r="F597" s="29"/>
      <c r="G597" s="29"/>
      <c r="H597" s="29"/>
      <c r="I597" s="30"/>
      <c r="J597" s="4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5.75" customHeight="1" x14ac:dyDescent="0.3">
      <c r="A598" s="29"/>
      <c r="B598" s="29"/>
      <c r="C598" s="54"/>
      <c r="D598" s="29"/>
      <c r="E598" s="29"/>
      <c r="F598" s="29"/>
      <c r="G598" s="29"/>
      <c r="H598" s="29"/>
      <c r="I598" s="30"/>
      <c r="J598" s="4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5.75" customHeight="1" x14ac:dyDescent="0.3">
      <c r="A599" s="29"/>
      <c r="B599" s="29"/>
      <c r="C599" s="54"/>
      <c r="D599" s="29"/>
      <c r="E599" s="29"/>
      <c r="F599" s="29"/>
      <c r="G599" s="29"/>
      <c r="H599" s="29"/>
      <c r="I599" s="30"/>
      <c r="J599" s="4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5.75" customHeight="1" x14ac:dyDescent="0.3">
      <c r="A600" s="29"/>
      <c r="B600" s="29"/>
      <c r="C600" s="54"/>
      <c r="D600" s="29"/>
      <c r="E600" s="29"/>
      <c r="F600" s="29"/>
      <c r="G600" s="29"/>
      <c r="H600" s="29"/>
      <c r="I600" s="30"/>
      <c r="J600" s="4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5.75" customHeight="1" x14ac:dyDescent="0.3">
      <c r="A601" s="29"/>
      <c r="B601" s="29"/>
      <c r="C601" s="54"/>
      <c r="D601" s="29"/>
      <c r="E601" s="29"/>
      <c r="F601" s="29"/>
      <c r="G601" s="29"/>
      <c r="H601" s="29"/>
      <c r="I601" s="30"/>
      <c r="J601" s="4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5.75" customHeight="1" x14ac:dyDescent="0.3">
      <c r="A602" s="29"/>
      <c r="B602" s="29"/>
      <c r="C602" s="54"/>
      <c r="D602" s="29"/>
      <c r="E602" s="29"/>
      <c r="F602" s="29"/>
      <c r="G602" s="29"/>
      <c r="H602" s="29"/>
      <c r="I602" s="30"/>
      <c r="J602" s="4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5.75" customHeight="1" x14ac:dyDescent="0.3">
      <c r="A603" s="29"/>
      <c r="B603" s="29"/>
      <c r="C603" s="54"/>
      <c r="D603" s="29"/>
      <c r="E603" s="29"/>
      <c r="F603" s="29"/>
      <c r="G603" s="29"/>
      <c r="H603" s="29"/>
      <c r="I603" s="30"/>
      <c r="J603" s="4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5.75" customHeight="1" x14ac:dyDescent="0.3">
      <c r="A604" s="29"/>
      <c r="B604" s="29"/>
      <c r="C604" s="54"/>
      <c r="D604" s="29"/>
      <c r="E604" s="29"/>
      <c r="F604" s="29"/>
      <c r="G604" s="29"/>
      <c r="H604" s="29"/>
      <c r="I604" s="30"/>
      <c r="J604" s="4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5.75" customHeight="1" x14ac:dyDescent="0.3">
      <c r="A605" s="29"/>
      <c r="B605" s="29"/>
      <c r="C605" s="54"/>
      <c r="D605" s="29"/>
      <c r="E605" s="29"/>
      <c r="F605" s="29"/>
      <c r="G605" s="29"/>
      <c r="H605" s="29"/>
      <c r="I605" s="30"/>
      <c r="J605" s="4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5.75" customHeight="1" x14ac:dyDescent="0.3">
      <c r="A606" s="29"/>
      <c r="B606" s="29"/>
      <c r="C606" s="54"/>
      <c r="D606" s="29"/>
      <c r="E606" s="29"/>
      <c r="F606" s="29"/>
      <c r="G606" s="29"/>
      <c r="H606" s="29"/>
      <c r="I606" s="30"/>
      <c r="J606" s="4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5.75" customHeight="1" x14ac:dyDescent="0.3">
      <c r="A607" s="29"/>
      <c r="B607" s="29"/>
      <c r="C607" s="54"/>
      <c r="D607" s="29"/>
      <c r="E607" s="29"/>
      <c r="F607" s="29"/>
      <c r="G607" s="29"/>
      <c r="H607" s="29"/>
      <c r="I607" s="30"/>
      <c r="J607" s="4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5.75" customHeight="1" x14ac:dyDescent="0.3">
      <c r="A608" s="29"/>
      <c r="B608" s="29"/>
      <c r="C608" s="54"/>
      <c r="D608" s="29"/>
      <c r="E608" s="29"/>
      <c r="F608" s="29"/>
      <c r="G608" s="29"/>
      <c r="H608" s="29"/>
      <c r="I608" s="30"/>
      <c r="J608" s="4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5.75" customHeight="1" x14ac:dyDescent="0.3">
      <c r="A609" s="29"/>
      <c r="B609" s="29"/>
      <c r="C609" s="54"/>
      <c r="D609" s="29"/>
      <c r="E609" s="29"/>
      <c r="F609" s="29"/>
      <c r="G609" s="29"/>
      <c r="H609" s="29"/>
      <c r="I609" s="30"/>
      <c r="J609" s="4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5.75" customHeight="1" x14ac:dyDescent="0.3">
      <c r="A610" s="29"/>
      <c r="B610" s="29"/>
      <c r="C610" s="54"/>
      <c r="D610" s="29"/>
      <c r="E610" s="29"/>
      <c r="F610" s="29"/>
      <c r="G610" s="29"/>
      <c r="H610" s="29"/>
      <c r="I610" s="30"/>
      <c r="J610" s="4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5.75" customHeight="1" x14ac:dyDescent="0.3">
      <c r="A611" s="29"/>
      <c r="B611" s="29"/>
      <c r="C611" s="54"/>
      <c r="D611" s="29"/>
      <c r="E611" s="29"/>
      <c r="F611" s="29"/>
      <c r="G611" s="29"/>
      <c r="H611" s="29"/>
      <c r="I611" s="30"/>
      <c r="J611" s="4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5.75" customHeight="1" x14ac:dyDescent="0.3">
      <c r="A612" s="29"/>
      <c r="B612" s="29"/>
      <c r="C612" s="54"/>
      <c r="D612" s="29"/>
      <c r="E612" s="29"/>
      <c r="F612" s="29"/>
      <c r="G612" s="29"/>
      <c r="H612" s="29"/>
      <c r="I612" s="30"/>
      <c r="J612" s="4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5.75" customHeight="1" x14ac:dyDescent="0.3">
      <c r="A613" s="29"/>
      <c r="B613" s="29"/>
      <c r="C613" s="54"/>
      <c r="D613" s="29"/>
      <c r="E613" s="29"/>
      <c r="F613" s="29"/>
      <c r="G613" s="29"/>
      <c r="H613" s="29"/>
      <c r="I613" s="30"/>
      <c r="J613" s="4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5.75" customHeight="1" x14ac:dyDescent="0.3">
      <c r="A614" s="29"/>
      <c r="B614" s="29"/>
      <c r="C614" s="54"/>
      <c r="D614" s="29"/>
      <c r="E614" s="29"/>
      <c r="F614" s="29"/>
      <c r="G614" s="29"/>
      <c r="H614" s="29"/>
      <c r="I614" s="30"/>
      <c r="J614" s="4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5.75" customHeight="1" x14ac:dyDescent="0.3">
      <c r="A615" s="29"/>
      <c r="B615" s="29"/>
      <c r="C615" s="54"/>
      <c r="D615" s="29"/>
      <c r="E615" s="29"/>
      <c r="F615" s="29"/>
      <c r="G615" s="29"/>
      <c r="H615" s="29"/>
      <c r="I615" s="30"/>
      <c r="J615" s="4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5.75" customHeight="1" x14ac:dyDescent="0.3">
      <c r="A616" s="29"/>
      <c r="B616" s="29"/>
      <c r="C616" s="54"/>
      <c r="D616" s="29"/>
      <c r="E616" s="29"/>
      <c r="F616" s="29"/>
      <c r="G616" s="29"/>
      <c r="H616" s="29"/>
      <c r="I616" s="30"/>
      <c r="J616" s="4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5.75" customHeight="1" x14ac:dyDescent="0.3">
      <c r="A617" s="29"/>
      <c r="B617" s="29"/>
      <c r="C617" s="54"/>
      <c r="D617" s="29"/>
      <c r="E617" s="29"/>
      <c r="F617" s="29"/>
      <c r="G617" s="29"/>
      <c r="H617" s="29"/>
      <c r="I617" s="30"/>
      <c r="J617" s="4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5.75" customHeight="1" x14ac:dyDescent="0.3">
      <c r="A618" s="29"/>
      <c r="B618" s="29"/>
      <c r="C618" s="54"/>
      <c r="D618" s="29"/>
      <c r="E618" s="29"/>
      <c r="F618" s="29"/>
      <c r="G618" s="29"/>
      <c r="H618" s="29"/>
      <c r="I618" s="30"/>
      <c r="J618" s="4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5.75" customHeight="1" x14ac:dyDescent="0.3">
      <c r="A619" s="29"/>
      <c r="B619" s="29"/>
      <c r="C619" s="54"/>
      <c r="D619" s="29"/>
      <c r="E619" s="29"/>
      <c r="F619" s="29"/>
      <c r="G619" s="29"/>
      <c r="H619" s="29"/>
      <c r="I619" s="30"/>
      <c r="J619" s="4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5.75" customHeight="1" x14ac:dyDescent="0.3">
      <c r="A620" s="29"/>
      <c r="B620" s="29"/>
      <c r="C620" s="54"/>
      <c r="D620" s="29"/>
      <c r="E620" s="29"/>
      <c r="F620" s="29"/>
      <c r="G620" s="29"/>
      <c r="H620" s="29"/>
      <c r="I620" s="30"/>
      <c r="J620" s="4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5.75" customHeight="1" x14ac:dyDescent="0.3">
      <c r="A621" s="29"/>
      <c r="B621" s="29"/>
      <c r="C621" s="54"/>
      <c r="D621" s="29"/>
      <c r="E621" s="29"/>
      <c r="F621" s="29"/>
      <c r="G621" s="29"/>
      <c r="H621" s="29"/>
      <c r="I621" s="30"/>
      <c r="J621" s="4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5.75" customHeight="1" x14ac:dyDescent="0.3">
      <c r="A622" s="29"/>
      <c r="B622" s="29"/>
      <c r="C622" s="54"/>
      <c r="D622" s="29"/>
      <c r="E622" s="29"/>
      <c r="F622" s="29"/>
      <c r="G622" s="29"/>
      <c r="H622" s="29"/>
      <c r="I622" s="30"/>
      <c r="J622" s="4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5.75" customHeight="1" x14ac:dyDescent="0.3">
      <c r="A623" s="29"/>
      <c r="B623" s="29"/>
      <c r="C623" s="54"/>
      <c r="D623" s="29"/>
      <c r="E623" s="29"/>
      <c r="F623" s="29"/>
      <c r="G623" s="29"/>
      <c r="H623" s="29"/>
      <c r="I623" s="30"/>
      <c r="J623" s="4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5.75" customHeight="1" x14ac:dyDescent="0.3">
      <c r="A624" s="29"/>
      <c r="B624" s="29"/>
      <c r="C624" s="54"/>
      <c r="D624" s="29"/>
      <c r="E624" s="29"/>
      <c r="F624" s="29"/>
      <c r="G624" s="29"/>
      <c r="H624" s="29"/>
      <c r="I624" s="30"/>
      <c r="J624" s="4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5.75" customHeight="1" x14ac:dyDescent="0.3">
      <c r="A625" s="29"/>
      <c r="B625" s="29"/>
      <c r="C625" s="54"/>
      <c r="D625" s="29"/>
      <c r="E625" s="29"/>
      <c r="F625" s="29"/>
      <c r="G625" s="29"/>
      <c r="H625" s="29"/>
      <c r="I625" s="30"/>
      <c r="J625" s="4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5.75" customHeight="1" x14ac:dyDescent="0.3">
      <c r="A626" s="29"/>
      <c r="B626" s="29"/>
      <c r="C626" s="54"/>
      <c r="D626" s="29"/>
      <c r="E626" s="29"/>
      <c r="F626" s="29"/>
      <c r="G626" s="29"/>
      <c r="H626" s="29"/>
      <c r="I626" s="30"/>
      <c r="J626" s="4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5.75" customHeight="1" x14ac:dyDescent="0.3">
      <c r="A627" s="29"/>
      <c r="B627" s="29"/>
      <c r="C627" s="54"/>
      <c r="D627" s="29"/>
      <c r="E627" s="29"/>
      <c r="F627" s="29"/>
      <c r="G627" s="29"/>
      <c r="H627" s="29"/>
      <c r="I627" s="30"/>
      <c r="J627" s="4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5.75" customHeight="1" x14ac:dyDescent="0.3">
      <c r="A628" s="29"/>
      <c r="B628" s="29"/>
      <c r="C628" s="54"/>
      <c r="D628" s="29"/>
      <c r="E628" s="29"/>
      <c r="F628" s="29"/>
      <c r="G628" s="29"/>
      <c r="H628" s="29"/>
      <c r="I628" s="30"/>
      <c r="J628" s="4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5.75" customHeight="1" x14ac:dyDescent="0.3">
      <c r="A629" s="29"/>
      <c r="B629" s="29"/>
      <c r="C629" s="54"/>
      <c r="D629" s="29"/>
      <c r="E629" s="29"/>
      <c r="F629" s="29"/>
      <c r="G629" s="29"/>
      <c r="H629" s="29"/>
      <c r="I629" s="30"/>
      <c r="J629" s="4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5.75" customHeight="1" x14ac:dyDescent="0.3">
      <c r="A630" s="29"/>
      <c r="B630" s="29"/>
      <c r="C630" s="54"/>
      <c r="D630" s="29"/>
      <c r="E630" s="29"/>
      <c r="F630" s="29"/>
      <c r="G630" s="29"/>
      <c r="H630" s="29"/>
      <c r="I630" s="30"/>
      <c r="J630" s="4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5.75" customHeight="1" x14ac:dyDescent="0.3">
      <c r="A631" s="29"/>
      <c r="B631" s="29"/>
      <c r="C631" s="54"/>
      <c r="D631" s="29"/>
      <c r="E631" s="29"/>
      <c r="F631" s="29"/>
      <c r="G631" s="29"/>
      <c r="H631" s="29"/>
      <c r="I631" s="30"/>
      <c r="J631" s="4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5.75" customHeight="1" x14ac:dyDescent="0.3">
      <c r="A632" s="29"/>
      <c r="B632" s="29"/>
      <c r="C632" s="54"/>
      <c r="D632" s="29"/>
      <c r="E632" s="29"/>
      <c r="F632" s="29"/>
      <c r="G632" s="29"/>
      <c r="H632" s="29"/>
      <c r="I632" s="30"/>
      <c r="J632" s="4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5.75" customHeight="1" x14ac:dyDescent="0.3">
      <c r="A633" s="29"/>
      <c r="B633" s="29"/>
      <c r="C633" s="54"/>
      <c r="D633" s="29"/>
      <c r="E633" s="29"/>
      <c r="F633" s="29"/>
      <c r="G633" s="29"/>
      <c r="H633" s="29"/>
      <c r="I633" s="30"/>
      <c r="J633" s="4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5.75" customHeight="1" x14ac:dyDescent="0.3">
      <c r="A634" s="29"/>
      <c r="B634" s="29"/>
      <c r="C634" s="54"/>
      <c r="D634" s="29"/>
      <c r="E634" s="29"/>
      <c r="F634" s="29"/>
      <c r="G634" s="29"/>
      <c r="H634" s="29"/>
      <c r="I634" s="30"/>
      <c r="J634" s="4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5.75" customHeight="1" x14ac:dyDescent="0.3">
      <c r="A635" s="29"/>
      <c r="B635" s="29"/>
      <c r="C635" s="54"/>
      <c r="D635" s="29"/>
      <c r="E635" s="29"/>
      <c r="F635" s="29"/>
      <c r="G635" s="29"/>
      <c r="H635" s="29"/>
      <c r="I635" s="30"/>
      <c r="J635" s="4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5.75" customHeight="1" x14ac:dyDescent="0.3">
      <c r="A636" s="29"/>
      <c r="B636" s="29"/>
      <c r="C636" s="54"/>
      <c r="D636" s="29"/>
      <c r="E636" s="29"/>
      <c r="F636" s="29"/>
      <c r="G636" s="29"/>
      <c r="H636" s="29"/>
      <c r="I636" s="30"/>
      <c r="J636" s="4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5.75" customHeight="1" x14ac:dyDescent="0.3">
      <c r="A637" s="29"/>
      <c r="B637" s="29"/>
      <c r="C637" s="54"/>
      <c r="D637" s="29"/>
      <c r="E637" s="29"/>
      <c r="F637" s="29"/>
      <c r="G637" s="29"/>
      <c r="H637" s="29"/>
      <c r="I637" s="30"/>
      <c r="J637" s="4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5.75" customHeight="1" x14ac:dyDescent="0.3">
      <c r="A638" s="29"/>
      <c r="B638" s="29"/>
      <c r="C638" s="54"/>
      <c r="D638" s="29"/>
      <c r="E638" s="29"/>
      <c r="F638" s="29"/>
      <c r="G638" s="29"/>
      <c r="H638" s="29"/>
      <c r="I638" s="30"/>
      <c r="J638" s="4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5.75" customHeight="1" x14ac:dyDescent="0.3">
      <c r="A639" s="29"/>
      <c r="B639" s="29"/>
      <c r="C639" s="54"/>
      <c r="D639" s="29"/>
      <c r="E639" s="29"/>
      <c r="F639" s="29"/>
      <c r="G639" s="29"/>
      <c r="H639" s="29"/>
      <c r="I639" s="30"/>
      <c r="J639" s="4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5.75" customHeight="1" x14ac:dyDescent="0.3">
      <c r="A640" s="29"/>
      <c r="B640" s="29"/>
      <c r="C640" s="54"/>
      <c r="D640" s="29"/>
      <c r="E640" s="29"/>
      <c r="F640" s="29"/>
      <c r="G640" s="29"/>
      <c r="H640" s="29"/>
      <c r="I640" s="30"/>
      <c r="J640" s="4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5.75" customHeight="1" x14ac:dyDescent="0.3">
      <c r="A641" s="29"/>
      <c r="B641" s="29"/>
      <c r="C641" s="54"/>
      <c r="D641" s="29"/>
      <c r="E641" s="29"/>
      <c r="F641" s="29"/>
      <c r="G641" s="29"/>
      <c r="H641" s="29"/>
      <c r="I641" s="30"/>
      <c r="J641" s="4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5.75" customHeight="1" x14ac:dyDescent="0.3">
      <c r="A642" s="29"/>
      <c r="B642" s="29"/>
      <c r="C642" s="54"/>
      <c r="D642" s="29"/>
      <c r="E642" s="29"/>
      <c r="F642" s="29"/>
      <c r="G642" s="29"/>
      <c r="H642" s="29"/>
      <c r="I642" s="30"/>
      <c r="J642" s="4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5.75" customHeight="1" x14ac:dyDescent="0.3">
      <c r="A643" s="29"/>
      <c r="B643" s="29"/>
      <c r="C643" s="54"/>
      <c r="D643" s="29"/>
      <c r="E643" s="29"/>
      <c r="F643" s="29"/>
      <c r="G643" s="29"/>
      <c r="H643" s="29"/>
      <c r="I643" s="30"/>
      <c r="J643" s="4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5.75" customHeight="1" x14ac:dyDescent="0.3">
      <c r="A644" s="29"/>
      <c r="B644" s="29"/>
      <c r="C644" s="54"/>
      <c r="D644" s="29"/>
      <c r="E644" s="29"/>
      <c r="F644" s="29"/>
      <c r="G644" s="29"/>
      <c r="H644" s="29"/>
      <c r="I644" s="30"/>
      <c r="J644" s="4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5.75" customHeight="1" x14ac:dyDescent="0.3">
      <c r="A645" s="29"/>
      <c r="B645" s="29"/>
      <c r="C645" s="54"/>
      <c r="D645" s="29"/>
      <c r="E645" s="29"/>
      <c r="F645" s="29"/>
      <c r="G645" s="29"/>
      <c r="H645" s="29"/>
      <c r="I645" s="30"/>
      <c r="J645" s="4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5.75" customHeight="1" x14ac:dyDescent="0.3">
      <c r="A646" s="29"/>
      <c r="B646" s="29"/>
      <c r="C646" s="54"/>
      <c r="D646" s="29"/>
      <c r="E646" s="29"/>
      <c r="F646" s="29"/>
      <c r="G646" s="29"/>
      <c r="H646" s="29"/>
      <c r="I646" s="30"/>
      <c r="J646" s="4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5.75" customHeight="1" x14ac:dyDescent="0.3">
      <c r="A647" s="29"/>
      <c r="B647" s="29"/>
      <c r="C647" s="54"/>
      <c r="D647" s="29"/>
      <c r="E647" s="29"/>
      <c r="F647" s="29"/>
      <c r="G647" s="29"/>
      <c r="H647" s="29"/>
      <c r="I647" s="30"/>
      <c r="J647" s="4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5.75" customHeight="1" x14ac:dyDescent="0.3">
      <c r="A648" s="29"/>
      <c r="B648" s="29"/>
      <c r="C648" s="54"/>
      <c r="D648" s="29"/>
      <c r="E648" s="29"/>
      <c r="F648" s="29"/>
      <c r="G648" s="29"/>
      <c r="H648" s="29"/>
      <c r="I648" s="30"/>
      <c r="J648" s="4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5.75" customHeight="1" x14ac:dyDescent="0.3">
      <c r="A649" s="29"/>
      <c r="B649" s="29"/>
      <c r="C649" s="54"/>
      <c r="D649" s="29"/>
      <c r="E649" s="29"/>
      <c r="F649" s="29"/>
      <c r="G649" s="29"/>
      <c r="H649" s="29"/>
      <c r="I649" s="30"/>
      <c r="J649" s="4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5.75" customHeight="1" x14ac:dyDescent="0.3">
      <c r="A650" s="29"/>
      <c r="B650" s="29"/>
      <c r="C650" s="54"/>
      <c r="D650" s="29"/>
      <c r="E650" s="29"/>
      <c r="F650" s="29"/>
      <c r="G650" s="29"/>
      <c r="H650" s="29"/>
      <c r="I650" s="30"/>
      <c r="J650" s="4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5.75" customHeight="1" x14ac:dyDescent="0.3">
      <c r="A651" s="29"/>
      <c r="B651" s="29"/>
      <c r="C651" s="54"/>
      <c r="D651" s="29"/>
      <c r="E651" s="29"/>
      <c r="F651" s="29"/>
      <c r="G651" s="29"/>
      <c r="H651" s="29"/>
      <c r="I651" s="30"/>
      <c r="J651" s="4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5.75" customHeight="1" x14ac:dyDescent="0.3">
      <c r="A652" s="29"/>
      <c r="B652" s="29"/>
      <c r="C652" s="54"/>
      <c r="D652" s="29"/>
      <c r="E652" s="29"/>
      <c r="F652" s="29"/>
      <c r="G652" s="29"/>
      <c r="H652" s="29"/>
      <c r="I652" s="30"/>
      <c r="J652" s="4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5.75" customHeight="1" x14ac:dyDescent="0.3">
      <c r="A653" s="29"/>
      <c r="B653" s="29"/>
      <c r="C653" s="54"/>
      <c r="D653" s="29"/>
      <c r="E653" s="29"/>
      <c r="F653" s="29"/>
      <c r="G653" s="29"/>
      <c r="H653" s="29"/>
      <c r="I653" s="30"/>
      <c r="J653" s="4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5.75" customHeight="1" x14ac:dyDescent="0.3">
      <c r="A654" s="29"/>
      <c r="B654" s="29"/>
      <c r="C654" s="54"/>
      <c r="D654" s="29"/>
      <c r="E654" s="29"/>
      <c r="F654" s="29"/>
      <c r="G654" s="29"/>
      <c r="H654" s="29"/>
      <c r="I654" s="30"/>
      <c r="J654" s="4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5.75" customHeight="1" x14ac:dyDescent="0.3">
      <c r="A655" s="29"/>
      <c r="B655" s="29"/>
      <c r="C655" s="54"/>
      <c r="D655" s="29"/>
      <c r="E655" s="29"/>
      <c r="F655" s="29"/>
      <c r="G655" s="29"/>
      <c r="H655" s="29"/>
      <c r="I655" s="30"/>
      <c r="J655" s="4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5.75" customHeight="1" x14ac:dyDescent="0.3">
      <c r="A656" s="29"/>
      <c r="B656" s="29"/>
      <c r="C656" s="54"/>
      <c r="D656" s="29"/>
      <c r="E656" s="29"/>
      <c r="F656" s="29"/>
      <c r="G656" s="29"/>
      <c r="H656" s="29"/>
      <c r="I656" s="30"/>
      <c r="J656" s="4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5.75" customHeight="1" x14ac:dyDescent="0.3">
      <c r="A657" s="29"/>
      <c r="B657" s="29"/>
      <c r="C657" s="54"/>
      <c r="D657" s="29"/>
      <c r="E657" s="29"/>
      <c r="F657" s="29"/>
      <c r="G657" s="29"/>
      <c r="H657" s="29"/>
      <c r="I657" s="30"/>
      <c r="J657" s="4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5.75" customHeight="1" x14ac:dyDescent="0.3">
      <c r="A658" s="29"/>
      <c r="B658" s="29"/>
      <c r="C658" s="54"/>
      <c r="D658" s="29"/>
      <c r="E658" s="29"/>
      <c r="F658" s="29"/>
      <c r="G658" s="29"/>
      <c r="H658" s="29"/>
      <c r="I658" s="30"/>
      <c r="J658" s="4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5.75" customHeight="1" x14ac:dyDescent="0.3">
      <c r="A659" s="29"/>
      <c r="B659" s="29"/>
      <c r="C659" s="54"/>
      <c r="D659" s="29"/>
      <c r="E659" s="29"/>
      <c r="F659" s="29"/>
      <c r="G659" s="29"/>
      <c r="H659" s="29"/>
      <c r="I659" s="30"/>
      <c r="J659" s="4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5.75" customHeight="1" x14ac:dyDescent="0.3">
      <c r="A660" s="29"/>
      <c r="B660" s="29"/>
      <c r="C660" s="54"/>
      <c r="D660" s="29"/>
      <c r="E660" s="29"/>
      <c r="F660" s="29"/>
      <c r="G660" s="29"/>
      <c r="H660" s="29"/>
      <c r="I660" s="30"/>
      <c r="J660" s="4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5.75" customHeight="1" x14ac:dyDescent="0.3">
      <c r="A661" s="29"/>
      <c r="B661" s="29"/>
      <c r="C661" s="54"/>
      <c r="D661" s="29"/>
      <c r="E661" s="29"/>
      <c r="F661" s="29"/>
      <c r="G661" s="29"/>
      <c r="H661" s="29"/>
      <c r="I661" s="30"/>
      <c r="J661" s="4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5.75" customHeight="1" x14ac:dyDescent="0.3">
      <c r="A662" s="29"/>
      <c r="B662" s="29"/>
      <c r="C662" s="54"/>
      <c r="D662" s="29"/>
      <c r="E662" s="29"/>
      <c r="F662" s="29"/>
      <c r="G662" s="29"/>
      <c r="H662" s="29"/>
      <c r="I662" s="30"/>
      <c r="J662" s="4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5.75" customHeight="1" x14ac:dyDescent="0.3">
      <c r="A663" s="29"/>
      <c r="B663" s="29"/>
      <c r="C663" s="54"/>
      <c r="D663" s="29"/>
      <c r="E663" s="29"/>
      <c r="F663" s="29"/>
      <c r="G663" s="29"/>
      <c r="H663" s="29"/>
      <c r="I663" s="30"/>
      <c r="J663" s="4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5.75" customHeight="1" x14ac:dyDescent="0.3">
      <c r="A664" s="29"/>
      <c r="B664" s="29"/>
      <c r="C664" s="54"/>
      <c r="D664" s="29"/>
      <c r="E664" s="29"/>
      <c r="F664" s="29"/>
      <c r="G664" s="29"/>
      <c r="H664" s="29"/>
      <c r="I664" s="30"/>
      <c r="J664" s="4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5.75" customHeight="1" x14ac:dyDescent="0.3">
      <c r="A665" s="29"/>
      <c r="B665" s="29"/>
      <c r="C665" s="54"/>
      <c r="D665" s="29"/>
      <c r="E665" s="29"/>
      <c r="F665" s="29"/>
      <c r="G665" s="29"/>
      <c r="H665" s="29"/>
      <c r="I665" s="30"/>
      <c r="J665" s="4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5.75" customHeight="1" x14ac:dyDescent="0.3">
      <c r="A666" s="29"/>
      <c r="B666" s="29"/>
      <c r="C666" s="54"/>
      <c r="D666" s="29"/>
      <c r="E666" s="29"/>
      <c r="F666" s="29"/>
      <c r="G666" s="29"/>
      <c r="H666" s="29"/>
      <c r="I666" s="30"/>
      <c r="J666" s="4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5.75" customHeight="1" x14ac:dyDescent="0.3">
      <c r="A667" s="29"/>
      <c r="B667" s="29"/>
      <c r="C667" s="54"/>
      <c r="D667" s="29"/>
      <c r="E667" s="29"/>
      <c r="F667" s="29"/>
      <c r="G667" s="29"/>
      <c r="H667" s="29"/>
      <c r="I667" s="30"/>
      <c r="J667" s="4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5.75" customHeight="1" x14ac:dyDescent="0.3">
      <c r="A668" s="29"/>
      <c r="B668" s="29"/>
      <c r="C668" s="54"/>
      <c r="D668" s="29"/>
      <c r="E668" s="29"/>
      <c r="F668" s="29"/>
      <c r="G668" s="29"/>
      <c r="H668" s="29"/>
      <c r="I668" s="30"/>
      <c r="J668" s="4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5.75" customHeight="1" x14ac:dyDescent="0.3">
      <c r="A669" s="29"/>
      <c r="B669" s="29"/>
      <c r="C669" s="54"/>
      <c r="D669" s="29"/>
      <c r="E669" s="29"/>
      <c r="F669" s="29"/>
      <c r="G669" s="29"/>
      <c r="H669" s="29"/>
      <c r="I669" s="30"/>
      <c r="J669" s="4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5.75" customHeight="1" x14ac:dyDescent="0.3">
      <c r="A670" s="29"/>
      <c r="B670" s="29"/>
      <c r="C670" s="54"/>
      <c r="D670" s="29"/>
      <c r="E670" s="29"/>
      <c r="F670" s="29"/>
      <c r="G670" s="29"/>
      <c r="H670" s="29"/>
      <c r="I670" s="30"/>
      <c r="J670" s="4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5.75" customHeight="1" x14ac:dyDescent="0.3">
      <c r="A671" s="29"/>
      <c r="B671" s="29"/>
      <c r="C671" s="54"/>
      <c r="D671" s="29"/>
      <c r="E671" s="29"/>
      <c r="F671" s="29"/>
      <c r="G671" s="29"/>
      <c r="H671" s="29"/>
      <c r="I671" s="30"/>
      <c r="J671" s="4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5.75" customHeight="1" x14ac:dyDescent="0.3">
      <c r="A672" s="29"/>
      <c r="B672" s="29"/>
      <c r="C672" s="54"/>
      <c r="D672" s="29"/>
      <c r="E672" s="29"/>
      <c r="F672" s="29"/>
      <c r="G672" s="29"/>
      <c r="H672" s="29"/>
      <c r="I672" s="30"/>
      <c r="J672" s="4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5.75" customHeight="1" x14ac:dyDescent="0.3">
      <c r="A673" s="29"/>
      <c r="B673" s="29"/>
      <c r="C673" s="54"/>
      <c r="D673" s="29"/>
      <c r="E673" s="29"/>
      <c r="F673" s="29"/>
      <c r="G673" s="29"/>
      <c r="H673" s="29"/>
      <c r="I673" s="30"/>
      <c r="J673" s="4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5.75" customHeight="1" x14ac:dyDescent="0.3">
      <c r="A674" s="29"/>
      <c r="B674" s="29"/>
      <c r="C674" s="54"/>
      <c r="D674" s="29"/>
      <c r="E674" s="29"/>
      <c r="F674" s="29"/>
      <c r="G674" s="29"/>
      <c r="H674" s="29"/>
      <c r="I674" s="30"/>
      <c r="J674" s="4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5.75" customHeight="1" x14ac:dyDescent="0.3">
      <c r="A675" s="29"/>
      <c r="B675" s="29"/>
      <c r="C675" s="54"/>
      <c r="D675" s="29"/>
      <c r="E675" s="29"/>
      <c r="F675" s="29"/>
      <c r="G675" s="29"/>
      <c r="H675" s="29"/>
      <c r="I675" s="30"/>
      <c r="J675" s="4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5.75" customHeight="1" x14ac:dyDescent="0.3">
      <c r="A676" s="29"/>
      <c r="B676" s="29"/>
      <c r="C676" s="54"/>
      <c r="D676" s="29"/>
      <c r="E676" s="29"/>
      <c r="F676" s="29"/>
      <c r="G676" s="29"/>
      <c r="H676" s="29"/>
      <c r="I676" s="30"/>
      <c r="J676" s="4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5.75" customHeight="1" x14ac:dyDescent="0.3">
      <c r="A677" s="29"/>
      <c r="B677" s="29"/>
      <c r="C677" s="54"/>
      <c r="D677" s="29"/>
      <c r="E677" s="29"/>
      <c r="F677" s="29"/>
      <c r="G677" s="29"/>
      <c r="H677" s="29"/>
      <c r="I677" s="30"/>
      <c r="J677" s="4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5.75" customHeight="1" x14ac:dyDescent="0.3">
      <c r="A678" s="29"/>
      <c r="B678" s="29"/>
      <c r="C678" s="54"/>
      <c r="D678" s="29"/>
      <c r="E678" s="29"/>
      <c r="F678" s="29"/>
      <c r="G678" s="29"/>
      <c r="H678" s="29"/>
      <c r="I678" s="30"/>
      <c r="J678" s="4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5.75" customHeight="1" x14ac:dyDescent="0.3">
      <c r="A679" s="29"/>
      <c r="B679" s="29"/>
      <c r="C679" s="54"/>
      <c r="D679" s="29"/>
      <c r="E679" s="29"/>
      <c r="F679" s="29"/>
      <c r="G679" s="29"/>
      <c r="H679" s="29"/>
      <c r="I679" s="30"/>
      <c r="J679" s="4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5.75" customHeight="1" x14ac:dyDescent="0.3">
      <c r="A680" s="29"/>
      <c r="B680" s="29"/>
      <c r="C680" s="54"/>
      <c r="D680" s="29"/>
      <c r="E680" s="29"/>
      <c r="F680" s="29"/>
      <c r="G680" s="29"/>
      <c r="H680" s="29"/>
      <c r="I680" s="30"/>
      <c r="J680" s="4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5.75" customHeight="1" x14ac:dyDescent="0.3">
      <c r="A681" s="29"/>
      <c r="B681" s="29"/>
      <c r="C681" s="54"/>
      <c r="D681" s="29"/>
      <c r="E681" s="29"/>
      <c r="F681" s="29"/>
      <c r="G681" s="29"/>
      <c r="H681" s="29"/>
      <c r="I681" s="30"/>
      <c r="J681" s="4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5.75" customHeight="1" x14ac:dyDescent="0.3">
      <c r="A682" s="29"/>
      <c r="B682" s="29"/>
      <c r="C682" s="54"/>
      <c r="D682" s="29"/>
      <c r="E682" s="29"/>
      <c r="F682" s="29"/>
      <c r="G682" s="29"/>
      <c r="H682" s="29"/>
      <c r="I682" s="30"/>
      <c r="J682" s="4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5.75" customHeight="1" x14ac:dyDescent="0.3">
      <c r="A683" s="29"/>
      <c r="B683" s="29"/>
      <c r="C683" s="54"/>
      <c r="D683" s="29"/>
      <c r="E683" s="29"/>
      <c r="F683" s="29"/>
      <c r="G683" s="29"/>
      <c r="H683" s="29"/>
      <c r="I683" s="30"/>
      <c r="J683" s="4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5.75" customHeight="1" x14ac:dyDescent="0.3">
      <c r="A684" s="29"/>
      <c r="B684" s="29"/>
      <c r="C684" s="54"/>
      <c r="D684" s="29"/>
      <c r="E684" s="29"/>
      <c r="F684" s="29"/>
      <c r="G684" s="29"/>
      <c r="H684" s="29"/>
      <c r="I684" s="30"/>
      <c r="J684" s="4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5.75" customHeight="1" x14ac:dyDescent="0.3">
      <c r="A685" s="29"/>
      <c r="B685" s="29"/>
      <c r="C685" s="54"/>
      <c r="D685" s="29"/>
      <c r="E685" s="29"/>
      <c r="F685" s="29"/>
      <c r="G685" s="29"/>
      <c r="H685" s="29"/>
      <c r="I685" s="30"/>
      <c r="J685" s="4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5.75" customHeight="1" x14ac:dyDescent="0.3">
      <c r="A686" s="29"/>
      <c r="B686" s="29"/>
      <c r="C686" s="54"/>
      <c r="D686" s="29"/>
      <c r="E686" s="29"/>
      <c r="F686" s="29"/>
      <c r="G686" s="29"/>
      <c r="H686" s="29"/>
      <c r="I686" s="30"/>
      <c r="J686" s="4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5.75" customHeight="1" x14ac:dyDescent="0.3">
      <c r="A687" s="29"/>
      <c r="B687" s="29"/>
      <c r="C687" s="54"/>
      <c r="D687" s="29"/>
      <c r="E687" s="29"/>
      <c r="F687" s="29"/>
      <c r="G687" s="29"/>
      <c r="H687" s="29"/>
      <c r="I687" s="30"/>
      <c r="J687" s="4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5.75" customHeight="1" x14ac:dyDescent="0.3">
      <c r="A688" s="29"/>
      <c r="B688" s="29"/>
      <c r="C688" s="54"/>
      <c r="D688" s="29"/>
      <c r="E688" s="29"/>
      <c r="F688" s="29"/>
      <c r="G688" s="29"/>
      <c r="H688" s="29"/>
      <c r="I688" s="30"/>
      <c r="J688" s="4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5.75" customHeight="1" x14ac:dyDescent="0.3">
      <c r="A689" s="29"/>
      <c r="B689" s="29"/>
      <c r="C689" s="54"/>
      <c r="D689" s="29"/>
      <c r="E689" s="29"/>
      <c r="F689" s="29"/>
      <c r="G689" s="29"/>
      <c r="H689" s="29"/>
      <c r="I689" s="30"/>
      <c r="J689" s="4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5.75" customHeight="1" x14ac:dyDescent="0.3">
      <c r="A690" s="29"/>
      <c r="B690" s="29"/>
      <c r="C690" s="54"/>
      <c r="D690" s="29"/>
      <c r="E690" s="29"/>
      <c r="F690" s="29"/>
      <c r="G690" s="29"/>
      <c r="H690" s="29"/>
      <c r="I690" s="30"/>
      <c r="J690" s="4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5.75" customHeight="1" x14ac:dyDescent="0.3">
      <c r="A691" s="29"/>
      <c r="B691" s="29"/>
      <c r="C691" s="54"/>
      <c r="D691" s="29"/>
      <c r="E691" s="29"/>
      <c r="F691" s="29"/>
      <c r="G691" s="29"/>
      <c r="H691" s="29"/>
      <c r="I691" s="30"/>
      <c r="J691" s="4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5.75" customHeight="1" x14ac:dyDescent="0.3">
      <c r="A692" s="29"/>
      <c r="B692" s="29"/>
      <c r="C692" s="54"/>
      <c r="D692" s="29"/>
      <c r="E692" s="29"/>
      <c r="F692" s="29"/>
      <c r="G692" s="29"/>
      <c r="H692" s="29"/>
      <c r="I692" s="30"/>
      <c r="J692" s="4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5.75" customHeight="1" x14ac:dyDescent="0.3">
      <c r="A693" s="29"/>
      <c r="B693" s="29"/>
      <c r="C693" s="54"/>
      <c r="D693" s="29"/>
      <c r="E693" s="29"/>
      <c r="F693" s="29"/>
      <c r="G693" s="29"/>
      <c r="H693" s="29"/>
      <c r="I693" s="30"/>
      <c r="J693" s="4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5.75" customHeight="1" x14ac:dyDescent="0.3">
      <c r="A694" s="29"/>
      <c r="B694" s="29"/>
      <c r="C694" s="54"/>
      <c r="D694" s="29"/>
      <c r="E694" s="29"/>
      <c r="F694" s="29"/>
      <c r="G694" s="29"/>
      <c r="H694" s="29"/>
      <c r="I694" s="30"/>
      <c r="J694" s="4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5.75" customHeight="1" x14ac:dyDescent="0.3">
      <c r="A695" s="29"/>
      <c r="B695" s="29"/>
      <c r="C695" s="54"/>
      <c r="D695" s="29"/>
      <c r="E695" s="29"/>
      <c r="F695" s="29"/>
      <c r="G695" s="29"/>
      <c r="H695" s="29"/>
      <c r="I695" s="30"/>
      <c r="J695" s="4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5.75" customHeight="1" x14ac:dyDescent="0.3">
      <c r="A696" s="29"/>
      <c r="B696" s="29"/>
      <c r="C696" s="54"/>
      <c r="D696" s="29"/>
      <c r="E696" s="29"/>
      <c r="F696" s="29"/>
      <c r="G696" s="29"/>
      <c r="H696" s="29"/>
      <c r="I696" s="30"/>
      <c r="J696" s="4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5.75" customHeight="1" x14ac:dyDescent="0.3">
      <c r="A697" s="29"/>
      <c r="B697" s="29"/>
      <c r="C697" s="54"/>
      <c r="D697" s="29"/>
      <c r="E697" s="29"/>
      <c r="F697" s="29"/>
      <c r="G697" s="29"/>
      <c r="H697" s="29"/>
      <c r="I697" s="30"/>
      <c r="J697" s="4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5.75" customHeight="1" x14ac:dyDescent="0.3">
      <c r="A698" s="29"/>
      <c r="B698" s="29"/>
      <c r="C698" s="54"/>
      <c r="D698" s="29"/>
      <c r="E698" s="29"/>
      <c r="F698" s="29"/>
      <c r="G698" s="29"/>
      <c r="H698" s="29"/>
      <c r="I698" s="30"/>
      <c r="J698" s="4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5.75" customHeight="1" x14ac:dyDescent="0.3">
      <c r="A699" s="29"/>
      <c r="B699" s="29"/>
      <c r="C699" s="54"/>
      <c r="D699" s="29"/>
      <c r="E699" s="29"/>
      <c r="F699" s="29"/>
      <c r="G699" s="29"/>
      <c r="H699" s="29"/>
      <c r="I699" s="30"/>
      <c r="J699" s="4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5.75" customHeight="1" x14ac:dyDescent="0.3">
      <c r="A700" s="29"/>
      <c r="B700" s="29"/>
      <c r="C700" s="54"/>
      <c r="D700" s="29"/>
      <c r="E700" s="29"/>
      <c r="F700" s="29"/>
      <c r="G700" s="29"/>
      <c r="H700" s="29"/>
      <c r="I700" s="30"/>
      <c r="J700" s="4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5.75" customHeight="1" x14ac:dyDescent="0.3">
      <c r="A701" s="29"/>
      <c r="B701" s="29"/>
      <c r="C701" s="54"/>
      <c r="D701" s="29"/>
      <c r="E701" s="29"/>
      <c r="F701" s="29"/>
      <c r="G701" s="29"/>
      <c r="H701" s="29"/>
      <c r="I701" s="30"/>
      <c r="J701" s="4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5.75" customHeight="1" x14ac:dyDescent="0.3">
      <c r="A702" s="29"/>
      <c r="B702" s="29"/>
      <c r="C702" s="54"/>
      <c r="D702" s="29"/>
      <c r="E702" s="29"/>
      <c r="F702" s="29"/>
      <c r="G702" s="29"/>
      <c r="H702" s="29"/>
      <c r="I702" s="30"/>
      <c r="J702" s="4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5.75" customHeight="1" x14ac:dyDescent="0.3">
      <c r="A703" s="29"/>
      <c r="B703" s="29"/>
      <c r="C703" s="54"/>
      <c r="D703" s="29"/>
      <c r="E703" s="29"/>
      <c r="F703" s="29"/>
      <c r="G703" s="29"/>
      <c r="H703" s="29"/>
      <c r="I703" s="30"/>
      <c r="J703" s="4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5.75" customHeight="1" x14ac:dyDescent="0.3">
      <c r="A704" s="29"/>
      <c r="B704" s="29"/>
      <c r="C704" s="54"/>
      <c r="D704" s="29"/>
      <c r="E704" s="29"/>
      <c r="F704" s="29"/>
      <c r="G704" s="29"/>
      <c r="H704" s="29"/>
      <c r="I704" s="30"/>
      <c r="J704" s="4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5.75" customHeight="1" x14ac:dyDescent="0.3">
      <c r="A705" s="29"/>
      <c r="B705" s="29"/>
      <c r="C705" s="54"/>
      <c r="D705" s="29"/>
      <c r="E705" s="29"/>
      <c r="F705" s="29"/>
      <c r="G705" s="29"/>
      <c r="H705" s="29"/>
      <c r="I705" s="30"/>
      <c r="J705" s="4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5.75" customHeight="1" x14ac:dyDescent="0.3">
      <c r="A706" s="29"/>
      <c r="B706" s="29"/>
      <c r="C706" s="54"/>
      <c r="D706" s="29"/>
      <c r="E706" s="29"/>
      <c r="F706" s="29"/>
      <c r="G706" s="29"/>
      <c r="H706" s="29"/>
      <c r="I706" s="30"/>
      <c r="J706" s="4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5.75" customHeight="1" x14ac:dyDescent="0.3">
      <c r="A707" s="29"/>
      <c r="B707" s="29"/>
      <c r="C707" s="54"/>
      <c r="D707" s="29"/>
      <c r="E707" s="29"/>
      <c r="F707" s="29"/>
      <c r="G707" s="29"/>
      <c r="H707" s="29"/>
      <c r="I707" s="30"/>
      <c r="J707" s="4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5.75" customHeight="1" x14ac:dyDescent="0.3">
      <c r="A708" s="29"/>
      <c r="B708" s="29"/>
      <c r="C708" s="54"/>
      <c r="D708" s="29"/>
      <c r="E708" s="29"/>
      <c r="F708" s="29"/>
      <c r="G708" s="29"/>
      <c r="H708" s="29"/>
      <c r="I708" s="30"/>
      <c r="J708" s="4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5.75" customHeight="1" x14ac:dyDescent="0.3">
      <c r="A709" s="29"/>
      <c r="B709" s="29"/>
      <c r="C709" s="54"/>
      <c r="D709" s="29"/>
      <c r="E709" s="29"/>
      <c r="F709" s="29"/>
      <c r="G709" s="29"/>
      <c r="H709" s="29"/>
      <c r="I709" s="30"/>
      <c r="J709" s="4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5.75" customHeight="1" x14ac:dyDescent="0.3">
      <c r="A710" s="29"/>
      <c r="B710" s="29"/>
      <c r="C710" s="54"/>
      <c r="D710" s="29"/>
      <c r="E710" s="29"/>
      <c r="F710" s="29"/>
      <c r="G710" s="29"/>
      <c r="H710" s="29"/>
      <c r="I710" s="30"/>
      <c r="J710" s="4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5.75" customHeight="1" x14ac:dyDescent="0.3">
      <c r="A711" s="29"/>
      <c r="B711" s="29"/>
      <c r="C711" s="54"/>
      <c r="D711" s="29"/>
      <c r="E711" s="29"/>
      <c r="F711" s="29"/>
      <c r="G711" s="29"/>
      <c r="H711" s="29"/>
      <c r="I711" s="30"/>
      <c r="J711" s="4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5.75" customHeight="1" x14ac:dyDescent="0.3">
      <c r="A712" s="29"/>
      <c r="B712" s="29"/>
      <c r="C712" s="54"/>
      <c r="D712" s="29"/>
      <c r="E712" s="29"/>
      <c r="F712" s="29"/>
      <c r="G712" s="29"/>
      <c r="H712" s="29"/>
      <c r="I712" s="30"/>
      <c r="J712" s="4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5.75" customHeight="1" x14ac:dyDescent="0.3">
      <c r="A713" s="29"/>
      <c r="B713" s="29"/>
      <c r="C713" s="54"/>
      <c r="D713" s="29"/>
      <c r="E713" s="29"/>
      <c r="F713" s="29"/>
      <c r="G713" s="29"/>
      <c r="H713" s="29"/>
      <c r="I713" s="30"/>
      <c r="J713" s="4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5.75" customHeight="1" x14ac:dyDescent="0.3">
      <c r="A714" s="29"/>
      <c r="B714" s="29"/>
      <c r="C714" s="54"/>
      <c r="D714" s="29"/>
      <c r="E714" s="29"/>
      <c r="F714" s="29"/>
      <c r="G714" s="29"/>
      <c r="H714" s="29"/>
      <c r="I714" s="30"/>
      <c r="J714" s="4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5.75" customHeight="1" x14ac:dyDescent="0.3">
      <c r="A715" s="29"/>
      <c r="B715" s="29"/>
      <c r="C715" s="54"/>
      <c r="D715" s="29"/>
      <c r="E715" s="29"/>
      <c r="F715" s="29"/>
      <c r="G715" s="29"/>
      <c r="H715" s="29"/>
      <c r="I715" s="30"/>
      <c r="J715" s="4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5.75" customHeight="1" x14ac:dyDescent="0.3">
      <c r="A716" s="29"/>
      <c r="B716" s="29"/>
      <c r="C716" s="54"/>
      <c r="D716" s="29"/>
      <c r="E716" s="29"/>
      <c r="F716" s="29"/>
      <c r="G716" s="29"/>
      <c r="H716" s="29"/>
      <c r="I716" s="30"/>
      <c r="J716" s="4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5.75" customHeight="1" x14ac:dyDescent="0.3">
      <c r="A717" s="29"/>
      <c r="B717" s="29"/>
      <c r="C717" s="54"/>
      <c r="D717" s="29"/>
      <c r="E717" s="29"/>
      <c r="F717" s="29"/>
      <c r="G717" s="29"/>
      <c r="H717" s="29"/>
      <c r="I717" s="30"/>
      <c r="J717" s="4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5.75" customHeight="1" x14ac:dyDescent="0.3">
      <c r="A718" s="29"/>
      <c r="B718" s="29"/>
      <c r="C718" s="54"/>
      <c r="D718" s="29"/>
      <c r="E718" s="29"/>
      <c r="F718" s="29"/>
      <c r="G718" s="29"/>
      <c r="H718" s="29"/>
      <c r="I718" s="30"/>
      <c r="J718" s="4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5.75" customHeight="1" x14ac:dyDescent="0.3">
      <c r="A719" s="29"/>
      <c r="B719" s="29"/>
      <c r="C719" s="54"/>
      <c r="D719" s="29"/>
      <c r="E719" s="29"/>
      <c r="F719" s="29"/>
      <c r="G719" s="29"/>
      <c r="H719" s="29"/>
      <c r="I719" s="30"/>
      <c r="J719" s="4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5.75" customHeight="1" x14ac:dyDescent="0.3">
      <c r="A720" s="29"/>
      <c r="B720" s="29"/>
      <c r="C720" s="54"/>
      <c r="D720" s="29"/>
      <c r="E720" s="29"/>
      <c r="F720" s="29"/>
      <c r="G720" s="29"/>
      <c r="H720" s="29"/>
      <c r="I720" s="30"/>
      <c r="J720" s="4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5.75" customHeight="1" x14ac:dyDescent="0.3">
      <c r="A721" s="29"/>
      <c r="B721" s="29"/>
      <c r="C721" s="54"/>
      <c r="D721" s="29"/>
      <c r="E721" s="29"/>
      <c r="F721" s="29"/>
      <c r="G721" s="29"/>
      <c r="H721" s="29"/>
      <c r="I721" s="30"/>
      <c r="J721" s="4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5.75" customHeight="1" x14ac:dyDescent="0.3">
      <c r="A722" s="29"/>
      <c r="B722" s="29"/>
      <c r="C722" s="54"/>
      <c r="D722" s="29"/>
      <c r="E722" s="29"/>
      <c r="F722" s="29"/>
      <c r="G722" s="29"/>
      <c r="H722" s="29"/>
      <c r="I722" s="30"/>
      <c r="J722" s="4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5.75" customHeight="1" x14ac:dyDescent="0.3">
      <c r="A723" s="29"/>
      <c r="B723" s="29"/>
      <c r="C723" s="54"/>
      <c r="D723" s="29"/>
      <c r="E723" s="29"/>
      <c r="F723" s="29"/>
      <c r="G723" s="29"/>
      <c r="H723" s="29"/>
      <c r="I723" s="30"/>
      <c r="J723" s="4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5.75" customHeight="1" x14ac:dyDescent="0.3">
      <c r="A724" s="29"/>
      <c r="B724" s="29"/>
      <c r="C724" s="54"/>
      <c r="D724" s="29"/>
      <c r="E724" s="29"/>
      <c r="F724" s="29"/>
      <c r="G724" s="29"/>
      <c r="H724" s="29"/>
      <c r="I724" s="30"/>
      <c r="J724" s="4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5.75" customHeight="1" x14ac:dyDescent="0.3">
      <c r="A725" s="29"/>
      <c r="B725" s="29"/>
      <c r="C725" s="54"/>
      <c r="D725" s="29"/>
      <c r="E725" s="29"/>
      <c r="F725" s="29"/>
      <c r="G725" s="29"/>
      <c r="H725" s="29"/>
      <c r="I725" s="30"/>
      <c r="J725" s="4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5.75" customHeight="1" x14ac:dyDescent="0.3">
      <c r="A726" s="29"/>
      <c r="B726" s="29"/>
      <c r="C726" s="54"/>
      <c r="D726" s="29"/>
      <c r="E726" s="29"/>
      <c r="F726" s="29"/>
      <c r="G726" s="29"/>
      <c r="H726" s="29"/>
      <c r="I726" s="30"/>
      <c r="J726" s="4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5.75" customHeight="1" x14ac:dyDescent="0.3">
      <c r="A727" s="29"/>
      <c r="B727" s="29"/>
      <c r="C727" s="54"/>
      <c r="D727" s="29"/>
      <c r="E727" s="29"/>
      <c r="F727" s="29"/>
      <c r="G727" s="29"/>
      <c r="H727" s="29"/>
      <c r="I727" s="30"/>
      <c r="J727" s="4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5.75" customHeight="1" x14ac:dyDescent="0.3">
      <c r="A728" s="29"/>
      <c r="B728" s="29"/>
      <c r="C728" s="54"/>
      <c r="D728" s="29"/>
      <c r="E728" s="29"/>
      <c r="F728" s="29"/>
      <c r="G728" s="29"/>
      <c r="H728" s="29"/>
      <c r="I728" s="30"/>
      <c r="J728" s="4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5.75" customHeight="1" x14ac:dyDescent="0.3">
      <c r="A729" s="29"/>
      <c r="B729" s="29"/>
      <c r="C729" s="54"/>
      <c r="D729" s="29"/>
      <c r="E729" s="29"/>
      <c r="F729" s="29"/>
      <c r="G729" s="29"/>
      <c r="H729" s="29"/>
      <c r="I729" s="30"/>
      <c r="J729" s="4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5.75" customHeight="1" x14ac:dyDescent="0.3">
      <c r="A730" s="29"/>
      <c r="B730" s="29"/>
      <c r="C730" s="54"/>
      <c r="D730" s="29"/>
      <c r="E730" s="29"/>
      <c r="F730" s="29"/>
      <c r="G730" s="29"/>
      <c r="H730" s="29"/>
      <c r="I730" s="30"/>
      <c r="J730" s="4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5.75" customHeight="1" x14ac:dyDescent="0.3">
      <c r="A731" s="29"/>
      <c r="B731" s="29"/>
      <c r="C731" s="54"/>
      <c r="D731" s="29"/>
      <c r="E731" s="29"/>
      <c r="F731" s="29"/>
      <c r="G731" s="29"/>
      <c r="H731" s="29"/>
      <c r="I731" s="30"/>
      <c r="J731" s="4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5.75" customHeight="1" x14ac:dyDescent="0.3">
      <c r="A732" s="29"/>
      <c r="B732" s="29"/>
      <c r="C732" s="54"/>
      <c r="D732" s="29"/>
      <c r="E732" s="29"/>
      <c r="F732" s="29"/>
      <c r="G732" s="29"/>
      <c r="H732" s="29"/>
      <c r="I732" s="30"/>
      <c r="J732" s="4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5.75" customHeight="1" x14ac:dyDescent="0.3">
      <c r="A733" s="29"/>
      <c r="B733" s="29"/>
      <c r="C733" s="54"/>
      <c r="D733" s="29"/>
      <c r="E733" s="29"/>
      <c r="F733" s="29"/>
      <c r="G733" s="29"/>
      <c r="H733" s="29"/>
      <c r="I733" s="30"/>
      <c r="J733" s="4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5.75" customHeight="1" x14ac:dyDescent="0.3">
      <c r="A734" s="29"/>
      <c r="B734" s="29"/>
      <c r="C734" s="54"/>
      <c r="D734" s="29"/>
      <c r="E734" s="29"/>
      <c r="F734" s="29"/>
      <c r="G734" s="29"/>
      <c r="H734" s="29"/>
      <c r="I734" s="30"/>
      <c r="J734" s="4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5.75" customHeight="1" x14ac:dyDescent="0.3">
      <c r="A735" s="29"/>
      <c r="B735" s="29"/>
      <c r="C735" s="54"/>
      <c r="D735" s="29"/>
      <c r="E735" s="29"/>
      <c r="F735" s="29"/>
      <c r="G735" s="29"/>
      <c r="H735" s="29"/>
      <c r="I735" s="30"/>
      <c r="J735" s="4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5.75" customHeight="1" x14ac:dyDescent="0.3">
      <c r="A736" s="29"/>
      <c r="B736" s="29"/>
      <c r="C736" s="54"/>
      <c r="D736" s="29"/>
      <c r="E736" s="29"/>
      <c r="F736" s="29"/>
      <c r="G736" s="29"/>
      <c r="H736" s="29"/>
      <c r="I736" s="30"/>
      <c r="J736" s="4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5.75" customHeight="1" x14ac:dyDescent="0.3">
      <c r="A737" s="29"/>
      <c r="B737" s="29"/>
      <c r="C737" s="54"/>
      <c r="D737" s="29"/>
      <c r="E737" s="29"/>
      <c r="F737" s="29"/>
      <c r="G737" s="29"/>
      <c r="H737" s="29"/>
      <c r="I737" s="30"/>
      <c r="J737" s="4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5.75" customHeight="1" x14ac:dyDescent="0.3">
      <c r="A738" s="29"/>
      <c r="B738" s="29"/>
      <c r="C738" s="54"/>
      <c r="D738" s="29"/>
      <c r="E738" s="29"/>
      <c r="F738" s="29"/>
      <c r="G738" s="29"/>
      <c r="H738" s="29"/>
      <c r="I738" s="30"/>
      <c r="J738" s="4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5.75" customHeight="1" x14ac:dyDescent="0.3">
      <c r="A739" s="29"/>
      <c r="B739" s="29"/>
      <c r="C739" s="54"/>
      <c r="D739" s="29"/>
      <c r="E739" s="29"/>
      <c r="F739" s="29"/>
      <c r="G739" s="29"/>
      <c r="H739" s="29"/>
      <c r="I739" s="30"/>
      <c r="J739" s="4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5.75" customHeight="1" x14ac:dyDescent="0.3">
      <c r="A740" s="29"/>
      <c r="B740" s="29"/>
      <c r="C740" s="54"/>
      <c r="D740" s="29"/>
      <c r="E740" s="29"/>
      <c r="F740" s="29"/>
      <c r="G740" s="29"/>
      <c r="H740" s="29"/>
      <c r="I740" s="30"/>
      <c r="J740" s="4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5.75" customHeight="1" x14ac:dyDescent="0.3">
      <c r="A741" s="29"/>
      <c r="B741" s="29"/>
      <c r="C741" s="54"/>
      <c r="D741" s="29"/>
      <c r="E741" s="29"/>
      <c r="F741" s="29"/>
      <c r="G741" s="29"/>
      <c r="H741" s="29"/>
      <c r="I741" s="30"/>
      <c r="J741" s="4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5.75" customHeight="1" x14ac:dyDescent="0.3">
      <c r="A742" s="29"/>
      <c r="B742" s="29"/>
      <c r="C742" s="54"/>
      <c r="D742" s="29"/>
      <c r="E742" s="29"/>
      <c r="F742" s="29"/>
      <c r="G742" s="29"/>
      <c r="H742" s="29"/>
      <c r="I742" s="30"/>
      <c r="J742" s="4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5.75" customHeight="1" x14ac:dyDescent="0.3">
      <c r="A743" s="29"/>
      <c r="B743" s="29"/>
      <c r="C743" s="54"/>
      <c r="D743" s="29"/>
      <c r="E743" s="29"/>
      <c r="F743" s="29"/>
      <c r="G743" s="29"/>
      <c r="H743" s="29"/>
      <c r="I743" s="30"/>
      <c r="J743" s="4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5.75" customHeight="1" x14ac:dyDescent="0.3">
      <c r="A744" s="29"/>
      <c r="B744" s="29"/>
      <c r="C744" s="54"/>
      <c r="D744" s="29"/>
      <c r="E744" s="29"/>
      <c r="F744" s="29"/>
      <c r="G744" s="29"/>
      <c r="H744" s="29"/>
      <c r="I744" s="30"/>
      <c r="J744" s="4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5.75" customHeight="1" x14ac:dyDescent="0.3">
      <c r="A745" s="29"/>
      <c r="B745" s="29"/>
      <c r="C745" s="54"/>
      <c r="D745" s="29"/>
      <c r="E745" s="29"/>
      <c r="F745" s="29"/>
      <c r="G745" s="29"/>
      <c r="H745" s="29"/>
      <c r="I745" s="30"/>
      <c r="J745" s="4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5.75" customHeight="1" x14ac:dyDescent="0.3">
      <c r="A746" s="29"/>
      <c r="B746" s="29"/>
      <c r="C746" s="54"/>
      <c r="D746" s="29"/>
      <c r="E746" s="29"/>
      <c r="F746" s="29"/>
      <c r="G746" s="29"/>
      <c r="H746" s="29"/>
      <c r="I746" s="30"/>
      <c r="J746" s="4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5.75" customHeight="1" x14ac:dyDescent="0.3">
      <c r="A747" s="29"/>
      <c r="B747" s="29"/>
      <c r="C747" s="54"/>
      <c r="D747" s="29"/>
      <c r="E747" s="29"/>
      <c r="F747" s="29"/>
      <c r="G747" s="29"/>
      <c r="H747" s="29"/>
      <c r="I747" s="30"/>
      <c r="J747" s="4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5.75" customHeight="1" x14ac:dyDescent="0.3">
      <c r="A748" s="29"/>
      <c r="B748" s="29"/>
      <c r="C748" s="54"/>
      <c r="D748" s="29"/>
      <c r="E748" s="29"/>
      <c r="F748" s="29"/>
      <c r="G748" s="29"/>
      <c r="H748" s="29"/>
      <c r="I748" s="30"/>
      <c r="J748" s="4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5.75" customHeight="1" x14ac:dyDescent="0.3">
      <c r="A749" s="29"/>
      <c r="B749" s="29"/>
      <c r="C749" s="54"/>
      <c r="D749" s="29"/>
      <c r="E749" s="29"/>
      <c r="F749" s="29"/>
      <c r="G749" s="29"/>
      <c r="H749" s="29"/>
      <c r="I749" s="30"/>
      <c r="J749" s="4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5.75" customHeight="1" x14ac:dyDescent="0.3">
      <c r="A750" s="29"/>
      <c r="B750" s="29"/>
      <c r="C750" s="54"/>
      <c r="D750" s="29"/>
      <c r="E750" s="29"/>
      <c r="F750" s="29"/>
      <c r="G750" s="29"/>
      <c r="H750" s="29"/>
      <c r="I750" s="30"/>
      <c r="J750" s="4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5.75" customHeight="1" x14ac:dyDescent="0.3">
      <c r="A751" s="29"/>
      <c r="B751" s="29"/>
      <c r="C751" s="54"/>
      <c r="D751" s="29"/>
      <c r="E751" s="29"/>
      <c r="F751" s="29"/>
      <c r="G751" s="29"/>
      <c r="H751" s="29"/>
      <c r="I751" s="30"/>
      <c r="J751" s="4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5.75" customHeight="1" x14ac:dyDescent="0.3">
      <c r="A752" s="29"/>
      <c r="B752" s="29"/>
      <c r="C752" s="54"/>
      <c r="D752" s="29"/>
      <c r="E752" s="29"/>
      <c r="F752" s="29"/>
      <c r="G752" s="29"/>
      <c r="H752" s="29"/>
      <c r="I752" s="30"/>
      <c r="J752" s="4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5.75" customHeight="1" x14ac:dyDescent="0.3">
      <c r="A753" s="29"/>
      <c r="B753" s="29"/>
      <c r="C753" s="54"/>
      <c r="D753" s="29"/>
      <c r="E753" s="29"/>
      <c r="F753" s="29"/>
      <c r="G753" s="29"/>
      <c r="H753" s="29"/>
      <c r="I753" s="30"/>
      <c r="J753" s="4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5.75" customHeight="1" x14ac:dyDescent="0.3">
      <c r="A754" s="29"/>
      <c r="B754" s="29"/>
      <c r="C754" s="54"/>
      <c r="D754" s="29"/>
      <c r="E754" s="29"/>
      <c r="F754" s="29"/>
      <c r="G754" s="29"/>
      <c r="H754" s="29"/>
      <c r="I754" s="30"/>
      <c r="J754" s="4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5.75" customHeight="1" x14ac:dyDescent="0.3">
      <c r="A755" s="29"/>
      <c r="B755" s="29"/>
      <c r="C755" s="54"/>
      <c r="D755" s="29"/>
      <c r="E755" s="29"/>
      <c r="F755" s="29"/>
      <c r="G755" s="29"/>
      <c r="H755" s="29"/>
      <c r="I755" s="30"/>
      <c r="J755" s="4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5.75" customHeight="1" x14ac:dyDescent="0.3">
      <c r="A756" s="29"/>
      <c r="B756" s="29"/>
      <c r="C756" s="54"/>
      <c r="D756" s="29"/>
      <c r="E756" s="29"/>
      <c r="F756" s="29"/>
      <c r="G756" s="29"/>
      <c r="H756" s="29"/>
      <c r="I756" s="30"/>
      <c r="J756" s="4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5.75" customHeight="1" x14ac:dyDescent="0.3">
      <c r="A757" s="29"/>
      <c r="B757" s="29"/>
      <c r="C757" s="54"/>
      <c r="D757" s="29"/>
      <c r="E757" s="29"/>
      <c r="F757" s="29"/>
      <c r="G757" s="29"/>
      <c r="H757" s="29"/>
      <c r="I757" s="30"/>
      <c r="J757" s="4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5.75" customHeight="1" x14ac:dyDescent="0.3">
      <c r="A758" s="29"/>
      <c r="B758" s="29"/>
      <c r="C758" s="54"/>
      <c r="D758" s="29"/>
      <c r="E758" s="29"/>
      <c r="F758" s="29"/>
      <c r="G758" s="29"/>
      <c r="H758" s="29"/>
      <c r="I758" s="30"/>
      <c r="J758" s="4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5.75" customHeight="1" x14ac:dyDescent="0.3">
      <c r="A759" s="29"/>
      <c r="B759" s="29"/>
      <c r="C759" s="54"/>
      <c r="D759" s="29"/>
      <c r="E759" s="29"/>
      <c r="F759" s="29"/>
      <c r="G759" s="29"/>
      <c r="H759" s="29"/>
      <c r="I759" s="30"/>
      <c r="J759" s="4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5.75" customHeight="1" x14ac:dyDescent="0.3">
      <c r="A760" s="29"/>
      <c r="B760" s="29"/>
      <c r="C760" s="54"/>
      <c r="D760" s="29"/>
      <c r="E760" s="29"/>
      <c r="F760" s="29"/>
      <c r="G760" s="29"/>
      <c r="H760" s="29"/>
      <c r="I760" s="30"/>
      <c r="J760" s="4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5.75" customHeight="1" x14ac:dyDescent="0.3">
      <c r="A761" s="29"/>
      <c r="B761" s="29"/>
      <c r="C761" s="54"/>
      <c r="D761" s="29"/>
      <c r="E761" s="29"/>
      <c r="F761" s="29"/>
      <c r="G761" s="29"/>
      <c r="H761" s="29"/>
      <c r="I761" s="30"/>
      <c r="J761" s="4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5.75" customHeight="1" x14ac:dyDescent="0.3">
      <c r="A762" s="29"/>
      <c r="B762" s="29"/>
      <c r="C762" s="54"/>
      <c r="D762" s="29"/>
      <c r="E762" s="29"/>
      <c r="F762" s="29"/>
      <c r="G762" s="29"/>
      <c r="H762" s="29"/>
      <c r="I762" s="30"/>
      <c r="J762" s="4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5.75" customHeight="1" x14ac:dyDescent="0.3">
      <c r="A763" s="29"/>
      <c r="B763" s="29"/>
      <c r="C763" s="54"/>
      <c r="D763" s="29"/>
      <c r="E763" s="29"/>
      <c r="F763" s="29"/>
      <c r="G763" s="29"/>
      <c r="H763" s="29"/>
      <c r="I763" s="30"/>
      <c r="J763" s="4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5.75" customHeight="1" x14ac:dyDescent="0.3">
      <c r="A764" s="29"/>
      <c r="B764" s="29"/>
      <c r="C764" s="54"/>
      <c r="D764" s="29"/>
      <c r="E764" s="29"/>
      <c r="F764" s="29"/>
      <c r="G764" s="29"/>
      <c r="H764" s="29"/>
      <c r="I764" s="30"/>
      <c r="J764" s="4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5.75" customHeight="1" x14ac:dyDescent="0.3">
      <c r="A765" s="29"/>
      <c r="B765" s="29"/>
      <c r="C765" s="54"/>
      <c r="D765" s="29"/>
      <c r="E765" s="29"/>
      <c r="F765" s="29"/>
      <c r="G765" s="29"/>
      <c r="H765" s="29"/>
      <c r="I765" s="30"/>
      <c r="J765" s="4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5.75" customHeight="1" x14ac:dyDescent="0.3">
      <c r="A766" s="29"/>
      <c r="B766" s="29"/>
      <c r="C766" s="54"/>
      <c r="D766" s="29"/>
      <c r="E766" s="29"/>
      <c r="F766" s="29"/>
      <c r="G766" s="29"/>
      <c r="H766" s="29"/>
      <c r="I766" s="30"/>
      <c r="J766" s="4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5.75" customHeight="1" x14ac:dyDescent="0.3">
      <c r="A767" s="29"/>
      <c r="B767" s="29"/>
      <c r="C767" s="54"/>
      <c r="D767" s="29"/>
      <c r="E767" s="29"/>
      <c r="F767" s="29"/>
      <c r="G767" s="29"/>
      <c r="H767" s="29"/>
      <c r="I767" s="30"/>
      <c r="J767" s="4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5.75" customHeight="1" x14ac:dyDescent="0.3">
      <c r="A768" s="29"/>
      <c r="B768" s="29"/>
      <c r="C768" s="54"/>
      <c r="D768" s="29"/>
      <c r="E768" s="29"/>
      <c r="F768" s="29"/>
      <c r="G768" s="29"/>
      <c r="H768" s="29"/>
      <c r="I768" s="30"/>
      <c r="J768" s="4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5.75" customHeight="1" x14ac:dyDescent="0.3">
      <c r="A769" s="29"/>
      <c r="B769" s="29"/>
      <c r="C769" s="54"/>
      <c r="D769" s="29"/>
      <c r="E769" s="29"/>
      <c r="F769" s="29"/>
      <c r="G769" s="29"/>
      <c r="H769" s="29"/>
      <c r="I769" s="30"/>
      <c r="J769" s="4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5.75" customHeight="1" x14ac:dyDescent="0.3">
      <c r="A770" s="29"/>
      <c r="B770" s="29"/>
      <c r="C770" s="54"/>
      <c r="D770" s="29"/>
      <c r="E770" s="29"/>
      <c r="F770" s="29"/>
      <c r="G770" s="29"/>
      <c r="H770" s="29"/>
      <c r="I770" s="30"/>
      <c r="J770" s="4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5.75" customHeight="1" x14ac:dyDescent="0.3">
      <c r="A771" s="29"/>
      <c r="B771" s="29"/>
      <c r="C771" s="54"/>
      <c r="D771" s="29"/>
      <c r="E771" s="29"/>
      <c r="F771" s="29"/>
      <c r="G771" s="29"/>
      <c r="H771" s="29"/>
      <c r="I771" s="30"/>
      <c r="J771" s="4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5.75" customHeight="1" x14ac:dyDescent="0.3">
      <c r="A772" s="29"/>
      <c r="B772" s="29"/>
      <c r="C772" s="54"/>
      <c r="D772" s="29"/>
      <c r="E772" s="29"/>
      <c r="F772" s="29"/>
      <c r="G772" s="29"/>
      <c r="H772" s="29"/>
      <c r="I772" s="30"/>
      <c r="J772" s="4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5.75" customHeight="1" x14ac:dyDescent="0.3">
      <c r="A773" s="29"/>
      <c r="B773" s="29"/>
      <c r="C773" s="54"/>
      <c r="D773" s="29"/>
      <c r="E773" s="29"/>
      <c r="F773" s="29"/>
      <c r="G773" s="29"/>
      <c r="H773" s="29"/>
      <c r="I773" s="30"/>
      <c r="J773" s="4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5.75" customHeight="1" x14ac:dyDescent="0.3">
      <c r="A774" s="29"/>
      <c r="B774" s="29"/>
      <c r="C774" s="54"/>
      <c r="D774" s="29"/>
      <c r="E774" s="29"/>
      <c r="F774" s="29"/>
      <c r="G774" s="29"/>
      <c r="H774" s="29"/>
      <c r="I774" s="30"/>
      <c r="J774" s="4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5.75" customHeight="1" x14ac:dyDescent="0.3">
      <c r="A775" s="29"/>
      <c r="B775" s="29"/>
      <c r="C775" s="54"/>
      <c r="D775" s="29"/>
      <c r="E775" s="29"/>
      <c r="F775" s="29"/>
      <c r="G775" s="29"/>
      <c r="H775" s="29"/>
      <c r="I775" s="30"/>
      <c r="J775" s="4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5.75" customHeight="1" x14ac:dyDescent="0.3">
      <c r="A776" s="29"/>
      <c r="B776" s="29"/>
      <c r="C776" s="54"/>
      <c r="D776" s="29"/>
      <c r="E776" s="29"/>
      <c r="F776" s="29"/>
      <c r="G776" s="29"/>
      <c r="H776" s="29"/>
      <c r="I776" s="30"/>
      <c r="J776" s="4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5.75" customHeight="1" x14ac:dyDescent="0.3">
      <c r="A777" s="29"/>
      <c r="B777" s="29"/>
      <c r="C777" s="54"/>
      <c r="D777" s="29"/>
      <c r="E777" s="29"/>
      <c r="F777" s="29"/>
      <c r="G777" s="29"/>
      <c r="H777" s="29"/>
      <c r="I777" s="30"/>
      <c r="J777" s="4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5.75" customHeight="1" x14ac:dyDescent="0.3">
      <c r="A778" s="29"/>
      <c r="B778" s="29"/>
      <c r="C778" s="54"/>
      <c r="D778" s="29"/>
      <c r="E778" s="29"/>
      <c r="F778" s="29"/>
      <c r="G778" s="29"/>
      <c r="H778" s="29"/>
      <c r="I778" s="30"/>
      <c r="J778" s="4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5.75" customHeight="1" x14ac:dyDescent="0.3">
      <c r="A779" s="29"/>
      <c r="B779" s="29"/>
      <c r="C779" s="54"/>
      <c r="D779" s="29"/>
      <c r="E779" s="29"/>
      <c r="F779" s="29"/>
      <c r="G779" s="29"/>
      <c r="H779" s="29"/>
      <c r="I779" s="30"/>
      <c r="J779" s="4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5.75" customHeight="1" x14ac:dyDescent="0.3">
      <c r="A780" s="29"/>
      <c r="B780" s="29"/>
      <c r="C780" s="54"/>
      <c r="D780" s="29"/>
      <c r="E780" s="29"/>
      <c r="F780" s="29"/>
      <c r="G780" s="29"/>
      <c r="H780" s="29"/>
      <c r="I780" s="30"/>
      <c r="J780" s="4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5.75" customHeight="1" x14ac:dyDescent="0.3">
      <c r="A781" s="29"/>
      <c r="B781" s="29"/>
      <c r="C781" s="54"/>
      <c r="D781" s="29"/>
      <c r="E781" s="29"/>
      <c r="F781" s="29"/>
      <c r="G781" s="29"/>
      <c r="H781" s="29"/>
      <c r="I781" s="30"/>
      <c r="J781" s="4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5.75" customHeight="1" x14ac:dyDescent="0.3">
      <c r="A782" s="29"/>
      <c r="B782" s="29"/>
      <c r="C782" s="54"/>
      <c r="D782" s="29"/>
      <c r="E782" s="29"/>
      <c r="F782" s="29"/>
      <c r="G782" s="29"/>
      <c r="H782" s="29"/>
      <c r="I782" s="30"/>
      <c r="J782" s="4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5.75" customHeight="1" x14ac:dyDescent="0.3">
      <c r="A783" s="29"/>
      <c r="B783" s="29"/>
      <c r="C783" s="54"/>
      <c r="D783" s="29"/>
      <c r="E783" s="29"/>
      <c r="F783" s="29"/>
      <c r="G783" s="29"/>
      <c r="H783" s="29"/>
      <c r="I783" s="30"/>
      <c r="J783" s="4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5.75" customHeight="1" x14ac:dyDescent="0.3">
      <c r="A784" s="29"/>
      <c r="B784" s="29"/>
      <c r="C784" s="54"/>
      <c r="D784" s="29"/>
      <c r="E784" s="29"/>
      <c r="F784" s="29"/>
      <c r="G784" s="29"/>
      <c r="H784" s="29"/>
      <c r="I784" s="30"/>
      <c r="J784" s="4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5.75" customHeight="1" x14ac:dyDescent="0.3">
      <c r="A785" s="29"/>
      <c r="B785" s="29"/>
      <c r="C785" s="54"/>
      <c r="D785" s="29"/>
      <c r="E785" s="29"/>
      <c r="F785" s="29"/>
      <c r="G785" s="29"/>
      <c r="H785" s="29"/>
      <c r="I785" s="30"/>
      <c r="J785" s="4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5.75" customHeight="1" x14ac:dyDescent="0.3">
      <c r="A786" s="29"/>
      <c r="B786" s="29"/>
      <c r="C786" s="54"/>
      <c r="D786" s="29"/>
      <c r="E786" s="29"/>
      <c r="F786" s="29"/>
      <c r="G786" s="29"/>
      <c r="H786" s="29"/>
      <c r="I786" s="30"/>
      <c r="J786" s="4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5.75" customHeight="1" x14ac:dyDescent="0.3">
      <c r="A787" s="29"/>
      <c r="B787" s="29"/>
      <c r="C787" s="54"/>
      <c r="D787" s="29"/>
      <c r="E787" s="29"/>
      <c r="F787" s="29"/>
      <c r="G787" s="29"/>
      <c r="H787" s="29"/>
      <c r="I787" s="30"/>
      <c r="J787" s="4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5.75" customHeight="1" x14ac:dyDescent="0.3">
      <c r="A788" s="29"/>
      <c r="B788" s="29"/>
      <c r="C788" s="54"/>
      <c r="D788" s="29"/>
      <c r="E788" s="29"/>
      <c r="F788" s="29"/>
      <c r="G788" s="29"/>
      <c r="H788" s="29"/>
      <c r="I788" s="30"/>
      <c r="J788" s="4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5.75" customHeight="1" x14ac:dyDescent="0.3">
      <c r="A789" s="29"/>
      <c r="B789" s="29"/>
      <c r="C789" s="54"/>
      <c r="D789" s="29"/>
      <c r="E789" s="29"/>
      <c r="F789" s="29"/>
      <c r="G789" s="29"/>
      <c r="H789" s="29"/>
      <c r="I789" s="30"/>
      <c r="J789" s="4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5.75" customHeight="1" x14ac:dyDescent="0.3">
      <c r="A790" s="29"/>
      <c r="B790" s="29"/>
      <c r="C790" s="54"/>
      <c r="D790" s="29"/>
      <c r="E790" s="29"/>
      <c r="F790" s="29"/>
      <c r="G790" s="29"/>
      <c r="H790" s="29"/>
      <c r="I790" s="30"/>
      <c r="J790" s="4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5.75" customHeight="1" x14ac:dyDescent="0.3">
      <c r="A791" s="29"/>
      <c r="B791" s="29"/>
      <c r="C791" s="54"/>
      <c r="D791" s="29"/>
      <c r="E791" s="29"/>
      <c r="F791" s="29"/>
      <c r="G791" s="29"/>
      <c r="H791" s="29"/>
      <c r="I791" s="30"/>
      <c r="J791" s="4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5.75" customHeight="1" x14ac:dyDescent="0.3">
      <c r="A792" s="29"/>
      <c r="B792" s="29"/>
      <c r="C792" s="54"/>
      <c r="D792" s="29"/>
      <c r="E792" s="29"/>
      <c r="F792" s="29"/>
      <c r="G792" s="29"/>
      <c r="H792" s="29"/>
      <c r="I792" s="30"/>
      <c r="J792" s="4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5.75" customHeight="1" x14ac:dyDescent="0.3">
      <c r="A793" s="29"/>
      <c r="B793" s="29"/>
      <c r="C793" s="54"/>
      <c r="D793" s="29"/>
      <c r="E793" s="29"/>
      <c r="F793" s="29"/>
      <c r="G793" s="29"/>
      <c r="H793" s="29"/>
      <c r="I793" s="30"/>
      <c r="J793" s="4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5.75" customHeight="1" x14ac:dyDescent="0.3">
      <c r="A794" s="29"/>
      <c r="B794" s="29"/>
      <c r="C794" s="54"/>
      <c r="D794" s="29"/>
      <c r="E794" s="29"/>
      <c r="F794" s="29"/>
      <c r="G794" s="29"/>
      <c r="H794" s="29"/>
      <c r="I794" s="30"/>
      <c r="J794" s="4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5.75" customHeight="1" x14ac:dyDescent="0.3">
      <c r="A795" s="29"/>
      <c r="B795" s="29"/>
      <c r="C795" s="54"/>
      <c r="D795" s="29"/>
      <c r="E795" s="29"/>
      <c r="F795" s="29"/>
      <c r="G795" s="29"/>
      <c r="H795" s="29"/>
      <c r="I795" s="30"/>
      <c r="J795" s="4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5.75" customHeight="1" x14ac:dyDescent="0.3">
      <c r="A796" s="29"/>
      <c r="B796" s="29"/>
      <c r="C796" s="54"/>
      <c r="D796" s="29"/>
      <c r="E796" s="29"/>
      <c r="F796" s="29"/>
      <c r="G796" s="29"/>
      <c r="H796" s="29"/>
      <c r="I796" s="30"/>
      <c r="J796" s="4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5.75" customHeight="1" x14ac:dyDescent="0.3">
      <c r="A797" s="29"/>
      <c r="B797" s="29"/>
      <c r="C797" s="54"/>
      <c r="D797" s="29"/>
      <c r="E797" s="29"/>
      <c r="F797" s="29"/>
      <c r="G797" s="29"/>
      <c r="H797" s="29"/>
      <c r="I797" s="30"/>
      <c r="J797" s="4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5.75" customHeight="1" x14ac:dyDescent="0.3">
      <c r="A798" s="29"/>
      <c r="B798" s="29"/>
      <c r="C798" s="54"/>
      <c r="D798" s="29"/>
      <c r="E798" s="29"/>
      <c r="F798" s="29"/>
      <c r="G798" s="29"/>
      <c r="H798" s="29"/>
      <c r="I798" s="30"/>
      <c r="J798" s="4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5.75" customHeight="1" x14ac:dyDescent="0.3">
      <c r="A799" s="29"/>
      <c r="B799" s="29"/>
      <c r="C799" s="54"/>
      <c r="D799" s="29"/>
      <c r="E799" s="29"/>
      <c r="F799" s="29"/>
      <c r="G799" s="29"/>
      <c r="H799" s="29"/>
      <c r="I799" s="30"/>
      <c r="J799" s="4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5.75" customHeight="1" x14ac:dyDescent="0.3">
      <c r="A800" s="29"/>
      <c r="B800" s="29"/>
      <c r="C800" s="54"/>
      <c r="D800" s="29"/>
      <c r="E800" s="29"/>
      <c r="F800" s="29"/>
      <c r="G800" s="29"/>
      <c r="H800" s="29"/>
      <c r="I800" s="30"/>
      <c r="J800" s="4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5.75" customHeight="1" x14ac:dyDescent="0.3">
      <c r="A801" s="29"/>
      <c r="B801" s="29"/>
      <c r="C801" s="54"/>
      <c r="D801" s="29"/>
      <c r="E801" s="29"/>
      <c r="F801" s="29"/>
      <c r="G801" s="29"/>
      <c r="H801" s="29"/>
      <c r="I801" s="30"/>
      <c r="J801" s="4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5.75" customHeight="1" x14ac:dyDescent="0.3">
      <c r="A802" s="29"/>
      <c r="B802" s="29"/>
      <c r="C802" s="54"/>
      <c r="D802" s="29"/>
      <c r="E802" s="29"/>
      <c r="F802" s="29"/>
      <c r="G802" s="29"/>
      <c r="H802" s="29"/>
      <c r="I802" s="30"/>
      <c r="J802" s="4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5.75" customHeight="1" x14ac:dyDescent="0.3">
      <c r="A803" s="29"/>
      <c r="B803" s="29"/>
      <c r="C803" s="54"/>
      <c r="D803" s="29"/>
      <c r="E803" s="29"/>
      <c r="F803" s="29"/>
      <c r="G803" s="29"/>
      <c r="H803" s="29"/>
      <c r="I803" s="30"/>
      <c r="J803" s="4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5.75" customHeight="1" x14ac:dyDescent="0.3">
      <c r="A804" s="29"/>
      <c r="B804" s="29"/>
      <c r="C804" s="54"/>
      <c r="D804" s="29"/>
      <c r="E804" s="29"/>
      <c r="F804" s="29"/>
      <c r="G804" s="29"/>
      <c r="H804" s="29"/>
      <c r="I804" s="30"/>
      <c r="J804" s="4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5.75" customHeight="1" x14ac:dyDescent="0.3">
      <c r="A805" s="29"/>
      <c r="B805" s="29"/>
      <c r="C805" s="54"/>
      <c r="D805" s="29"/>
      <c r="E805" s="29"/>
      <c r="F805" s="29"/>
      <c r="G805" s="29"/>
      <c r="H805" s="29"/>
      <c r="I805" s="30"/>
      <c r="J805" s="4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5.75" customHeight="1" x14ac:dyDescent="0.3">
      <c r="A806" s="29"/>
      <c r="B806" s="29"/>
      <c r="C806" s="54"/>
      <c r="D806" s="29"/>
      <c r="E806" s="29"/>
      <c r="F806" s="29"/>
      <c r="G806" s="29"/>
      <c r="H806" s="29"/>
      <c r="I806" s="30"/>
      <c r="J806" s="4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5.75" customHeight="1" x14ac:dyDescent="0.3">
      <c r="A807" s="29"/>
      <c r="B807" s="29"/>
      <c r="C807" s="54"/>
      <c r="D807" s="29"/>
      <c r="E807" s="29"/>
      <c r="F807" s="29"/>
      <c r="G807" s="29"/>
      <c r="H807" s="29"/>
      <c r="I807" s="30"/>
      <c r="J807" s="4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5.75" customHeight="1" x14ac:dyDescent="0.3">
      <c r="A808" s="29"/>
      <c r="B808" s="29"/>
      <c r="C808" s="54"/>
      <c r="D808" s="29"/>
      <c r="E808" s="29"/>
      <c r="F808" s="29"/>
      <c r="G808" s="29"/>
      <c r="H808" s="29"/>
      <c r="I808" s="30"/>
      <c r="J808" s="4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5.75" customHeight="1" x14ac:dyDescent="0.3">
      <c r="A809" s="29"/>
      <c r="B809" s="29"/>
      <c r="C809" s="54"/>
      <c r="D809" s="29"/>
      <c r="E809" s="29"/>
      <c r="F809" s="29"/>
      <c r="G809" s="29"/>
      <c r="H809" s="29"/>
      <c r="I809" s="30"/>
      <c r="J809" s="4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5.75" customHeight="1" x14ac:dyDescent="0.3">
      <c r="A810" s="29"/>
      <c r="B810" s="29"/>
      <c r="C810" s="54"/>
      <c r="D810" s="29"/>
      <c r="E810" s="29"/>
      <c r="F810" s="29"/>
      <c r="G810" s="29"/>
      <c r="H810" s="29"/>
      <c r="I810" s="30"/>
      <c r="J810" s="4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5.75" customHeight="1" x14ac:dyDescent="0.3">
      <c r="A811" s="29"/>
      <c r="B811" s="29"/>
      <c r="C811" s="54"/>
      <c r="D811" s="29"/>
      <c r="E811" s="29"/>
      <c r="F811" s="29"/>
      <c r="G811" s="29"/>
      <c r="H811" s="29"/>
      <c r="I811" s="30"/>
      <c r="J811" s="4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5.75" customHeight="1" x14ac:dyDescent="0.3">
      <c r="A812" s="29"/>
      <c r="B812" s="29"/>
      <c r="C812" s="54"/>
      <c r="D812" s="29"/>
      <c r="E812" s="29"/>
      <c r="F812" s="29"/>
      <c r="G812" s="29"/>
      <c r="H812" s="29"/>
      <c r="I812" s="30"/>
      <c r="J812" s="4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5.75" customHeight="1" x14ac:dyDescent="0.3">
      <c r="A813" s="29"/>
      <c r="B813" s="29"/>
      <c r="C813" s="54"/>
      <c r="D813" s="29"/>
      <c r="E813" s="29"/>
      <c r="F813" s="29"/>
      <c r="G813" s="29"/>
      <c r="H813" s="29"/>
      <c r="I813" s="30"/>
      <c r="J813" s="4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5.75" customHeight="1" x14ac:dyDescent="0.3">
      <c r="A814" s="29"/>
      <c r="B814" s="29"/>
      <c r="C814" s="54"/>
      <c r="D814" s="29"/>
      <c r="E814" s="29"/>
      <c r="F814" s="29"/>
      <c r="G814" s="29"/>
      <c r="H814" s="29"/>
      <c r="I814" s="30"/>
      <c r="J814" s="4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5.75" customHeight="1" x14ac:dyDescent="0.3">
      <c r="A815" s="29"/>
      <c r="B815" s="29"/>
      <c r="C815" s="54"/>
      <c r="D815" s="29"/>
      <c r="E815" s="29"/>
      <c r="F815" s="29"/>
      <c r="G815" s="29"/>
      <c r="H815" s="29"/>
      <c r="I815" s="30"/>
      <c r="J815" s="4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5.75" customHeight="1" x14ac:dyDescent="0.3">
      <c r="A816" s="29"/>
      <c r="B816" s="29"/>
      <c r="C816" s="54"/>
      <c r="D816" s="29"/>
      <c r="E816" s="29"/>
      <c r="F816" s="29"/>
      <c r="G816" s="29"/>
      <c r="H816" s="29"/>
      <c r="I816" s="30"/>
      <c r="J816" s="4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5.75" customHeight="1" x14ac:dyDescent="0.3">
      <c r="A817" s="29"/>
      <c r="B817" s="29"/>
      <c r="C817" s="54"/>
      <c r="D817" s="29"/>
      <c r="E817" s="29"/>
      <c r="F817" s="29"/>
      <c r="G817" s="29"/>
      <c r="H817" s="29"/>
      <c r="I817" s="30"/>
      <c r="J817" s="4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5.75" customHeight="1" x14ac:dyDescent="0.3">
      <c r="A818" s="29"/>
      <c r="B818" s="29"/>
      <c r="C818" s="54"/>
      <c r="D818" s="29"/>
      <c r="E818" s="29"/>
      <c r="F818" s="29"/>
      <c r="G818" s="29"/>
      <c r="H818" s="29"/>
      <c r="I818" s="30"/>
      <c r="J818" s="4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5.75" customHeight="1" x14ac:dyDescent="0.3">
      <c r="A819" s="29"/>
      <c r="B819" s="29"/>
      <c r="C819" s="54"/>
      <c r="D819" s="29"/>
      <c r="E819" s="29"/>
      <c r="F819" s="29"/>
      <c r="G819" s="29"/>
      <c r="H819" s="29"/>
      <c r="I819" s="30"/>
      <c r="J819" s="4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5.75" customHeight="1" x14ac:dyDescent="0.3">
      <c r="A820" s="29"/>
      <c r="B820" s="29"/>
      <c r="C820" s="54"/>
      <c r="D820" s="29"/>
      <c r="E820" s="29"/>
      <c r="F820" s="29"/>
      <c r="G820" s="29"/>
      <c r="H820" s="29"/>
      <c r="I820" s="30"/>
      <c r="J820" s="4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5.75" customHeight="1" x14ac:dyDescent="0.3">
      <c r="A821" s="29"/>
      <c r="B821" s="29"/>
      <c r="C821" s="54"/>
      <c r="D821" s="29"/>
      <c r="E821" s="29"/>
      <c r="F821" s="29"/>
      <c r="G821" s="29"/>
      <c r="H821" s="29"/>
      <c r="I821" s="30"/>
      <c r="J821" s="4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5.75" customHeight="1" x14ac:dyDescent="0.3">
      <c r="A822" s="29"/>
      <c r="B822" s="29"/>
      <c r="C822" s="54"/>
      <c r="D822" s="29"/>
      <c r="E822" s="29"/>
      <c r="F822" s="29"/>
      <c r="G822" s="29"/>
      <c r="H822" s="29"/>
      <c r="I822" s="30"/>
      <c r="J822" s="4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5.75" customHeight="1" x14ac:dyDescent="0.3">
      <c r="A823" s="29"/>
      <c r="B823" s="29"/>
      <c r="C823" s="54"/>
      <c r="D823" s="29"/>
      <c r="E823" s="29"/>
      <c r="F823" s="29"/>
      <c r="G823" s="29"/>
      <c r="H823" s="29"/>
      <c r="I823" s="30"/>
      <c r="J823" s="4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5.75" customHeight="1" x14ac:dyDescent="0.3">
      <c r="A824" s="29"/>
      <c r="B824" s="29"/>
      <c r="C824" s="54"/>
      <c r="D824" s="29"/>
      <c r="E824" s="29"/>
      <c r="F824" s="29"/>
      <c r="G824" s="29"/>
      <c r="H824" s="29"/>
      <c r="I824" s="30"/>
      <c r="J824" s="4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5.75" customHeight="1" x14ac:dyDescent="0.3">
      <c r="A825" s="29"/>
      <c r="B825" s="29"/>
      <c r="C825" s="54"/>
      <c r="D825" s="29"/>
      <c r="E825" s="29"/>
      <c r="F825" s="29"/>
      <c r="G825" s="29"/>
      <c r="H825" s="29"/>
      <c r="I825" s="30"/>
      <c r="J825" s="4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5.75" customHeight="1" x14ac:dyDescent="0.3">
      <c r="A826" s="29"/>
      <c r="B826" s="29"/>
      <c r="C826" s="54"/>
      <c r="D826" s="29"/>
      <c r="E826" s="29"/>
      <c r="F826" s="29"/>
      <c r="G826" s="29"/>
      <c r="H826" s="29"/>
      <c r="I826" s="30"/>
      <c r="J826" s="4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5.75" customHeight="1" x14ac:dyDescent="0.3">
      <c r="A827" s="29"/>
      <c r="B827" s="29"/>
      <c r="C827" s="54"/>
      <c r="D827" s="29"/>
      <c r="E827" s="29"/>
      <c r="F827" s="29"/>
      <c r="G827" s="29"/>
      <c r="H827" s="29"/>
      <c r="I827" s="30"/>
      <c r="J827" s="4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5.75" customHeight="1" x14ac:dyDescent="0.3">
      <c r="A828" s="29"/>
      <c r="B828" s="29"/>
      <c r="C828" s="54"/>
      <c r="D828" s="29"/>
      <c r="E828" s="29"/>
      <c r="F828" s="29"/>
      <c r="G828" s="29"/>
      <c r="H828" s="29"/>
      <c r="I828" s="30"/>
      <c r="J828" s="4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5.75" customHeight="1" x14ac:dyDescent="0.3">
      <c r="A829" s="29"/>
      <c r="B829" s="29"/>
      <c r="C829" s="54"/>
      <c r="D829" s="29"/>
      <c r="E829" s="29"/>
      <c r="F829" s="29"/>
      <c r="G829" s="29"/>
      <c r="H829" s="29"/>
      <c r="I829" s="30"/>
      <c r="J829" s="4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5.75" customHeight="1" x14ac:dyDescent="0.3">
      <c r="A830" s="29"/>
      <c r="B830" s="29"/>
      <c r="C830" s="54"/>
      <c r="D830" s="29"/>
      <c r="E830" s="29"/>
      <c r="F830" s="29"/>
      <c r="G830" s="29"/>
      <c r="H830" s="29"/>
      <c r="I830" s="30"/>
      <c r="J830" s="4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5.75" customHeight="1" x14ac:dyDescent="0.3">
      <c r="A831" s="29"/>
      <c r="B831" s="29"/>
      <c r="C831" s="54"/>
      <c r="D831" s="29"/>
      <c r="E831" s="29"/>
      <c r="F831" s="29"/>
      <c r="G831" s="29"/>
      <c r="H831" s="29"/>
      <c r="I831" s="30"/>
      <c r="J831" s="4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5.75" customHeight="1" x14ac:dyDescent="0.3">
      <c r="A832" s="29"/>
      <c r="B832" s="29"/>
      <c r="C832" s="54"/>
      <c r="D832" s="29"/>
      <c r="E832" s="29"/>
      <c r="F832" s="29"/>
      <c r="G832" s="29"/>
      <c r="H832" s="29"/>
      <c r="I832" s="30"/>
      <c r="J832" s="4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5.75" customHeight="1" x14ac:dyDescent="0.3">
      <c r="A833" s="29"/>
      <c r="B833" s="29"/>
      <c r="C833" s="54"/>
      <c r="D833" s="29"/>
      <c r="E833" s="29"/>
      <c r="F833" s="29"/>
      <c r="G833" s="29"/>
      <c r="H833" s="29"/>
      <c r="I833" s="30"/>
      <c r="J833" s="4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5.75" customHeight="1" x14ac:dyDescent="0.3">
      <c r="A834" s="29"/>
      <c r="B834" s="29"/>
      <c r="C834" s="54"/>
      <c r="D834" s="29"/>
      <c r="E834" s="29"/>
      <c r="F834" s="29"/>
      <c r="G834" s="29"/>
      <c r="H834" s="29"/>
      <c r="I834" s="30"/>
      <c r="J834" s="4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5.75" customHeight="1" x14ac:dyDescent="0.3">
      <c r="A835" s="29"/>
      <c r="B835" s="29"/>
      <c r="C835" s="54"/>
      <c r="D835" s="29"/>
      <c r="E835" s="29"/>
      <c r="F835" s="29"/>
      <c r="G835" s="29"/>
      <c r="H835" s="29"/>
      <c r="I835" s="30"/>
      <c r="J835" s="4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5.75" customHeight="1" x14ac:dyDescent="0.3">
      <c r="A836" s="29"/>
      <c r="B836" s="29"/>
      <c r="C836" s="54"/>
      <c r="D836" s="29"/>
      <c r="E836" s="29"/>
      <c r="F836" s="29"/>
      <c r="G836" s="29"/>
      <c r="H836" s="29"/>
      <c r="I836" s="30"/>
      <c r="J836" s="4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5.75" customHeight="1" x14ac:dyDescent="0.3">
      <c r="A837" s="29"/>
      <c r="B837" s="29"/>
      <c r="C837" s="54"/>
      <c r="D837" s="29"/>
      <c r="E837" s="29"/>
      <c r="F837" s="29"/>
      <c r="G837" s="29"/>
      <c r="H837" s="29"/>
      <c r="I837" s="30"/>
      <c r="J837" s="4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5.75" customHeight="1" x14ac:dyDescent="0.3">
      <c r="A838" s="29"/>
      <c r="B838" s="29"/>
      <c r="C838" s="54"/>
      <c r="D838" s="29"/>
      <c r="E838" s="29"/>
      <c r="F838" s="29"/>
      <c r="G838" s="29"/>
      <c r="H838" s="29"/>
      <c r="I838" s="30"/>
      <c r="J838" s="4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5.75" customHeight="1" x14ac:dyDescent="0.3">
      <c r="A839" s="29"/>
      <c r="B839" s="29"/>
      <c r="C839" s="54"/>
      <c r="D839" s="29"/>
      <c r="E839" s="29"/>
      <c r="F839" s="29"/>
      <c r="G839" s="29"/>
      <c r="H839" s="29"/>
      <c r="I839" s="30"/>
      <c r="J839" s="4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5.75" customHeight="1" x14ac:dyDescent="0.3">
      <c r="A840" s="29"/>
      <c r="B840" s="29"/>
      <c r="C840" s="54"/>
      <c r="D840" s="29"/>
      <c r="E840" s="29"/>
      <c r="F840" s="29"/>
      <c r="G840" s="29"/>
      <c r="H840" s="29"/>
      <c r="I840" s="30"/>
      <c r="J840" s="4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5.75" customHeight="1" x14ac:dyDescent="0.3">
      <c r="A841" s="29"/>
      <c r="B841" s="29"/>
      <c r="C841" s="54"/>
      <c r="D841" s="29"/>
      <c r="E841" s="29"/>
      <c r="F841" s="29"/>
      <c r="G841" s="29"/>
      <c r="H841" s="29"/>
      <c r="I841" s="30"/>
      <c r="J841" s="4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5.75" customHeight="1" x14ac:dyDescent="0.3">
      <c r="A842" s="29"/>
      <c r="B842" s="29"/>
      <c r="C842" s="54"/>
      <c r="D842" s="29"/>
      <c r="E842" s="29"/>
      <c r="F842" s="29"/>
      <c r="G842" s="29"/>
      <c r="H842" s="29"/>
      <c r="I842" s="30"/>
      <c r="J842" s="4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5.75" customHeight="1" x14ac:dyDescent="0.3">
      <c r="A843" s="29"/>
      <c r="B843" s="29"/>
      <c r="C843" s="54"/>
      <c r="D843" s="29"/>
      <c r="E843" s="29"/>
      <c r="F843" s="29"/>
      <c r="G843" s="29"/>
      <c r="H843" s="29"/>
      <c r="I843" s="30"/>
      <c r="J843" s="4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5.75" customHeight="1" x14ac:dyDescent="0.3">
      <c r="A844" s="29"/>
      <c r="B844" s="29"/>
      <c r="C844" s="54"/>
      <c r="D844" s="29"/>
      <c r="E844" s="29"/>
      <c r="F844" s="29"/>
      <c r="G844" s="29"/>
      <c r="H844" s="29"/>
      <c r="I844" s="30"/>
      <c r="J844" s="4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5.75" customHeight="1" x14ac:dyDescent="0.3">
      <c r="A845" s="29"/>
      <c r="B845" s="29"/>
      <c r="C845" s="54"/>
      <c r="D845" s="29"/>
      <c r="E845" s="29"/>
      <c r="F845" s="29"/>
      <c r="G845" s="29"/>
      <c r="H845" s="29"/>
      <c r="I845" s="30"/>
      <c r="J845" s="4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5.75" customHeight="1" x14ac:dyDescent="0.3">
      <c r="A846" s="29"/>
      <c r="B846" s="29"/>
      <c r="C846" s="54"/>
      <c r="D846" s="29"/>
      <c r="E846" s="29"/>
      <c r="F846" s="29"/>
      <c r="G846" s="29"/>
      <c r="H846" s="29"/>
      <c r="I846" s="30"/>
      <c r="J846" s="4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5.75" customHeight="1" x14ac:dyDescent="0.3">
      <c r="A847" s="29"/>
      <c r="B847" s="29"/>
      <c r="C847" s="54"/>
      <c r="D847" s="29"/>
      <c r="E847" s="29"/>
      <c r="F847" s="29"/>
      <c r="G847" s="29"/>
      <c r="H847" s="29"/>
      <c r="I847" s="30"/>
      <c r="J847" s="4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5.75" customHeight="1" x14ac:dyDescent="0.3">
      <c r="A848" s="29"/>
      <c r="B848" s="29"/>
      <c r="C848" s="54"/>
      <c r="D848" s="29"/>
      <c r="E848" s="29"/>
      <c r="F848" s="29"/>
      <c r="G848" s="29"/>
      <c r="H848" s="29"/>
      <c r="I848" s="30"/>
      <c r="J848" s="4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5.75" customHeight="1" x14ac:dyDescent="0.3">
      <c r="A849" s="29"/>
      <c r="B849" s="29"/>
      <c r="C849" s="54"/>
      <c r="D849" s="29"/>
      <c r="E849" s="29"/>
      <c r="F849" s="29"/>
      <c r="G849" s="29"/>
      <c r="H849" s="29"/>
      <c r="I849" s="30"/>
      <c r="J849" s="4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5.75" customHeight="1" x14ac:dyDescent="0.3">
      <c r="A850" s="29"/>
      <c r="B850" s="29"/>
      <c r="C850" s="54"/>
      <c r="D850" s="29"/>
      <c r="E850" s="29"/>
      <c r="F850" s="29"/>
      <c r="G850" s="29"/>
      <c r="H850" s="29"/>
      <c r="I850" s="30"/>
      <c r="J850" s="4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5.75" customHeight="1" x14ac:dyDescent="0.3">
      <c r="A851" s="29"/>
      <c r="B851" s="29"/>
      <c r="C851" s="54"/>
      <c r="D851" s="29"/>
      <c r="E851" s="29"/>
      <c r="F851" s="29"/>
      <c r="G851" s="29"/>
      <c r="H851" s="29"/>
      <c r="I851" s="30"/>
      <c r="J851" s="4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5.75" customHeight="1" x14ac:dyDescent="0.3">
      <c r="A852" s="29"/>
      <c r="B852" s="29"/>
      <c r="C852" s="54"/>
      <c r="D852" s="29"/>
      <c r="E852" s="29"/>
      <c r="F852" s="29"/>
      <c r="G852" s="29"/>
      <c r="H852" s="29"/>
      <c r="I852" s="30"/>
      <c r="J852" s="4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5.75" customHeight="1" x14ac:dyDescent="0.3">
      <c r="A853" s="29"/>
      <c r="B853" s="29"/>
      <c r="C853" s="54"/>
      <c r="D853" s="29"/>
      <c r="E853" s="29"/>
      <c r="F853" s="29"/>
      <c r="G853" s="29"/>
      <c r="H853" s="29"/>
      <c r="I853" s="30"/>
      <c r="J853" s="4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5.75" customHeight="1" x14ac:dyDescent="0.3">
      <c r="A854" s="29"/>
      <c r="B854" s="29"/>
      <c r="C854" s="54"/>
      <c r="D854" s="29"/>
      <c r="E854" s="29"/>
      <c r="F854" s="29"/>
      <c r="G854" s="29"/>
      <c r="H854" s="29"/>
      <c r="I854" s="30"/>
      <c r="J854" s="4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5.75" customHeight="1" x14ac:dyDescent="0.3">
      <c r="A855" s="29"/>
      <c r="B855" s="29"/>
      <c r="C855" s="54"/>
      <c r="D855" s="29"/>
      <c r="E855" s="29"/>
      <c r="F855" s="29"/>
      <c r="G855" s="29"/>
      <c r="H855" s="29"/>
      <c r="I855" s="30"/>
      <c r="J855" s="4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5.75" customHeight="1" x14ac:dyDescent="0.3">
      <c r="A856" s="29"/>
      <c r="B856" s="29"/>
      <c r="C856" s="54"/>
      <c r="D856" s="29"/>
      <c r="E856" s="29"/>
      <c r="F856" s="29"/>
      <c r="G856" s="29"/>
      <c r="H856" s="29"/>
      <c r="I856" s="30"/>
      <c r="J856" s="4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5.75" customHeight="1" x14ac:dyDescent="0.3">
      <c r="A857" s="29"/>
      <c r="B857" s="29"/>
      <c r="C857" s="54"/>
      <c r="D857" s="29"/>
      <c r="E857" s="29"/>
      <c r="F857" s="29"/>
      <c r="G857" s="29"/>
      <c r="H857" s="29"/>
      <c r="I857" s="30"/>
      <c r="J857" s="4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5.75" customHeight="1" x14ac:dyDescent="0.3">
      <c r="A858" s="29"/>
      <c r="B858" s="29"/>
      <c r="C858" s="54"/>
      <c r="D858" s="29"/>
      <c r="E858" s="29"/>
      <c r="F858" s="29"/>
      <c r="G858" s="29"/>
      <c r="H858" s="29"/>
      <c r="I858" s="30"/>
      <c r="J858" s="4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5.75" customHeight="1" x14ac:dyDescent="0.3">
      <c r="A859" s="29"/>
      <c r="B859" s="29"/>
      <c r="C859" s="54"/>
      <c r="D859" s="29"/>
      <c r="E859" s="29"/>
      <c r="F859" s="29"/>
      <c r="G859" s="29"/>
      <c r="H859" s="29"/>
      <c r="I859" s="30"/>
      <c r="J859" s="4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5.75" customHeight="1" x14ac:dyDescent="0.3">
      <c r="A860" s="29"/>
      <c r="B860" s="29"/>
      <c r="C860" s="54"/>
      <c r="D860" s="29"/>
      <c r="E860" s="29"/>
      <c r="F860" s="29"/>
      <c r="G860" s="29"/>
      <c r="H860" s="29"/>
      <c r="I860" s="30"/>
      <c r="J860" s="4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5.75" customHeight="1" x14ac:dyDescent="0.3">
      <c r="A861" s="29"/>
      <c r="B861" s="29"/>
      <c r="C861" s="54"/>
      <c r="D861" s="29"/>
      <c r="E861" s="29"/>
      <c r="F861" s="29"/>
      <c r="G861" s="29"/>
      <c r="H861" s="29"/>
      <c r="I861" s="30"/>
      <c r="J861" s="4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5.75" customHeight="1" x14ac:dyDescent="0.3">
      <c r="A862" s="29"/>
      <c r="B862" s="29"/>
      <c r="C862" s="54"/>
      <c r="D862" s="29"/>
      <c r="E862" s="29"/>
      <c r="F862" s="29"/>
      <c r="G862" s="29"/>
      <c r="H862" s="29"/>
      <c r="I862" s="30"/>
      <c r="J862" s="4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5.75" customHeight="1" x14ac:dyDescent="0.3">
      <c r="A863" s="29"/>
      <c r="B863" s="29"/>
      <c r="C863" s="54"/>
      <c r="D863" s="29"/>
      <c r="E863" s="29"/>
      <c r="F863" s="29"/>
      <c r="G863" s="29"/>
      <c r="H863" s="29"/>
      <c r="I863" s="30"/>
      <c r="J863" s="4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5.75" customHeight="1" x14ac:dyDescent="0.3">
      <c r="A864" s="29"/>
      <c r="B864" s="29"/>
      <c r="C864" s="54"/>
      <c r="D864" s="29"/>
      <c r="E864" s="29"/>
      <c r="F864" s="29"/>
      <c r="G864" s="29"/>
      <c r="H864" s="29"/>
      <c r="I864" s="30"/>
      <c r="J864" s="4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5.75" customHeight="1" x14ac:dyDescent="0.3">
      <c r="A865" s="29"/>
      <c r="B865" s="29"/>
      <c r="C865" s="54"/>
      <c r="D865" s="29"/>
      <c r="E865" s="29"/>
      <c r="F865" s="29"/>
      <c r="G865" s="29"/>
      <c r="H865" s="29"/>
      <c r="I865" s="30"/>
      <c r="J865" s="4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5.75" customHeight="1" x14ac:dyDescent="0.3">
      <c r="A866" s="29"/>
      <c r="B866" s="29"/>
      <c r="C866" s="54"/>
      <c r="D866" s="29"/>
      <c r="E866" s="29"/>
      <c r="F866" s="29"/>
      <c r="G866" s="29"/>
      <c r="H866" s="29"/>
      <c r="I866" s="30"/>
      <c r="J866" s="4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5.75" customHeight="1" x14ac:dyDescent="0.3">
      <c r="A867" s="29"/>
      <c r="B867" s="29"/>
      <c r="C867" s="54"/>
      <c r="D867" s="29"/>
      <c r="E867" s="29"/>
      <c r="F867" s="29"/>
      <c r="G867" s="29"/>
      <c r="H867" s="29"/>
      <c r="I867" s="30"/>
      <c r="J867" s="4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5.75" customHeight="1" x14ac:dyDescent="0.3">
      <c r="A868" s="29"/>
      <c r="B868" s="29"/>
      <c r="C868" s="54"/>
      <c r="D868" s="29"/>
      <c r="E868" s="29"/>
      <c r="F868" s="29"/>
      <c r="G868" s="29"/>
      <c r="H868" s="29"/>
      <c r="I868" s="30"/>
      <c r="J868" s="4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5.75" customHeight="1" x14ac:dyDescent="0.3">
      <c r="A869" s="29"/>
      <c r="B869" s="29"/>
      <c r="C869" s="54"/>
      <c r="D869" s="29"/>
      <c r="E869" s="29"/>
      <c r="F869" s="29"/>
      <c r="G869" s="29"/>
      <c r="H869" s="29"/>
      <c r="I869" s="30"/>
      <c r="J869" s="4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5.75" customHeight="1" x14ac:dyDescent="0.3">
      <c r="A870" s="29"/>
      <c r="B870" s="29"/>
      <c r="C870" s="54"/>
      <c r="D870" s="29"/>
      <c r="E870" s="29"/>
      <c r="F870" s="29"/>
      <c r="G870" s="29"/>
      <c r="H870" s="29"/>
      <c r="I870" s="30"/>
      <c r="J870" s="4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5.75" customHeight="1" x14ac:dyDescent="0.3">
      <c r="A871" s="29"/>
      <c r="B871" s="29"/>
      <c r="C871" s="54"/>
      <c r="D871" s="29"/>
      <c r="E871" s="29"/>
      <c r="F871" s="29"/>
      <c r="G871" s="29"/>
      <c r="H871" s="29"/>
      <c r="I871" s="30"/>
      <c r="J871" s="4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5.75" customHeight="1" x14ac:dyDescent="0.3">
      <c r="A872" s="29"/>
      <c r="B872" s="29"/>
      <c r="C872" s="54"/>
      <c r="D872" s="29"/>
      <c r="E872" s="29"/>
      <c r="F872" s="29"/>
      <c r="G872" s="29"/>
      <c r="H872" s="29"/>
      <c r="I872" s="30"/>
      <c r="J872" s="4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5.75" customHeight="1" x14ac:dyDescent="0.3">
      <c r="A873" s="29"/>
      <c r="B873" s="29"/>
      <c r="C873" s="54"/>
      <c r="D873" s="29"/>
      <c r="E873" s="29"/>
      <c r="F873" s="29"/>
      <c r="G873" s="29"/>
      <c r="H873" s="29"/>
      <c r="I873" s="30"/>
      <c r="J873" s="4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5.75" customHeight="1" x14ac:dyDescent="0.3">
      <c r="A874" s="29"/>
      <c r="B874" s="29"/>
      <c r="C874" s="54"/>
      <c r="D874" s="29"/>
      <c r="E874" s="29"/>
      <c r="F874" s="29"/>
      <c r="G874" s="29"/>
      <c r="H874" s="29"/>
      <c r="I874" s="30"/>
      <c r="J874" s="4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5.75" customHeight="1" x14ac:dyDescent="0.3">
      <c r="A875" s="29"/>
      <c r="B875" s="29"/>
      <c r="C875" s="54"/>
      <c r="D875" s="29"/>
      <c r="E875" s="29"/>
      <c r="F875" s="29"/>
      <c r="G875" s="29"/>
      <c r="H875" s="29"/>
      <c r="I875" s="30"/>
      <c r="J875" s="4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5.75" customHeight="1" x14ac:dyDescent="0.3">
      <c r="A876" s="29"/>
      <c r="B876" s="29"/>
      <c r="C876" s="54"/>
      <c r="D876" s="29"/>
      <c r="E876" s="29"/>
      <c r="F876" s="29"/>
      <c r="G876" s="29"/>
      <c r="H876" s="29"/>
      <c r="I876" s="30"/>
      <c r="J876" s="4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5.75" customHeight="1" x14ac:dyDescent="0.3">
      <c r="A877" s="29"/>
      <c r="B877" s="29"/>
      <c r="C877" s="54"/>
      <c r="D877" s="29"/>
      <c r="E877" s="29"/>
      <c r="F877" s="29"/>
      <c r="G877" s="29"/>
      <c r="H877" s="29"/>
      <c r="I877" s="30"/>
      <c r="J877" s="4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5.75" customHeight="1" x14ac:dyDescent="0.3">
      <c r="A878" s="29"/>
      <c r="B878" s="29"/>
      <c r="C878" s="54"/>
      <c r="D878" s="29"/>
      <c r="E878" s="29"/>
      <c r="F878" s="29"/>
      <c r="G878" s="29"/>
      <c r="H878" s="29"/>
      <c r="I878" s="30"/>
      <c r="J878" s="4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5.75" customHeight="1" x14ac:dyDescent="0.3">
      <c r="A879" s="29"/>
      <c r="B879" s="29"/>
      <c r="C879" s="54"/>
      <c r="D879" s="29"/>
      <c r="E879" s="29"/>
      <c r="F879" s="29"/>
      <c r="G879" s="29"/>
      <c r="H879" s="29"/>
      <c r="I879" s="30"/>
      <c r="J879" s="4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5.75" customHeight="1" x14ac:dyDescent="0.3">
      <c r="A880" s="29"/>
      <c r="B880" s="29"/>
      <c r="C880" s="54"/>
      <c r="D880" s="29"/>
      <c r="E880" s="29"/>
      <c r="F880" s="29"/>
      <c r="G880" s="29"/>
      <c r="H880" s="29"/>
      <c r="I880" s="30"/>
      <c r="J880" s="4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5.75" customHeight="1" x14ac:dyDescent="0.3">
      <c r="A881" s="29"/>
      <c r="B881" s="29"/>
      <c r="C881" s="54"/>
      <c r="D881" s="29"/>
      <c r="E881" s="29"/>
      <c r="F881" s="29"/>
      <c r="G881" s="29"/>
      <c r="H881" s="29"/>
      <c r="I881" s="30"/>
      <c r="J881" s="4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5.75" customHeight="1" x14ac:dyDescent="0.3">
      <c r="A882" s="29"/>
      <c r="B882" s="29"/>
      <c r="C882" s="54"/>
      <c r="D882" s="29"/>
      <c r="E882" s="29"/>
      <c r="F882" s="29"/>
      <c r="G882" s="29"/>
      <c r="H882" s="29"/>
      <c r="I882" s="30"/>
      <c r="J882" s="4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5.75" customHeight="1" x14ac:dyDescent="0.3">
      <c r="A883" s="29"/>
      <c r="B883" s="29"/>
      <c r="C883" s="54"/>
      <c r="D883" s="29"/>
      <c r="E883" s="29"/>
      <c r="F883" s="29"/>
      <c r="G883" s="29"/>
      <c r="H883" s="29"/>
      <c r="I883" s="30"/>
      <c r="J883" s="4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5.75" customHeight="1" x14ac:dyDescent="0.3">
      <c r="A884" s="29"/>
      <c r="B884" s="29"/>
      <c r="C884" s="54"/>
      <c r="D884" s="29"/>
      <c r="E884" s="29"/>
      <c r="F884" s="29"/>
      <c r="G884" s="29"/>
      <c r="H884" s="29"/>
      <c r="I884" s="30"/>
      <c r="J884" s="4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5.75" customHeight="1" x14ac:dyDescent="0.3">
      <c r="A885" s="29"/>
      <c r="B885" s="29"/>
      <c r="C885" s="54"/>
      <c r="D885" s="29"/>
      <c r="E885" s="29"/>
      <c r="F885" s="29"/>
      <c r="G885" s="29"/>
      <c r="H885" s="29"/>
      <c r="I885" s="30"/>
      <c r="J885" s="4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5.75" customHeight="1" x14ac:dyDescent="0.3">
      <c r="A886" s="29"/>
      <c r="B886" s="29"/>
      <c r="C886" s="54"/>
      <c r="D886" s="29"/>
      <c r="E886" s="29"/>
      <c r="F886" s="29"/>
      <c r="G886" s="29"/>
      <c r="H886" s="29"/>
      <c r="I886" s="30"/>
      <c r="J886" s="4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5.75" customHeight="1" x14ac:dyDescent="0.3">
      <c r="A887" s="29"/>
      <c r="B887" s="29"/>
      <c r="C887" s="54"/>
      <c r="D887" s="29"/>
      <c r="E887" s="29"/>
      <c r="F887" s="29"/>
      <c r="G887" s="29"/>
      <c r="H887" s="29"/>
      <c r="I887" s="30"/>
      <c r="J887" s="4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5.75" customHeight="1" x14ac:dyDescent="0.3">
      <c r="A888" s="29"/>
      <c r="B888" s="29"/>
      <c r="C888" s="54"/>
      <c r="D888" s="29"/>
      <c r="E888" s="29"/>
      <c r="F888" s="29"/>
      <c r="G888" s="29"/>
      <c r="H888" s="29"/>
      <c r="I888" s="30"/>
      <c r="J888" s="4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5.75" customHeight="1" x14ac:dyDescent="0.3">
      <c r="A889" s="29"/>
      <c r="B889" s="29"/>
      <c r="C889" s="54"/>
      <c r="D889" s="29"/>
      <c r="E889" s="29"/>
      <c r="F889" s="29"/>
      <c r="G889" s="29"/>
      <c r="H889" s="29"/>
      <c r="I889" s="30"/>
      <c r="J889" s="4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5.75" customHeight="1" x14ac:dyDescent="0.3">
      <c r="A890" s="29"/>
      <c r="B890" s="29"/>
      <c r="C890" s="54"/>
      <c r="D890" s="29"/>
      <c r="E890" s="29"/>
      <c r="F890" s="29"/>
      <c r="G890" s="29"/>
      <c r="H890" s="29"/>
      <c r="I890" s="30"/>
      <c r="J890" s="4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5.75" customHeight="1" x14ac:dyDescent="0.3">
      <c r="A891" s="29"/>
      <c r="B891" s="29"/>
      <c r="C891" s="54"/>
      <c r="D891" s="29"/>
      <c r="E891" s="29"/>
      <c r="F891" s="29"/>
      <c r="G891" s="29"/>
      <c r="H891" s="29"/>
      <c r="I891" s="30"/>
      <c r="J891" s="4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5.75" customHeight="1" x14ac:dyDescent="0.3">
      <c r="A892" s="29"/>
      <c r="B892" s="29"/>
      <c r="C892" s="54"/>
      <c r="D892" s="29"/>
      <c r="E892" s="29"/>
      <c r="F892" s="29"/>
      <c r="G892" s="29"/>
      <c r="H892" s="29"/>
      <c r="I892" s="30"/>
      <c r="J892" s="4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5.75" customHeight="1" x14ac:dyDescent="0.3">
      <c r="A893" s="29"/>
      <c r="B893" s="29"/>
      <c r="C893" s="54"/>
      <c r="D893" s="29"/>
      <c r="E893" s="29"/>
      <c r="F893" s="29"/>
      <c r="G893" s="29"/>
      <c r="H893" s="29"/>
      <c r="I893" s="30"/>
      <c r="J893" s="4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5.75" customHeight="1" x14ac:dyDescent="0.3">
      <c r="A894" s="29"/>
      <c r="B894" s="29"/>
      <c r="C894" s="54"/>
      <c r="D894" s="29"/>
      <c r="E894" s="29"/>
      <c r="F894" s="29"/>
      <c r="G894" s="29"/>
      <c r="H894" s="29"/>
      <c r="I894" s="30"/>
      <c r="J894" s="4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5.75" customHeight="1" x14ac:dyDescent="0.3">
      <c r="A895" s="29"/>
      <c r="B895" s="29"/>
      <c r="C895" s="54"/>
      <c r="D895" s="29"/>
      <c r="E895" s="29"/>
      <c r="F895" s="29"/>
      <c r="G895" s="29"/>
      <c r="H895" s="29"/>
      <c r="I895" s="30"/>
      <c r="J895" s="4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5.75" customHeight="1" x14ac:dyDescent="0.3">
      <c r="A896" s="29"/>
      <c r="B896" s="29"/>
      <c r="C896" s="54"/>
      <c r="D896" s="29"/>
      <c r="E896" s="29"/>
      <c r="F896" s="29"/>
      <c r="G896" s="29"/>
      <c r="H896" s="29"/>
      <c r="I896" s="30"/>
      <c r="J896" s="4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5.75" customHeight="1" x14ac:dyDescent="0.3">
      <c r="A897" s="29"/>
      <c r="B897" s="29"/>
      <c r="C897" s="54"/>
      <c r="D897" s="29"/>
      <c r="E897" s="29"/>
      <c r="F897" s="29"/>
      <c r="G897" s="29"/>
      <c r="H897" s="29"/>
      <c r="I897" s="30"/>
      <c r="J897" s="4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5.75" customHeight="1" x14ac:dyDescent="0.3">
      <c r="A898" s="29"/>
      <c r="B898" s="29"/>
      <c r="C898" s="54"/>
      <c r="D898" s="29"/>
      <c r="E898" s="29"/>
      <c r="F898" s="29"/>
      <c r="G898" s="29"/>
      <c r="H898" s="29"/>
      <c r="I898" s="30"/>
      <c r="J898" s="4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5.75" customHeight="1" x14ac:dyDescent="0.3">
      <c r="A899" s="29"/>
      <c r="B899" s="29"/>
      <c r="C899" s="54"/>
      <c r="D899" s="29"/>
      <c r="E899" s="29"/>
      <c r="F899" s="29"/>
      <c r="G899" s="29"/>
      <c r="H899" s="29"/>
      <c r="I899" s="30"/>
      <c r="J899" s="4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5.75" customHeight="1" x14ac:dyDescent="0.3">
      <c r="A900" s="29"/>
      <c r="B900" s="29"/>
      <c r="C900" s="54"/>
      <c r="D900" s="29"/>
      <c r="E900" s="29"/>
      <c r="F900" s="29"/>
      <c r="G900" s="29"/>
      <c r="H900" s="29"/>
      <c r="I900" s="30"/>
      <c r="J900" s="4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5.75" customHeight="1" x14ac:dyDescent="0.3">
      <c r="A901" s="29"/>
      <c r="B901" s="29"/>
      <c r="C901" s="54"/>
      <c r="D901" s="29"/>
      <c r="E901" s="29"/>
      <c r="F901" s="29"/>
      <c r="G901" s="29"/>
      <c r="H901" s="29"/>
      <c r="I901" s="30"/>
      <c r="J901" s="4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5.75" customHeight="1" x14ac:dyDescent="0.3">
      <c r="A902" s="29"/>
      <c r="B902" s="29"/>
      <c r="C902" s="54"/>
      <c r="D902" s="29"/>
      <c r="E902" s="29"/>
      <c r="F902" s="29"/>
      <c r="G902" s="29"/>
      <c r="H902" s="29"/>
      <c r="I902" s="30"/>
      <c r="J902" s="4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5.75" customHeight="1" x14ac:dyDescent="0.3">
      <c r="A903" s="29"/>
      <c r="B903" s="29"/>
      <c r="C903" s="54"/>
      <c r="D903" s="29"/>
      <c r="E903" s="29"/>
      <c r="F903" s="29"/>
      <c r="G903" s="29"/>
      <c r="H903" s="29"/>
      <c r="I903" s="30"/>
      <c r="J903" s="4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5.75" customHeight="1" x14ac:dyDescent="0.3">
      <c r="A904" s="29"/>
      <c r="B904" s="29"/>
      <c r="C904" s="54"/>
      <c r="D904" s="29"/>
      <c r="E904" s="29"/>
      <c r="F904" s="29"/>
      <c r="G904" s="29"/>
      <c r="H904" s="29"/>
      <c r="I904" s="30"/>
      <c r="J904" s="4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5.75" customHeight="1" x14ac:dyDescent="0.3">
      <c r="A905" s="29"/>
      <c r="B905" s="29"/>
      <c r="C905" s="54"/>
      <c r="D905" s="29"/>
      <c r="E905" s="29"/>
      <c r="F905" s="29"/>
      <c r="G905" s="29"/>
      <c r="H905" s="29"/>
      <c r="I905" s="30"/>
      <c r="J905" s="4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5.75" customHeight="1" x14ac:dyDescent="0.3">
      <c r="A906" s="29"/>
      <c r="B906" s="29"/>
      <c r="C906" s="54"/>
      <c r="D906" s="29"/>
      <c r="E906" s="29"/>
      <c r="F906" s="29"/>
      <c r="G906" s="29"/>
      <c r="H906" s="29"/>
      <c r="I906" s="30"/>
      <c r="J906" s="4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5.75" customHeight="1" x14ac:dyDescent="0.3">
      <c r="A907" s="29"/>
      <c r="B907" s="29"/>
      <c r="C907" s="54"/>
      <c r="D907" s="29"/>
      <c r="E907" s="29"/>
      <c r="F907" s="29"/>
      <c r="G907" s="29"/>
      <c r="H907" s="29"/>
      <c r="I907" s="30"/>
      <c r="J907" s="4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5.75" customHeight="1" x14ac:dyDescent="0.3">
      <c r="A908" s="29"/>
      <c r="B908" s="29"/>
      <c r="C908" s="54"/>
      <c r="D908" s="29"/>
      <c r="E908" s="29"/>
      <c r="F908" s="29"/>
      <c r="G908" s="29"/>
      <c r="H908" s="29"/>
      <c r="I908" s="30"/>
      <c r="J908" s="4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5.75" customHeight="1" x14ac:dyDescent="0.3">
      <c r="A909" s="29"/>
      <c r="B909" s="29"/>
      <c r="C909" s="54"/>
      <c r="D909" s="29"/>
      <c r="E909" s="29"/>
      <c r="F909" s="29"/>
      <c r="G909" s="29"/>
      <c r="H909" s="29"/>
      <c r="I909" s="30"/>
      <c r="J909" s="4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5.75" customHeight="1" x14ac:dyDescent="0.3">
      <c r="A910" s="29"/>
      <c r="B910" s="29"/>
      <c r="C910" s="54"/>
      <c r="D910" s="29"/>
      <c r="E910" s="29"/>
      <c r="F910" s="29"/>
      <c r="G910" s="29"/>
      <c r="H910" s="29"/>
      <c r="I910" s="30"/>
      <c r="J910" s="4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5.75" customHeight="1" x14ac:dyDescent="0.3">
      <c r="A911" s="29"/>
      <c r="B911" s="29"/>
      <c r="C911" s="54"/>
      <c r="D911" s="29"/>
      <c r="E911" s="29"/>
      <c r="F911" s="29"/>
      <c r="G911" s="29"/>
      <c r="H911" s="29"/>
      <c r="I911" s="30"/>
      <c r="J911" s="4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5.75" customHeight="1" x14ac:dyDescent="0.3">
      <c r="A912" s="29"/>
      <c r="B912" s="29"/>
      <c r="C912" s="54"/>
      <c r="D912" s="29"/>
      <c r="E912" s="29"/>
      <c r="F912" s="29"/>
      <c r="G912" s="29"/>
      <c r="H912" s="29"/>
      <c r="I912" s="30"/>
      <c r="J912" s="4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5.75" customHeight="1" x14ac:dyDescent="0.3">
      <c r="A913" s="29"/>
      <c r="B913" s="29"/>
      <c r="C913" s="54"/>
      <c r="D913" s="29"/>
      <c r="E913" s="29"/>
      <c r="F913" s="29"/>
      <c r="G913" s="29"/>
      <c r="H913" s="29"/>
      <c r="I913" s="30"/>
      <c r="J913" s="4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5.75" customHeight="1" x14ac:dyDescent="0.3">
      <c r="A914" s="29"/>
      <c r="B914" s="29"/>
      <c r="C914" s="54"/>
      <c r="D914" s="29"/>
      <c r="E914" s="29"/>
      <c r="F914" s="29"/>
      <c r="G914" s="29"/>
      <c r="H914" s="29"/>
      <c r="I914" s="30"/>
      <c r="J914" s="4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5.75" customHeight="1" x14ac:dyDescent="0.3">
      <c r="A915" s="29"/>
      <c r="B915" s="29"/>
      <c r="C915" s="54"/>
      <c r="D915" s="29"/>
      <c r="E915" s="29"/>
      <c r="F915" s="29"/>
      <c r="G915" s="29"/>
      <c r="H915" s="29"/>
      <c r="I915" s="30"/>
      <c r="J915" s="4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5.75" customHeight="1" x14ac:dyDescent="0.3">
      <c r="A916" s="29"/>
      <c r="B916" s="29"/>
      <c r="C916" s="54"/>
      <c r="D916" s="29"/>
      <c r="E916" s="29"/>
      <c r="F916" s="29"/>
      <c r="G916" s="29"/>
      <c r="H916" s="29"/>
      <c r="I916" s="30"/>
      <c r="J916" s="4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5.75" customHeight="1" x14ac:dyDescent="0.3">
      <c r="A917" s="29"/>
      <c r="B917" s="29"/>
      <c r="C917" s="54"/>
      <c r="D917" s="29"/>
      <c r="E917" s="29"/>
      <c r="F917" s="29"/>
      <c r="G917" s="29"/>
      <c r="H917" s="29"/>
      <c r="I917" s="30"/>
      <c r="J917" s="4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5.75" customHeight="1" x14ac:dyDescent="0.3">
      <c r="A918" s="29"/>
      <c r="B918" s="29"/>
      <c r="C918" s="54"/>
      <c r="D918" s="29"/>
      <c r="E918" s="29"/>
      <c r="F918" s="29"/>
      <c r="G918" s="29"/>
      <c r="H918" s="29"/>
      <c r="I918" s="30"/>
      <c r="J918" s="4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5.75" customHeight="1" x14ac:dyDescent="0.3">
      <c r="A919" s="29"/>
      <c r="B919" s="29"/>
      <c r="C919" s="54"/>
      <c r="D919" s="29"/>
      <c r="E919" s="29"/>
      <c r="F919" s="29"/>
      <c r="G919" s="29"/>
      <c r="H919" s="29"/>
      <c r="I919" s="30"/>
      <c r="J919" s="4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5.75" customHeight="1" x14ac:dyDescent="0.3">
      <c r="A920" s="29"/>
      <c r="B920" s="29"/>
      <c r="C920" s="54"/>
      <c r="D920" s="29"/>
      <c r="E920" s="29"/>
      <c r="F920" s="29"/>
      <c r="G920" s="29"/>
      <c r="H920" s="29"/>
      <c r="I920" s="30"/>
      <c r="J920" s="4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5.75" customHeight="1" x14ac:dyDescent="0.3">
      <c r="A921" s="29"/>
      <c r="B921" s="29"/>
      <c r="C921" s="54"/>
      <c r="D921" s="29"/>
      <c r="E921" s="29"/>
      <c r="F921" s="29"/>
      <c r="G921" s="29"/>
      <c r="H921" s="29"/>
      <c r="I921" s="30"/>
      <c r="J921" s="4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5.75" customHeight="1" x14ac:dyDescent="0.3">
      <c r="A922" s="29"/>
      <c r="B922" s="29"/>
      <c r="C922" s="54"/>
      <c r="D922" s="29"/>
      <c r="E922" s="29"/>
      <c r="F922" s="29"/>
      <c r="G922" s="29"/>
      <c r="H922" s="29"/>
      <c r="I922" s="30"/>
      <c r="J922" s="4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5.75" customHeight="1" x14ac:dyDescent="0.3">
      <c r="A923" s="29"/>
      <c r="B923" s="29"/>
      <c r="C923" s="54"/>
      <c r="D923" s="29"/>
      <c r="E923" s="29"/>
      <c r="F923" s="29"/>
      <c r="G923" s="29"/>
      <c r="H923" s="29"/>
      <c r="I923" s="30"/>
      <c r="J923" s="4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5.75" customHeight="1" x14ac:dyDescent="0.3">
      <c r="A924" s="29"/>
      <c r="B924" s="29"/>
      <c r="C924" s="54"/>
      <c r="D924" s="29"/>
      <c r="E924" s="29"/>
      <c r="F924" s="29"/>
      <c r="G924" s="29"/>
      <c r="H924" s="29"/>
      <c r="I924" s="30"/>
      <c r="J924" s="4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5.75" customHeight="1" x14ac:dyDescent="0.3">
      <c r="A925" s="29"/>
      <c r="B925" s="29"/>
      <c r="C925" s="54"/>
      <c r="D925" s="29"/>
      <c r="E925" s="29"/>
      <c r="F925" s="29"/>
      <c r="G925" s="29"/>
      <c r="H925" s="29"/>
      <c r="I925" s="30"/>
      <c r="J925" s="4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5.75" customHeight="1" x14ac:dyDescent="0.3">
      <c r="A926" s="29"/>
      <c r="B926" s="29"/>
      <c r="C926" s="54"/>
      <c r="D926" s="29"/>
      <c r="E926" s="29"/>
      <c r="F926" s="29"/>
      <c r="G926" s="29"/>
      <c r="H926" s="29"/>
      <c r="I926" s="30"/>
      <c r="J926" s="4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5.75" customHeight="1" x14ac:dyDescent="0.3">
      <c r="A927" s="29"/>
      <c r="B927" s="29"/>
      <c r="C927" s="54"/>
      <c r="D927" s="29"/>
      <c r="E927" s="29"/>
      <c r="F927" s="29"/>
      <c r="G927" s="29"/>
      <c r="H927" s="29"/>
      <c r="I927" s="30"/>
      <c r="J927" s="4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5.75" customHeight="1" x14ac:dyDescent="0.3">
      <c r="A928" s="29"/>
      <c r="B928" s="29"/>
      <c r="C928" s="54"/>
      <c r="D928" s="29"/>
      <c r="E928" s="29"/>
      <c r="F928" s="29"/>
      <c r="G928" s="29"/>
      <c r="H928" s="29"/>
      <c r="I928" s="30"/>
      <c r="J928" s="4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5.75" customHeight="1" x14ac:dyDescent="0.3">
      <c r="A929" s="29"/>
      <c r="B929" s="29"/>
      <c r="C929" s="54"/>
      <c r="D929" s="29"/>
      <c r="E929" s="29"/>
      <c r="F929" s="29"/>
      <c r="G929" s="29"/>
      <c r="H929" s="29"/>
      <c r="I929" s="30"/>
      <c r="J929" s="4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5.75" customHeight="1" x14ac:dyDescent="0.3">
      <c r="A930" s="29"/>
      <c r="B930" s="29"/>
      <c r="C930" s="54"/>
      <c r="D930" s="29"/>
      <c r="E930" s="29"/>
      <c r="F930" s="29"/>
      <c r="G930" s="29"/>
      <c r="H930" s="29"/>
      <c r="I930" s="30"/>
      <c r="J930" s="4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5.75" customHeight="1" x14ac:dyDescent="0.3">
      <c r="A931" s="29"/>
      <c r="B931" s="29"/>
      <c r="C931" s="54"/>
      <c r="D931" s="29"/>
      <c r="E931" s="29"/>
      <c r="F931" s="29"/>
      <c r="G931" s="29"/>
      <c r="H931" s="29"/>
      <c r="I931" s="30"/>
      <c r="J931" s="4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5.75" customHeight="1" x14ac:dyDescent="0.3">
      <c r="A932" s="29"/>
      <c r="B932" s="29"/>
      <c r="C932" s="54"/>
      <c r="D932" s="29"/>
      <c r="E932" s="29"/>
      <c r="F932" s="29"/>
      <c r="G932" s="29"/>
      <c r="H932" s="29"/>
      <c r="I932" s="30"/>
      <c r="J932" s="4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5.75" customHeight="1" x14ac:dyDescent="0.3">
      <c r="A933" s="29"/>
      <c r="B933" s="29"/>
      <c r="C933" s="54"/>
      <c r="D933" s="29"/>
      <c r="E933" s="29"/>
      <c r="F933" s="29"/>
      <c r="G933" s="29"/>
      <c r="H933" s="29"/>
      <c r="I933" s="30"/>
      <c r="J933" s="4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5.75" customHeight="1" x14ac:dyDescent="0.3">
      <c r="A934" s="29"/>
      <c r="B934" s="29"/>
      <c r="C934" s="54"/>
      <c r="D934" s="29"/>
      <c r="E934" s="29"/>
      <c r="F934" s="29"/>
      <c r="G934" s="29"/>
      <c r="H934" s="29"/>
      <c r="I934" s="30"/>
      <c r="J934" s="4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5.75" customHeight="1" x14ac:dyDescent="0.3">
      <c r="A935" s="29"/>
      <c r="B935" s="29"/>
      <c r="C935" s="54"/>
      <c r="D935" s="29"/>
      <c r="E935" s="29"/>
      <c r="F935" s="29"/>
      <c r="G935" s="29"/>
      <c r="H935" s="29"/>
      <c r="I935" s="30"/>
      <c r="J935" s="4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5.75" customHeight="1" x14ac:dyDescent="0.3">
      <c r="A936" s="29"/>
      <c r="B936" s="29"/>
      <c r="C936" s="54"/>
      <c r="D936" s="29"/>
      <c r="E936" s="29"/>
      <c r="F936" s="29"/>
      <c r="G936" s="29"/>
      <c r="H936" s="29"/>
      <c r="I936" s="30"/>
      <c r="J936" s="4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5.75" customHeight="1" x14ac:dyDescent="0.3">
      <c r="A937" s="29"/>
      <c r="B937" s="29"/>
      <c r="C937" s="54"/>
      <c r="D937" s="29"/>
      <c r="E937" s="29"/>
      <c r="F937" s="29"/>
      <c r="G937" s="29"/>
      <c r="H937" s="29"/>
      <c r="I937" s="30"/>
      <c r="J937" s="4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5.75" customHeight="1" x14ac:dyDescent="0.3">
      <c r="A938" s="29"/>
      <c r="B938" s="29"/>
      <c r="C938" s="54"/>
      <c r="D938" s="29"/>
      <c r="E938" s="29"/>
      <c r="F938" s="29"/>
      <c r="G938" s="29"/>
      <c r="H938" s="29"/>
      <c r="I938" s="30"/>
      <c r="J938" s="4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5.75" customHeight="1" x14ac:dyDescent="0.3">
      <c r="A939" s="29"/>
      <c r="B939" s="29"/>
      <c r="C939" s="54"/>
      <c r="D939" s="29"/>
      <c r="E939" s="29"/>
      <c r="F939" s="29"/>
      <c r="G939" s="29"/>
      <c r="H939" s="29"/>
      <c r="I939" s="30"/>
      <c r="J939" s="4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5.75" customHeight="1" x14ac:dyDescent="0.3">
      <c r="A940" s="29"/>
      <c r="B940" s="29"/>
      <c r="C940" s="54"/>
      <c r="D940" s="29"/>
      <c r="E940" s="29"/>
      <c r="F940" s="29"/>
      <c r="G940" s="29"/>
      <c r="H940" s="29"/>
      <c r="I940" s="30"/>
      <c r="J940" s="4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5.75" customHeight="1" x14ac:dyDescent="0.3">
      <c r="A941" s="29"/>
      <c r="B941" s="29"/>
      <c r="C941" s="54"/>
      <c r="D941" s="29"/>
      <c r="E941" s="29"/>
      <c r="F941" s="29"/>
      <c r="G941" s="29"/>
      <c r="H941" s="29"/>
      <c r="I941" s="30"/>
      <c r="J941" s="4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5.75" customHeight="1" x14ac:dyDescent="0.3">
      <c r="A942" s="29"/>
      <c r="B942" s="29"/>
      <c r="C942" s="54"/>
      <c r="D942" s="29"/>
      <c r="E942" s="29"/>
      <c r="F942" s="29"/>
      <c r="G942" s="29"/>
      <c r="H942" s="29"/>
      <c r="I942" s="30"/>
      <c r="J942" s="4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5.75" customHeight="1" x14ac:dyDescent="0.3">
      <c r="A943" s="29"/>
      <c r="B943" s="29"/>
      <c r="C943" s="54"/>
      <c r="D943" s="29"/>
      <c r="E943" s="29"/>
      <c r="F943" s="29"/>
      <c r="G943" s="29"/>
      <c r="H943" s="29"/>
      <c r="I943" s="30"/>
      <c r="J943" s="4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5.75" customHeight="1" x14ac:dyDescent="0.3">
      <c r="A944" s="29"/>
      <c r="B944" s="29"/>
      <c r="C944" s="54"/>
      <c r="D944" s="29"/>
      <c r="E944" s="29"/>
      <c r="F944" s="29"/>
      <c r="G944" s="29"/>
      <c r="H944" s="29"/>
      <c r="I944" s="30"/>
      <c r="J944" s="4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5.75" customHeight="1" x14ac:dyDescent="0.3">
      <c r="A945" s="29"/>
      <c r="B945" s="29"/>
      <c r="C945" s="54"/>
      <c r="D945" s="29"/>
      <c r="E945" s="29"/>
      <c r="F945" s="29"/>
      <c r="G945" s="29"/>
      <c r="H945" s="29"/>
      <c r="I945" s="30"/>
      <c r="J945" s="4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5.75" customHeight="1" x14ac:dyDescent="0.3">
      <c r="A946" s="29"/>
      <c r="B946" s="29"/>
      <c r="C946" s="54"/>
      <c r="D946" s="29"/>
      <c r="E946" s="29"/>
      <c r="F946" s="29"/>
      <c r="G946" s="29"/>
      <c r="H946" s="29"/>
      <c r="I946" s="30"/>
      <c r="J946" s="4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5.75" customHeight="1" x14ac:dyDescent="0.3">
      <c r="A947" s="29"/>
      <c r="B947" s="29"/>
      <c r="C947" s="54"/>
      <c r="D947" s="29"/>
      <c r="E947" s="29"/>
      <c r="F947" s="29"/>
      <c r="G947" s="29"/>
      <c r="H947" s="29"/>
      <c r="I947" s="30"/>
      <c r="J947" s="4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5.75" customHeight="1" x14ac:dyDescent="0.3">
      <c r="A948" s="29"/>
      <c r="B948" s="29"/>
      <c r="C948" s="54"/>
      <c r="D948" s="29"/>
      <c r="E948" s="29"/>
      <c r="F948" s="29"/>
      <c r="G948" s="29"/>
      <c r="H948" s="29"/>
      <c r="I948" s="30"/>
      <c r="J948" s="4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5.75" customHeight="1" x14ac:dyDescent="0.3">
      <c r="A949" s="29"/>
      <c r="B949" s="29"/>
      <c r="C949" s="54"/>
      <c r="D949" s="29"/>
      <c r="E949" s="29"/>
      <c r="F949" s="29"/>
      <c r="G949" s="29"/>
      <c r="H949" s="29"/>
      <c r="I949" s="30"/>
      <c r="J949" s="4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5.75" customHeight="1" x14ac:dyDescent="0.3">
      <c r="A950" s="29"/>
      <c r="B950" s="29"/>
      <c r="C950" s="54"/>
      <c r="D950" s="29"/>
      <c r="E950" s="29"/>
      <c r="F950" s="29"/>
      <c r="G950" s="29"/>
      <c r="H950" s="29"/>
      <c r="I950" s="30"/>
      <c r="J950" s="4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5.75" customHeight="1" x14ac:dyDescent="0.3">
      <c r="A951" s="29"/>
      <c r="B951" s="29"/>
      <c r="C951" s="54"/>
      <c r="D951" s="29"/>
      <c r="E951" s="29"/>
      <c r="F951" s="29"/>
      <c r="G951" s="29"/>
      <c r="H951" s="29"/>
      <c r="I951" s="30"/>
      <c r="J951" s="4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5.75" customHeight="1" x14ac:dyDescent="0.3">
      <c r="A952" s="29"/>
      <c r="B952" s="29"/>
      <c r="C952" s="54"/>
      <c r="D952" s="29"/>
      <c r="E952" s="29"/>
      <c r="F952" s="29"/>
      <c r="G952" s="29"/>
      <c r="H952" s="29"/>
      <c r="I952" s="30"/>
      <c r="J952" s="4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5.75" customHeight="1" x14ac:dyDescent="0.3">
      <c r="A953" s="29"/>
      <c r="B953" s="29"/>
      <c r="C953" s="54"/>
      <c r="D953" s="29"/>
      <c r="E953" s="29"/>
      <c r="F953" s="29"/>
      <c r="G953" s="29"/>
      <c r="H953" s="29"/>
      <c r="I953" s="30"/>
      <c r="J953" s="4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5.75" customHeight="1" x14ac:dyDescent="0.3">
      <c r="A954" s="29"/>
      <c r="B954" s="29"/>
      <c r="C954" s="54"/>
      <c r="D954" s="29"/>
      <c r="E954" s="29"/>
      <c r="F954" s="29"/>
      <c r="G954" s="29"/>
      <c r="H954" s="29"/>
      <c r="I954" s="30"/>
      <c r="J954" s="4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5.75" customHeight="1" x14ac:dyDescent="0.3">
      <c r="A955" s="29"/>
      <c r="B955" s="29"/>
      <c r="C955" s="54"/>
      <c r="D955" s="29"/>
      <c r="E955" s="29"/>
      <c r="F955" s="29"/>
      <c r="G955" s="29"/>
      <c r="H955" s="29"/>
      <c r="I955" s="30"/>
      <c r="J955" s="4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5.75" customHeight="1" x14ac:dyDescent="0.3">
      <c r="A956" s="29"/>
      <c r="B956" s="29"/>
      <c r="C956" s="54"/>
      <c r="D956" s="29"/>
      <c r="E956" s="29"/>
      <c r="F956" s="29"/>
      <c r="G956" s="29"/>
      <c r="H956" s="29"/>
      <c r="I956" s="30"/>
      <c r="J956" s="4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5.75" customHeight="1" x14ac:dyDescent="0.3">
      <c r="A957" s="29"/>
      <c r="B957" s="29"/>
      <c r="C957" s="54"/>
      <c r="D957" s="29"/>
      <c r="E957" s="29"/>
      <c r="F957" s="29"/>
      <c r="G957" s="29"/>
      <c r="H957" s="29"/>
      <c r="I957" s="30"/>
      <c r="J957" s="4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5.75" customHeight="1" x14ac:dyDescent="0.3">
      <c r="A958" s="29"/>
      <c r="B958" s="29"/>
      <c r="C958" s="54"/>
      <c r="D958" s="29"/>
      <c r="E958" s="29"/>
      <c r="F958" s="29"/>
      <c r="G958" s="29"/>
      <c r="H958" s="29"/>
      <c r="I958" s="30"/>
      <c r="J958" s="4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5.75" customHeight="1" x14ac:dyDescent="0.3">
      <c r="A959" s="29"/>
      <c r="B959" s="29"/>
      <c r="C959" s="54"/>
      <c r="D959" s="29"/>
      <c r="E959" s="29"/>
      <c r="F959" s="29"/>
      <c r="G959" s="29"/>
      <c r="H959" s="29"/>
      <c r="I959" s="30"/>
      <c r="J959" s="4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5.75" customHeight="1" x14ac:dyDescent="0.3">
      <c r="A960" s="29"/>
      <c r="B960" s="29"/>
      <c r="C960" s="54"/>
      <c r="D960" s="29"/>
      <c r="E960" s="29"/>
      <c r="F960" s="29"/>
      <c r="G960" s="29"/>
      <c r="H960" s="29"/>
      <c r="I960" s="30"/>
      <c r="J960" s="4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5.75" customHeight="1" x14ac:dyDescent="0.3">
      <c r="A961" s="29"/>
      <c r="B961" s="29"/>
      <c r="C961" s="54"/>
      <c r="D961" s="29"/>
      <c r="E961" s="29"/>
      <c r="F961" s="29"/>
      <c r="G961" s="29"/>
      <c r="H961" s="29"/>
      <c r="I961" s="30"/>
      <c r="J961" s="4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5.75" customHeight="1" x14ac:dyDescent="0.3">
      <c r="A962" s="29"/>
      <c r="B962" s="29"/>
      <c r="C962" s="54"/>
      <c r="D962" s="29"/>
      <c r="E962" s="29"/>
      <c r="F962" s="29"/>
      <c r="G962" s="29"/>
      <c r="H962" s="29"/>
      <c r="I962" s="30"/>
      <c r="J962" s="4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5.75" customHeight="1" x14ac:dyDescent="0.3">
      <c r="A963" s="29"/>
      <c r="B963" s="29"/>
      <c r="C963" s="54"/>
      <c r="D963" s="29"/>
      <c r="E963" s="29"/>
      <c r="F963" s="29"/>
      <c r="G963" s="29"/>
      <c r="H963" s="29"/>
      <c r="I963" s="30"/>
      <c r="J963" s="4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5.75" customHeight="1" x14ac:dyDescent="0.3">
      <c r="A964" s="29"/>
      <c r="B964" s="29"/>
      <c r="C964" s="54"/>
      <c r="D964" s="29"/>
      <c r="E964" s="29"/>
      <c r="F964" s="29"/>
      <c r="G964" s="29"/>
      <c r="H964" s="29"/>
      <c r="I964" s="30"/>
      <c r="J964" s="4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5.75" customHeight="1" x14ac:dyDescent="0.3">
      <c r="A965" s="29"/>
      <c r="B965" s="29"/>
      <c r="C965" s="54"/>
      <c r="D965" s="29"/>
      <c r="E965" s="29"/>
      <c r="F965" s="29"/>
      <c r="G965" s="29"/>
      <c r="H965" s="29"/>
      <c r="I965" s="30"/>
      <c r="J965" s="4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5.75" customHeight="1" x14ac:dyDescent="0.3">
      <c r="A966" s="29"/>
      <c r="B966" s="29"/>
      <c r="C966" s="54"/>
      <c r="D966" s="29"/>
      <c r="E966" s="29"/>
      <c r="F966" s="29"/>
      <c r="G966" s="29"/>
      <c r="H966" s="29"/>
      <c r="I966" s="30"/>
      <c r="J966" s="4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5.75" customHeight="1" x14ac:dyDescent="0.3">
      <c r="A967" s="29"/>
      <c r="B967" s="29"/>
      <c r="C967" s="54"/>
      <c r="D967" s="29"/>
      <c r="E967" s="29"/>
      <c r="F967" s="29"/>
      <c r="G967" s="29"/>
      <c r="H967" s="29"/>
      <c r="I967" s="30"/>
      <c r="J967" s="4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5.75" customHeight="1" x14ac:dyDescent="0.3">
      <c r="A968" s="29"/>
      <c r="B968" s="29"/>
      <c r="C968" s="54"/>
      <c r="D968" s="29"/>
      <c r="E968" s="29"/>
      <c r="F968" s="29"/>
      <c r="G968" s="29"/>
      <c r="H968" s="29"/>
      <c r="I968" s="30"/>
      <c r="J968" s="4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5.75" customHeight="1" x14ac:dyDescent="0.3">
      <c r="A969" s="29"/>
      <c r="B969" s="29"/>
      <c r="C969" s="54"/>
      <c r="D969" s="29"/>
      <c r="E969" s="29"/>
      <c r="F969" s="29"/>
      <c r="G969" s="29"/>
      <c r="H969" s="29"/>
      <c r="I969" s="30"/>
      <c r="J969" s="4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5.75" customHeight="1" x14ac:dyDescent="0.3">
      <c r="A970" s="29"/>
      <c r="B970" s="29"/>
      <c r="C970" s="54"/>
      <c r="D970" s="29"/>
      <c r="E970" s="29"/>
      <c r="F970" s="29"/>
      <c r="G970" s="29"/>
      <c r="H970" s="29"/>
      <c r="I970" s="30"/>
      <c r="J970" s="4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5.75" customHeight="1" x14ac:dyDescent="0.3">
      <c r="A971" s="29"/>
      <c r="B971" s="29"/>
      <c r="C971" s="54"/>
      <c r="D971" s="29"/>
      <c r="E971" s="29"/>
      <c r="F971" s="29"/>
      <c r="G971" s="29"/>
      <c r="H971" s="29"/>
      <c r="I971" s="30"/>
      <c r="J971" s="4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5.75" customHeight="1" x14ac:dyDescent="0.3">
      <c r="A972" s="29"/>
      <c r="B972" s="29"/>
      <c r="C972" s="54"/>
      <c r="D972" s="29"/>
      <c r="E972" s="29"/>
      <c r="F972" s="29"/>
      <c r="G972" s="29"/>
      <c r="H972" s="29"/>
      <c r="I972" s="30"/>
      <c r="J972" s="4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5.75" customHeight="1" x14ac:dyDescent="0.3">
      <c r="A973" s="29"/>
      <c r="B973" s="29"/>
      <c r="C973" s="54"/>
      <c r="D973" s="29"/>
      <c r="E973" s="29"/>
      <c r="F973" s="29"/>
      <c r="G973" s="29"/>
      <c r="H973" s="29"/>
      <c r="I973" s="30"/>
      <c r="J973" s="4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5.75" customHeight="1" x14ac:dyDescent="0.3">
      <c r="A974" s="29"/>
      <c r="B974" s="29"/>
      <c r="C974" s="54"/>
      <c r="D974" s="29"/>
      <c r="E974" s="29"/>
      <c r="F974" s="29"/>
      <c r="G974" s="29"/>
      <c r="H974" s="29"/>
      <c r="I974" s="30"/>
      <c r="J974" s="4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5.75" customHeight="1" x14ac:dyDescent="0.3">
      <c r="A975" s="29"/>
      <c r="B975" s="29"/>
      <c r="C975" s="54"/>
      <c r="D975" s="29"/>
      <c r="E975" s="29"/>
      <c r="F975" s="29"/>
      <c r="G975" s="29"/>
      <c r="H975" s="29"/>
      <c r="I975" s="30"/>
      <c r="J975" s="4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5.75" customHeight="1" x14ac:dyDescent="0.3">
      <c r="A976" s="29"/>
      <c r="B976" s="29"/>
      <c r="C976" s="54"/>
      <c r="D976" s="29"/>
      <c r="E976" s="29"/>
      <c r="F976" s="29"/>
      <c r="G976" s="29"/>
      <c r="H976" s="29"/>
      <c r="I976" s="30"/>
      <c r="J976" s="4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5.75" customHeight="1" x14ac:dyDescent="0.3">
      <c r="A977" s="29"/>
      <c r="B977" s="29"/>
      <c r="C977" s="54"/>
      <c r="D977" s="29"/>
      <c r="E977" s="29"/>
      <c r="F977" s="29"/>
      <c r="G977" s="29"/>
      <c r="H977" s="29"/>
      <c r="I977" s="30"/>
      <c r="J977" s="4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5.75" customHeight="1" x14ac:dyDescent="0.3">
      <c r="A978" s="29"/>
      <c r="B978" s="29"/>
      <c r="C978" s="54"/>
      <c r="D978" s="29"/>
      <c r="E978" s="29"/>
      <c r="F978" s="29"/>
      <c r="G978" s="29"/>
      <c r="H978" s="29"/>
      <c r="I978" s="30"/>
      <c r="J978" s="4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5.75" customHeight="1" x14ac:dyDescent="0.3">
      <c r="A979" s="29"/>
      <c r="B979" s="29"/>
      <c r="C979" s="54"/>
      <c r="D979" s="29"/>
      <c r="E979" s="29"/>
      <c r="F979" s="29"/>
      <c r="G979" s="29"/>
      <c r="H979" s="29"/>
      <c r="I979" s="30"/>
      <c r="J979" s="4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5.75" customHeight="1" x14ac:dyDescent="0.3">
      <c r="A980" s="29"/>
      <c r="B980" s="29"/>
      <c r="C980" s="54"/>
      <c r="D980" s="29"/>
      <c r="E980" s="29"/>
      <c r="F980" s="29"/>
      <c r="G980" s="29"/>
      <c r="H980" s="29"/>
      <c r="I980" s="30"/>
      <c r="J980" s="4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5.75" customHeight="1" x14ac:dyDescent="0.3">
      <c r="A981" s="29"/>
      <c r="B981" s="29"/>
      <c r="C981" s="54"/>
      <c r="D981" s="29"/>
      <c r="E981" s="29"/>
      <c r="F981" s="29"/>
      <c r="G981" s="29"/>
      <c r="H981" s="29"/>
      <c r="I981" s="30"/>
      <c r="J981" s="4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5.75" customHeight="1" x14ac:dyDescent="0.3">
      <c r="A982" s="29"/>
      <c r="B982" s="29"/>
      <c r="C982" s="54"/>
      <c r="D982" s="29"/>
      <c r="E982" s="29"/>
      <c r="F982" s="29"/>
      <c r="G982" s="29"/>
      <c r="H982" s="29"/>
      <c r="I982" s="30"/>
      <c r="J982" s="4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5.75" customHeight="1" x14ac:dyDescent="0.3">
      <c r="A983" s="29"/>
      <c r="B983" s="29"/>
      <c r="C983" s="54"/>
      <c r="D983" s="29"/>
      <c r="E983" s="29"/>
      <c r="F983" s="29"/>
      <c r="G983" s="29"/>
      <c r="H983" s="29"/>
      <c r="I983" s="30"/>
      <c r="J983" s="4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5.75" customHeight="1" x14ac:dyDescent="0.3">
      <c r="A984" s="29"/>
      <c r="B984" s="29"/>
      <c r="C984" s="54"/>
      <c r="D984" s="29"/>
      <c r="E984" s="29"/>
      <c r="F984" s="29"/>
      <c r="G984" s="29"/>
      <c r="H984" s="29"/>
      <c r="I984" s="30"/>
      <c r="J984" s="4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5.75" customHeight="1" x14ac:dyDescent="0.3">
      <c r="A985" s="29"/>
      <c r="B985" s="29"/>
      <c r="C985" s="54"/>
      <c r="D985" s="29"/>
      <c r="E985" s="29"/>
      <c r="F985" s="29"/>
      <c r="G985" s="29"/>
      <c r="H985" s="29"/>
      <c r="I985" s="30"/>
      <c r="J985" s="4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5.75" customHeight="1" x14ac:dyDescent="0.3">
      <c r="A986" s="29"/>
      <c r="B986" s="29"/>
      <c r="C986" s="54"/>
      <c r="D986" s="29"/>
      <c r="E986" s="29"/>
      <c r="F986" s="29"/>
      <c r="G986" s="29"/>
      <c r="H986" s="29"/>
      <c r="I986" s="30"/>
      <c r="J986" s="4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5.75" customHeight="1" x14ac:dyDescent="0.3">
      <c r="A987" s="29"/>
      <c r="B987" s="29"/>
      <c r="C987" s="54"/>
      <c r="D987" s="29"/>
      <c r="E987" s="29"/>
      <c r="F987" s="29"/>
      <c r="G987" s="29"/>
      <c r="H987" s="29"/>
      <c r="I987" s="30"/>
      <c r="J987" s="4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5.75" customHeight="1" x14ac:dyDescent="0.3">
      <c r="A988" s="29"/>
      <c r="B988" s="29"/>
      <c r="C988" s="54"/>
      <c r="D988" s="29"/>
      <c r="E988" s="29"/>
      <c r="F988" s="29"/>
      <c r="G988" s="29"/>
      <c r="H988" s="29"/>
      <c r="I988" s="30"/>
      <c r="J988" s="4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5.75" customHeight="1" x14ac:dyDescent="0.3">
      <c r="A989" s="29"/>
      <c r="B989" s="29"/>
      <c r="C989" s="54"/>
      <c r="D989" s="29"/>
      <c r="E989" s="29"/>
      <c r="F989" s="29"/>
      <c r="G989" s="29"/>
      <c r="H989" s="29"/>
      <c r="I989" s="30"/>
      <c r="J989" s="4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5.75" customHeight="1" x14ac:dyDescent="0.3">
      <c r="A990" s="29"/>
      <c r="B990" s="29"/>
      <c r="C990" s="54"/>
      <c r="D990" s="29"/>
      <c r="E990" s="29"/>
      <c r="F990" s="29"/>
      <c r="G990" s="29"/>
      <c r="H990" s="29"/>
      <c r="I990" s="30"/>
      <c r="J990" s="4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5.75" customHeight="1" x14ac:dyDescent="0.3">
      <c r="A991" s="29"/>
      <c r="B991" s="29"/>
      <c r="C991" s="54"/>
      <c r="D991" s="29"/>
      <c r="E991" s="29"/>
      <c r="F991" s="29"/>
      <c r="G991" s="29"/>
      <c r="H991" s="29"/>
      <c r="I991" s="30"/>
      <c r="J991" s="4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5.75" customHeight="1" x14ac:dyDescent="0.3">
      <c r="A992" s="29"/>
      <c r="B992" s="29"/>
      <c r="C992" s="54"/>
      <c r="D992" s="29"/>
      <c r="E992" s="29"/>
      <c r="F992" s="29"/>
      <c r="G992" s="29"/>
      <c r="H992" s="29"/>
      <c r="I992" s="30"/>
      <c r="J992" s="4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5.75" customHeight="1" x14ac:dyDescent="0.3">
      <c r="A993" s="29"/>
      <c r="B993" s="29"/>
      <c r="C993" s="54"/>
      <c r="D993" s="29"/>
      <c r="E993" s="29"/>
      <c r="F993" s="29"/>
      <c r="G993" s="29"/>
      <c r="H993" s="29"/>
      <c r="I993" s="30"/>
      <c r="J993" s="4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5.75" customHeight="1" x14ac:dyDescent="0.3">
      <c r="A994" s="29"/>
      <c r="B994" s="29"/>
      <c r="C994" s="54"/>
      <c r="D994" s="29"/>
      <c r="E994" s="29"/>
      <c r="F994" s="29"/>
      <c r="G994" s="29"/>
      <c r="H994" s="29"/>
      <c r="I994" s="30"/>
      <c r="J994" s="4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5.75" customHeight="1" x14ac:dyDescent="0.3">
      <c r="A995" s="29"/>
      <c r="B995" s="29"/>
      <c r="C995" s="54"/>
      <c r="D995" s="29"/>
      <c r="E995" s="29"/>
      <c r="F995" s="29"/>
      <c r="G995" s="29"/>
      <c r="H995" s="29"/>
      <c r="I995" s="30"/>
      <c r="J995" s="4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5.75" customHeight="1" x14ac:dyDescent="0.3">
      <c r="A996" s="29"/>
      <c r="B996" s="29"/>
      <c r="C996" s="54"/>
      <c r="D996" s="29"/>
      <c r="E996" s="29"/>
      <c r="F996" s="29"/>
      <c r="G996" s="29"/>
      <c r="H996" s="29"/>
      <c r="I996" s="30"/>
      <c r="J996" s="4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5.75" customHeight="1" x14ac:dyDescent="0.3">
      <c r="A997" s="29"/>
      <c r="B997" s="29"/>
      <c r="C997" s="54"/>
      <c r="D997" s="29"/>
      <c r="E997" s="29"/>
      <c r="F997" s="29"/>
      <c r="G997" s="29"/>
      <c r="H997" s="29"/>
      <c r="I997" s="30"/>
      <c r="J997" s="4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5.75" customHeight="1" x14ac:dyDescent="0.3">
      <c r="A998" s="29"/>
      <c r="B998" s="29"/>
      <c r="C998" s="54"/>
      <c r="D998" s="29"/>
      <c r="E998" s="29"/>
      <c r="F998" s="29"/>
      <c r="G998" s="29"/>
      <c r="H998" s="29"/>
      <c r="I998" s="30"/>
      <c r="J998" s="4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5.75" customHeight="1" x14ac:dyDescent="0.3">
      <c r="A999" s="29"/>
      <c r="B999" s="29"/>
      <c r="C999" s="54"/>
      <c r="D999" s="29"/>
      <c r="E999" s="29"/>
      <c r="F999" s="29"/>
      <c r="G999" s="29"/>
      <c r="H999" s="29"/>
      <c r="I999" s="30"/>
      <c r="J999" s="4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5.75" customHeight="1" x14ac:dyDescent="0.3">
      <c r="A1000" s="29"/>
      <c r="B1000" s="29"/>
      <c r="C1000" s="54"/>
      <c r="D1000" s="29"/>
      <c r="E1000" s="29"/>
      <c r="F1000" s="29"/>
      <c r="G1000" s="29"/>
      <c r="H1000" s="29"/>
      <c r="I1000" s="30"/>
      <c r="J1000" s="4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11">
    <mergeCell ref="E12:G12"/>
    <mergeCell ref="E13:G13"/>
    <mergeCell ref="B14:C14"/>
    <mergeCell ref="E14:G14"/>
    <mergeCell ref="A1:G1"/>
    <mergeCell ref="D3:E3"/>
    <mergeCell ref="C9:D9"/>
    <mergeCell ref="B11:C11"/>
    <mergeCell ref="E11:G11"/>
    <mergeCell ref="B12:C12"/>
    <mergeCell ref="B13:C13"/>
  </mergeCells>
  <pageMargins left="0.70866141732283472" right="0.70866141732283472" top="0.74803149606299213" bottom="0.74803149606299213" header="0" footer="0"/>
  <pageSetup scale="95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/>
  </sheetViews>
  <sheetFormatPr defaultColWidth="14.44140625" defaultRowHeight="15" customHeight="1" x14ac:dyDescent="0.3"/>
  <cols>
    <col min="1" max="1" width="6.44140625" customWidth="1"/>
    <col min="2" max="2" width="42.5546875" customWidth="1"/>
    <col min="3" max="3" width="8.88671875" customWidth="1"/>
    <col min="4" max="4" width="14.6640625" customWidth="1"/>
    <col min="5" max="5" width="11" customWidth="1"/>
    <col min="6" max="6" width="17" customWidth="1"/>
    <col min="7" max="26" width="8.6640625" customWidth="1"/>
  </cols>
  <sheetData>
    <row r="1" spans="1:26" ht="18" x14ac:dyDescent="0.3">
      <c r="A1" s="263" t="s">
        <v>79</v>
      </c>
      <c r="B1" s="243"/>
      <c r="C1" s="243"/>
      <c r="D1" s="243"/>
      <c r="E1" s="243"/>
      <c r="F1" s="240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4.4" x14ac:dyDescent="0.3">
      <c r="A2" s="264" t="s">
        <v>84</v>
      </c>
      <c r="B2" s="243"/>
      <c r="C2" s="243"/>
      <c r="D2" s="243"/>
      <c r="E2" s="243"/>
      <c r="F2" s="240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4.4" x14ac:dyDescent="0.3">
      <c r="A3" s="17" t="s">
        <v>1</v>
      </c>
      <c r="B3" s="17" t="s">
        <v>3</v>
      </c>
      <c r="C3" s="17" t="s">
        <v>87</v>
      </c>
      <c r="D3" s="17" t="s">
        <v>88</v>
      </c>
      <c r="E3" s="17" t="s">
        <v>89</v>
      </c>
      <c r="F3" s="17" t="s">
        <v>90</v>
      </c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4.4" x14ac:dyDescent="0.3">
      <c r="A4" s="17">
        <v>1</v>
      </c>
      <c r="B4" s="9" t="s">
        <v>96</v>
      </c>
      <c r="C4" s="17">
        <v>1</v>
      </c>
      <c r="D4" s="17" t="s">
        <v>97</v>
      </c>
      <c r="E4" s="17">
        <v>150</v>
      </c>
      <c r="F4" s="17">
        <f t="shared" ref="F4:F12" si="0">C4*E4</f>
        <v>150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4.4" x14ac:dyDescent="0.3">
      <c r="A5" s="17">
        <v>2</v>
      </c>
      <c r="B5" s="9" t="s">
        <v>99</v>
      </c>
      <c r="C5" s="17">
        <v>1</v>
      </c>
      <c r="D5" s="17" t="s">
        <v>97</v>
      </c>
      <c r="E5" s="17">
        <v>146</v>
      </c>
      <c r="F5" s="17">
        <f t="shared" si="0"/>
        <v>146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4.4" x14ac:dyDescent="0.3">
      <c r="A6" s="17">
        <v>3</v>
      </c>
      <c r="B6" s="9" t="s">
        <v>102</v>
      </c>
      <c r="C6" s="17">
        <v>10</v>
      </c>
      <c r="D6" s="17" t="s">
        <v>103</v>
      </c>
      <c r="E6" s="17">
        <v>300</v>
      </c>
      <c r="F6" s="17">
        <f t="shared" si="0"/>
        <v>3000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4.4" x14ac:dyDescent="0.3">
      <c r="A7" s="17">
        <v>4</v>
      </c>
      <c r="B7" s="9" t="s">
        <v>104</v>
      </c>
      <c r="C7" s="17">
        <v>1</v>
      </c>
      <c r="D7" s="17" t="s">
        <v>105</v>
      </c>
      <c r="E7" s="17">
        <v>60</v>
      </c>
      <c r="F7" s="17">
        <f t="shared" si="0"/>
        <v>60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4.4" x14ac:dyDescent="0.3">
      <c r="A8" s="17">
        <v>5</v>
      </c>
      <c r="B8" s="9" t="s">
        <v>106</v>
      </c>
      <c r="C8" s="17">
        <v>1</v>
      </c>
      <c r="D8" s="17" t="s">
        <v>97</v>
      </c>
      <c r="E8" s="17">
        <v>250</v>
      </c>
      <c r="F8" s="17">
        <f t="shared" si="0"/>
        <v>250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4.4" x14ac:dyDescent="0.3">
      <c r="A9" s="17">
        <v>6</v>
      </c>
      <c r="B9" s="9" t="s">
        <v>107</v>
      </c>
      <c r="C9" s="17">
        <v>8</v>
      </c>
      <c r="D9" s="17" t="s">
        <v>97</v>
      </c>
      <c r="E9" s="17">
        <v>140</v>
      </c>
      <c r="F9" s="17">
        <f t="shared" si="0"/>
        <v>1120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4.4" x14ac:dyDescent="0.3">
      <c r="A10" s="17">
        <v>7</v>
      </c>
      <c r="B10" s="9" t="s">
        <v>108</v>
      </c>
      <c r="C10" s="17">
        <v>10</v>
      </c>
      <c r="D10" s="17" t="s">
        <v>97</v>
      </c>
      <c r="E10" s="17">
        <v>30</v>
      </c>
      <c r="F10" s="17">
        <f t="shared" si="0"/>
        <v>300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4.4" x14ac:dyDescent="0.3">
      <c r="A11" s="17">
        <v>8</v>
      </c>
      <c r="B11" s="9" t="s">
        <v>109</v>
      </c>
      <c r="C11" s="17">
        <v>1</v>
      </c>
      <c r="D11" s="17" t="s">
        <v>97</v>
      </c>
      <c r="E11" s="17">
        <v>200</v>
      </c>
      <c r="F11" s="17">
        <f t="shared" si="0"/>
        <v>200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4.4" x14ac:dyDescent="0.3">
      <c r="A12" s="17">
        <v>9</v>
      </c>
      <c r="B12" s="9" t="s">
        <v>110</v>
      </c>
      <c r="C12" s="17">
        <v>1</v>
      </c>
      <c r="D12" s="17" t="s">
        <v>97</v>
      </c>
      <c r="E12" s="17">
        <v>100</v>
      </c>
      <c r="F12" s="17">
        <f t="shared" si="0"/>
        <v>100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4.4" x14ac:dyDescent="0.3">
      <c r="A13" s="265" t="s">
        <v>90</v>
      </c>
      <c r="B13" s="243"/>
      <c r="C13" s="243"/>
      <c r="D13" s="243"/>
      <c r="E13" s="240"/>
      <c r="F13" s="65">
        <f>SUM(F4:F12)</f>
        <v>5326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4.4" x14ac:dyDescent="0.3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4.4" x14ac:dyDescent="0.3">
      <c r="A15" s="264" t="s">
        <v>111</v>
      </c>
      <c r="B15" s="243"/>
      <c r="C15" s="243"/>
      <c r="D15" s="243"/>
      <c r="E15" s="243"/>
      <c r="F15" s="240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4.4" x14ac:dyDescent="0.3">
      <c r="A16" s="17" t="s">
        <v>1</v>
      </c>
      <c r="B16" s="17" t="s">
        <v>3</v>
      </c>
      <c r="C16" s="17" t="s">
        <v>87</v>
      </c>
      <c r="D16" s="17" t="s">
        <v>88</v>
      </c>
      <c r="E16" s="17" t="s">
        <v>89</v>
      </c>
      <c r="F16" s="17" t="s">
        <v>90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4.4" x14ac:dyDescent="0.3">
      <c r="A17" s="17">
        <v>1</v>
      </c>
      <c r="B17" s="67" t="s">
        <v>112</v>
      </c>
      <c r="C17" s="17">
        <v>1</v>
      </c>
      <c r="D17" s="17" t="s">
        <v>103</v>
      </c>
      <c r="E17" s="17">
        <v>300</v>
      </c>
      <c r="F17" s="17">
        <f t="shared" ref="F17:F23" si="1">C17*E17</f>
        <v>300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4.4" x14ac:dyDescent="0.3">
      <c r="A18" s="17">
        <v>2</v>
      </c>
      <c r="B18" s="9" t="s">
        <v>113</v>
      </c>
      <c r="C18" s="17">
        <v>1</v>
      </c>
      <c r="D18" s="17" t="s">
        <v>103</v>
      </c>
      <c r="E18" s="17">
        <v>250</v>
      </c>
      <c r="F18" s="17">
        <f t="shared" si="1"/>
        <v>250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4.4" x14ac:dyDescent="0.3">
      <c r="A19" s="17">
        <v>3</v>
      </c>
      <c r="B19" s="9" t="s">
        <v>114</v>
      </c>
      <c r="C19" s="17">
        <v>3</v>
      </c>
      <c r="D19" s="17" t="s">
        <v>97</v>
      </c>
      <c r="E19" s="17">
        <v>120</v>
      </c>
      <c r="F19" s="17">
        <f t="shared" si="1"/>
        <v>360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4.4" x14ac:dyDescent="0.3">
      <c r="A20" s="17">
        <v>4</v>
      </c>
      <c r="B20" s="9" t="s">
        <v>115</v>
      </c>
      <c r="C20" s="17">
        <v>3</v>
      </c>
      <c r="D20" s="17" t="s">
        <v>116</v>
      </c>
      <c r="E20" s="17">
        <v>160</v>
      </c>
      <c r="F20" s="17">
        <f t="shared" si="1"/>
        <v>480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3">
      <c r="A21" s="17">
        <v>5</v>
      </c>
      <c r="B21" s="9" t="s">
        <v>117</v>
      </c>
      <c r="C21" s="17">
        <v>5</v>
      </c>
      <c r="D21" s="17" t="s">
        <v>118</v>
      </c>
      <c r="E21" s="17">
        <v>10</v>
      </c>
      <c r="F21" s="17">
        <f t="shared" si="1"/>
        <v>50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3">
      <c r="A22" s="17">
        <v>6</v>
      </c>
      <c r="B22" s="9" t="s">
        <v>119</v>
      </c>
      <c r="C22" s="17">
        <v>12</v>
      </c>
      <c r="D22" s="17" t="s">
        <v>97</v>
      </c>
      <c r="E22" s="17">
        <v>5</v>
      </c>
      <c r="F22" s="17">
        <f t="shared" si="1"/>
        <v>60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3">
      <c r="A23" s="17">
        <v>7</v>
      </c>
      <c r="B23" s="9" t="s">
        <v>120</v>
      </c>
      <c r="C23" s="17">
        <v>2</v>
      </c>
      <c r="D23" s="17" t="s">
        <v>97</v>
      </c>
      <c r="E23" s="17">
        <v>20</v>
      </c>
      <c r="F23" s="17">
        <f t="shared" si="1"/>
        <v>40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3">
      <c r="A24" s="265" t="s">
        <v>52</v>
      </c>
      <c r="B24" s="243"/>
      <c r="C24" s="243"/>
      <c r="D24" s="243"/>
      <c r="E24" s="240"/>
      <c r="F24" s="65">
        <f>SUM(F17:F23)</f>
        <v>1540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3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3">
      <c r="A26" s="4"/>
      <c r="B26" s="68" t="s">
        <v>20</v>
      </c>
      <c r="C26" s="68">
        <f>F13+F24</f>
        <v>6866</v>
      </c>
      <c r="D26" s="261"/>
      <c r="E26" s="243"/>
      <c r="F26" s="240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3">
      <c r="A27" s="4"/>
      <c r="B27" s="68" t="s">
        <v>121</v>
      </c>
      <c r="C27" s="68">
        <v>5000</v>
      </c>
      <c r="D27" s="262" t="s">
        <v>122</v>
      </c>
      <c r="E27" s="243"/>
      <c r="F27" s="240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3">
      <c r="A28" s="4"/>
      <c r="B28" s="68" t="s">
        <v>21</v>
      </c>
      <c r="C28" s="68">
        <f>C27-C26</f>
        <v>-1866</v>
      </c>
      <c r="D28" s="261" t="s">
        <v>124</v>
      </c>
      <c r="E28" s="243"/>
      <c r="F28" s="240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3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3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3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3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3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3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3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3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3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3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3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3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3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3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3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3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3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3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3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3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3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3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3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3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3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3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3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3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3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3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3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3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3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3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3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3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3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3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3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3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3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3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3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3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3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3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3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3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3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3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3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3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3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3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3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3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3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3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3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3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3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3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3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3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3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3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3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3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3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3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3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3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3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3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3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3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3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3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3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3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3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3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3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3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3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3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3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3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3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3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3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3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3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3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3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3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3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3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3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3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3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3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3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3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3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3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3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3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3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3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3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3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3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3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3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3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3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3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3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3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3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3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3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3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3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3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3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3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3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3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3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3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3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3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3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3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3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3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3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3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3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3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3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3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3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3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3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8">
    <mergeCell ref="D26:F26"/>
    <mergeCell ref="D27:F27"/>
    <mergeCell ref="D28:F28"/>
    <mergeCell ref="A1:F1"/>
    <mergeCell ref="A2:F2"/>
    <mergeCell ref="A13:E13"/>
    <mergeCell ref="A15:F15"/>
    <mergeCell ref="A24:E24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4.44140625" defaultRowHeight="15" customHeight="1" x14ac:dyDescent="0.3"/>
  <cols>
    <col min="1" max="1" width="6.44140625" customWidth="1"/>
    <col min="2" max="2" width="27.88671875" customWidth="1"/>
    <col min="3" max="4" width="9.44140625" customWidth="1"/>
    <col min="5" max="5" width="10.33203125" customWidth="1"/>
    <col min="6" max="6" width="14.44140625" customWidth="1"/>
    <col min="7" max="7" width="20.33203125" customWidth="1"/>
    <col min="8" max="26" width="8.6640625" customWidth="1"/>
  </cols>
  <sheetData>
    <row r="1" spans="1:26" ht="25.5" customHeight="1" x14ac:dyDescent="0.3">
      <c r="A1" s="264" t="s">
        <v>123</v>
      </c>
      <c r="B1" s="243"/>
      <c r="C1" s="243"/>
      <c r="D1" s="243"/>
      <c r="E1" s="243"/>
      <c r="F1" s="243"/>
      <c r="G1" s="240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spans="1:26" ht="14.4" x14ac:dyDescent="0.3">
      <c r="A2" s="70" t="s">
        <v>1</v>
      </c>
      <c r="B2" s="70" t="s">
        <v>3</v>
      </c>
      <c r="C2" s="70" t="s">
        <v>87</v>
      </c>
      <c r="D2" s="70" t="s">
        <v>88</v>
      </c>
      <c r="E2" s="70" t="s">
        <v>89</v>
      </c>
      <c r="F2" s="70" t="s">
        <v>90</v>
      </c>
      <c r="G2" s="70" t="s">
        <v>22</v>
      </c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spans="1:26" ht="14.4" x14ac:dyDescent="0.3">
      <c r="A3" s="70">
        <v>1</v>
      </c>
      <c r="B3" s="71" t="s">
        <v>125</v>
      </c>
      <c r="C3" s="70">
        <v>2</v>
      </c>
      <c r="D3" s="70" t="s">
        <v>97</v>
      </c>
      <c r="E3" s="70">
        <v>150</v>
      </c>
      <c r="F3" s="70">
        <f>E3*C3</f>
        <v>300</v>
      </c>
      <c r="G3" s="70" t="s">
        <v>126</v>
      </c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spans="1:26" ht="14.4" x14ac:dyDescent="0.3">
      <c r="A4" s="70">
        <v>2</v>
      </c>
      <c r="B4" s="71" t="s">
        <v>127</v>
      </c>
      <c r="C4" s="70">
        <v>200</v>
      </c>
      <c r="D4" s="70" t="s">
        <v>128</v>
      </c>
      <c r="E4" s="70">
        <v>110</v>
      </c>
      <c r="F4" s="70">
        <v>110</v>
      </c>
      <c r="G4" s="70" t="s">
        <v>126</v>
      </c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spans="1:26" ht="14.4" x14ac:dyDescent="0.3">
      <c r="A5" s="70">
        <v>3</v>
      </c>
      <c r="B5" s="71" t="s">
        <v>129</v>
      </c>
      <c r="C5" s="70">
        <v>1</v>
      </c>
      <c r="D5" s="70" t="s">
        <v>97</v>
      </c>
      <c r="E5" s="70">
        <v>30</v>
      </c>
      <c r="F5" s="70">
        <f t="shared" ref="F5:F13" si="0">E5*C5</f>
        <v>30</v>
      </c>
      <c r="G5" s="70" t="s">
        <v>126</v>
      </c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spans="1:26" ht="14.4" x14ac:dyDescent="0.3">
      <c r="A6" s="70">
        <v>4</v>
      </c>
      <c r="B6" s="71" t="s">
        <v>130</v>
      </c>
      <c r="C6" s="70">
        <v>5</v>
      </c>
      <c r="D6" s="70" t="s">
        <v>97</v>
      </c>
      <c r="E6" s="70">
        <v>100</v>
      </c>
      <c r="F6" s="70">
        <f t="shared" si="0"/>
        <v>500</v>
      </c>
      <c r="G6" s="70" t="s">
        <v>126</v>
      </c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spans="1:26" ht="14.4" x14ac:dyDescent="0.3">
      <c r="A7" s="70">
        <v>5</v>
      </c>
      <c r="B7" s="71" t="s">
        <v>131</v>
      </c>
      <c r="C7" s="70">
        <v>500</v>
      </c>
      <c r="D7" s="70" t="s">
        <v>97</v>
      </c>
      <c r="E7" s="70">
        <v>0.56000000000000005</v>
      </c>
      <c r="F7" s="70">
        <f t="shared" si="0"/>
        <v>280</v>
      </c>
      <c r="G7" s="70" t="s">
        <v>126</v>
      </c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spans="1:26" ht="14.4" x14ac:dyDescent="0.3">
      <c r="A8" s="70">
        <v>6</v>
      </c>
      <c r="B8" s="71" t="s">
        <v>112</v>
      </c>
      <c r="C8" s="70">
        <v>1</v>
      </c>
      <c r="D8" s="70" t="s">
        <v>103</v>
      </c>
      <c r="E8" s="70">
        <v>250</v>
      </c>
      <c r="F8" s="70">
        <f t="shared" si="0"/>
        <v>250</v>
      </c>
      <c r="G8" s="70" t="s">
        <v>132</v>
      </c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spans="1:26" ht="14.4" x14ac:dyDescent="0.3">
      <c r="A9" s="70">
        <v>7</v>
      </c>
      <c r="B9" s="71" t="s">
        <v>133</v>
      </c>
      <c r="C9" s="70">
        <v>1</v>
      </c>
      <c r="D9" s="70" t="s">
        <v>103</v>
      </c>
      <c r="E9" s="70">
        <v>250</v>
      </c>
      <c r="F9" s="70">
        <f t="shared" si="0"/>
        <v>250</v>
      </c>
      <c r="G9" s="70" t="s">
        <v>132</v>
      </c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spans="1:26" ht="14.4" x14ac:dyDescent="0.3">
      <c r="A10" s="70">
        <v>8</v>
      </c>
      <c r="B10" s="71" t="s">
        <v>113</v>
      </c>
      <c r="C10" s="70">
        <v>1</v>
      </c>
      <c r="D10" s="70" t="s">
        <v>103</v>
      </c>
      <c r="E10" s="70">
        <v>250</v>
      </c>
      <c r="F10" s="70">
        <f t="shared" si="0"/>
        <v>250</v>
      </c>
      <c r="G10" s="70" t="s">
        <v>132</v>
      </c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spans="1:26" ht="14.4" x14ac:dyDescent="0.3">
      <c r="A11" s="70">
        <v>9</v>
      </c>
      <c r="B11" s="71" t="s">
        <v>134</v>
      </c>
      <c r="C11" s="70">
        <v>24</v>
      </c>
      <c r="D11" s="70" t="s">
        <v>97</v>
      </c>
      <c r="E11" s="70">
        <v>10</v>
      </c>
      <c r="F11" s="70">
        <f t="shared" si="0"/>
        <v>240</v>
      </c>
      <c r="G11" s="70" t="s">
        <v>132</v>
      </c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spans="1:26" ht="14.4" x14ac:dyDescent="0.3">
      <c r="A12" s="70">
        <v>10</v>
      </c>
      <c r="B12" s="71" t="s">
        <v>130</v>
      </c>
      <c r="C12" s="70">
        <v>2</v>
      </c>
      <c r="D12" s="70" t="s">
        <v>97</v>
      </c>
      <c r="E12" s="70">
        <v>100</v>
      </c>
      <c r="F12" s="70">
        <f t="shared" si="0"/>
        <v>200</v>
      </c>
      <c r="G12" s="70" t="s">
        <v>132</v>
      </c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spans="1:26" ht="14.4" x14ac:dyDescent="0.3">
      <c r="A13" s="70">
        <v>11</v>
      </c>
      <c r="B13" s="71" t="s">
        <v>135</v>
      </c>
      <c r="C13" s="70">
        <v>30</v>
      </c>
      <c r="D13" s="70" t="s">
        <v>97</v>
      </c>
      <c r="E13" s="70">
        <v>2</v>
      </c>
      <c r="F13" s="70">
        <f t="shared" si="0"/>
        <v>60</v>
      </c>
      <c r="G13" s="70" t="s">
        <v>132</v>
      </c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spans="1:26" ht="14.4" x14ac:dyDescent="0.3">
      <c r="A14" s="70">
        <v>12</v>
      </c>
      <c r="B14" s="71" t="s">
        <v>136</v>
      </c>
      <c r="C14" s="70">
        <v>150</v>
      </c>
      <c r="D14" s="70" t="s">
        <v>97</v>
      </c>
      <c r="E14" s="70">
        <f t="shared" ref="E14:E17" si="1">F14/C14</f>
        <v>8</v>
      </c>
      <c r="F14" s="70">
        <v>1200</v>
      </c>
      <c r="G14" s="70" t="s">
        <v>137</v>
      </c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spans="1:26" ht="14.4" x14ac:dyDescent="0.3">
      <c r="A15" s="70">
        <v>13</v>
      </c>
      <c r="B15" s="71" t="s">
        <v>138</v>
      </c>
      <c r="C15" s="70">
        <v>2</v>
      </c>
      <c r="D15" s="70" t="s">
        <v>97</v>
      </c>
      <c r="E15" s="70">
        <f t="shared" si="1"/>
        <v>80</v>
      </c>
      <c r="F15" s="70">
        <v>160</v>
      </c>
      <c r="G15" s="70" t="s">
        <v>137</v>
      </c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spans="1:26" ht="14.4" x14ac:dyDescent="0.3">
      <c r="A16" s="70">
        <v>14</v>
      </c>
      <c r="B16" s="71" t="s">
        <v>139</v>
      </c>
      <c r="C16" s="70">
        <v>1</v>
      </c>
      <c r="D16" s="70" t="s">
        <v>97</v>
      </c>
      <c r="E16" s="70">
        <f t="shared" si="1"/>
        <v>1500</v>
      </c>
      <c r="F16" s="70">
        <v>1500</v>
      </c>
      <c r="G16" s="70" t="s">
        <v>137</v>
      </c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spans="1:26" ht="14.4" x14ac:dyDescent="0.3">
      <c r="A17" s="70">
        <v>15</v>
      </c>
      <c r="B17" s="71" t="s">
        <v>140</v>
      </c>
      <c r="C17" s="70">
        <v>1</v>
      </c>
      <c r="D17" s="70" t="s">
        <v>97</v>
      </c>
      <c r="E17" s="70">
        <f t="shared" si="1"/>
        <v>600</v>
      </c>
      <c r="F17" s="70">
        <v>600</v>
      </c>
      <c r="G17" s="70" t="s">
        <v>137</v>
      </c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spans="1:26" ht="14.4" x14ac:dyDescent="0.3">
      <c r="A18" s="70">
        <v>16</v>
      </c>
      <c r="B18" s="71" t="s">
        <v>141</v>
      </c>
      <c r="C18" s="70">
        <v>550</v>
      </c>
      <c r="D18" s="70" t="s">
        <v>97</v>
      </c>
      <c r="E18" s="70">
        <v>15</v>
      </c>
      <c r="F18" s="70">
        <f t="shared" ref="F18:F19" si="2">E18*C18</f>
        <v>8250</v>
      </c>
      <c r="G18" s="70" t="s">
        <v>137</v>
      </c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spans="1:26" ht="14.4" x14ac:dyDescent="0.3">
      <c r="A19" s="70">
        <v>17</v>
      </c>
      <c r="B19" s="71" t="s">
        <v>142</v>
      </c>
      <c r="C19" s="70">
        <v>10</v>
      </c>
      <c r="D19" s="70" t="s">
        <v>103</v>
      </c>
      <c r="E19" s="70">
        <v>180</v>
      </c>
      <c r="F19" s="70">
        <f t="shared" si="2"/>
        <v>1800</v>
      </c>
      <c r="G19" s="70" t="s">
        <v>137</v>
      </c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spans="1:26" ht="14.4" x14ac:dyDescent="0.3">
      <c r="A20" s="70">
        <v>18</v>
      </c>
      <c r="B20" s="71" t="s">
        <v>143</v>
      </c>
      <c r="C20" s="70">
        <v>1</v>
      </c>
      <c r="D20" s="70" t="s">
        <v>97</v>
      </c>
      <c r="E20" s="70">
        <v>2000</v>
      </c>
      <c r="F20" s="70">
        <v>2000</v>
      </c>
      <c r="G20" s="70" t="s">
        <v>137</v>
      </c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spans="1:26" ht="15.75" customHeight="1" x14ac:dyDescent="0.3">
      <c r="A21" s="70">
        <v>19</v>
      </c>
      <c r="B21" s="71" t="s">
        <v>144</v>
      </c>
      <c r="C21" s="70">
        <v>20</v>
      </c>
      <c r="D21" s="70" t="s">
        <v>97</v>
      </c>
      <c r="E21" s="70">
        <v>10</v>
      </c>
      <c r="F21" s="70">
        <f>C21*E21</f>
        <v>200</v>
      </c>
      <c r="G21" s="70" t="s">
        <v>137</v>
      </c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spans="1:26" ht="15.75" customHeight="1" x14ac:dyDescent="0.3">
      <c r="A22" s="72"/>
      <c r="B22" s="73"/>
      <c r="C22" s="72"/>
      <c r="D22" s="72"/>
      <c r="E22" s="72"/>
      <c r="F22" s="72"/>
      <c r="G22" s="72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spans="1:26" ht="16.5" customHeight="1" x14ac:dyDescent="0.3">
      <c r="A23" s="266" t="s">
        <v>145</v>
      </c>
      <c r="B23" s="243"/>
      <c r="C23" s="243"/>
      <c r="D23" s="243"/>
      <c r="E23" s="240"/>
      <c r="F23" s="74">
        <f>SUM(F3:F21)</f>
        <v>18180</v>
      </c>
      <c r="G23" s="74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spans="1:26" ht="15.75" customHeight="1" x14ac:dyDescent="0.3">
      <c r="A24" s="266" t="s">
        <v>146</v>
      </c>
      <c r="B24" s="243"/>
      <c r="C24" s="243"/>
      <c r="D24" s="243"/>
      <c r="E24" s="240"/>
      <c r="F24" s="74">
        <v>25000</v>
      </c>
      <c r="G24" s="74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spans="1:26" ht="15.75" customHeight="1" x14ac:dyDescent="0.3">
      <c r="A25" s="267" t="s">
        <v>147</v>
      </c>
      <c r="B25" s="243"/>
      <c r="C25" s="243"/>
      <c r="D25" s="243"/>
      <c r="E25" s="240"/>
      <c r="F25" s="74">
        <f>'[1]22th Jan-24'!C28</f>
        <v>0</v>
      </c>
      <c r="G25" s="75" t="s">
        <v>148</v>
      </c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spans="1:26" ht="15.75" customHeight="1" x14ac:dyDescent="0.3">
      <c r="A26" s="266" t="s">
        <v>149</v>
      </c>
      <c r="B26" s="243"/>
      <c r="C26" s="243"/>
      <c r="D26" s="243"/>
      <c r="E26" s="240"/>
      <c r="F26" s="74">
        <f>F24-(F23-F25)</f>
        <v>6820</v>
      </c>
      <c r="G26" s="74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spans="1:26" ht="15.75" customHeight="1" x14ac:dyDescent="0.3">
      <c r="A27" s="4"/>
      <c r="B27" s="69"/>
      <c r="C27" s="4"/>
      <c r="D27" s="4"/>
      <c r="E27" s="4"/>
      <c r="F27" s="4"/>
      <c r="G27" s="4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spans="1:26" ht="15.75" customHeight="1" x14ac:dyDescent="0.3">
      <c r="A28" s="4"/>
      <c r="B28" s="69"/>
      <c r="C28" s="4"/>
      <c r="D28" s="4"/>
      <c r="E28" s="4"/>
      <c r="F28" s="4"/>
      <c r="G28" s="4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spans="1:26" ht="15.75" customHeight="1" x14ac:dyDescent="0.3">
      <c r="A29" s="4"/>
      <c r="B29" s="69"/>
      <c r="C29" s="4"/>
      <c r="D29" s="4"/>
      <c r="E29" s="4"/>
      <c r="F29" s="4"/>
      <c r="G29" s="4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spans="1:26" ht="15.75" customHeight="1" x14ac:dyDescent="0.3">
      <c r="A30" s="4"/>
      <c r="B30" s="69"/>
      <c r="C30" s="4"/>
      <c r="D30" s="4"/>
      <c r="E30" s="4"/>
      <c r="F30" s="4"/>
      <c r="G30" s="4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spans="1:26" ht="15.75" customHeight="1" x14ac:dyDescent="0.3">
      <c r="A31" s="4"/>
      <c r="B31" s="69"/>
      <c r="C31" s="4"/>
      <c r="D31" s="4"/>
      <c r="E31" s="4"/>
      <c r="F31" s="4"/>
      <c r="G31" s="4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spans="1:26" ht="15.75" customHeight="1" x14ac:dyDescent="0.3">
      <c r="A32" s="4"/>
      <c r="B32" s="69"/>
      <c r="C32" s="4"/>
      <c r="D32" s="4"/>
      <c r="E32" s="4"/>
      <c r="F32" s="4"/>
      <c r="G32" s="4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spans="1:26" ht="15.75" customHeight="1" x14ac:dyDescent="0.3">
      <c r="A33" s="4"/>
      <c r="B33" s="69"/>
      <c r="C33" s="4"/>
      <c r="D33" s="4"/>
      <c r="E33" s="4"/>
      <c r="F33" s="4"/>
      <c r="G33" s="4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spans="1:26" ht="15.75" customHeight="1" x14ac:dyDescent="0.3">
      <c r="A34" s="4"/>
      <c r="B34" s="69"/>
      <c r="C34" s="4"/>
      <c r="D34" s="4"/>
      <c r="E34" s="4"/>
      <c r="F34" s="4"/>
      <c r="G34" s="4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spans="1:26" ht="15.75" customHeight="1" x14ac:dyDescent="0.3">
      <c r="A35" s="4"/>
      <c r="B35" s="69"/>
      <c r="C35" s="4"/>
      <c r="D35" s="4"/>
      <c r="E35" s="4"/>
      <c r="F35" s="4"/>
      <c r="G35" s="4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spans="1:26" ht="15.75" customHeight="1" x14ac:dyDescent="0.3">
      <c r="A36" s="4"/>
      <c r="B36" s="69"/>
      <c r="C36" s="4"/>
      <c r="D36" s="4"/>
      <c r="E36" s="4"/>
      <c r="F36" s="4"/>
      <c r="G36" s="4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spans="1:26" ht="15.75" customHeight="1" x14ac:dyDescent="0.3">
      <c r="A37" s="4"/>
      <c r="B37" s="69"/>
      <c r="C37" s="4"/>
      <c r="D37" s="4"/>
      <c r="E37" s="4"/>
      <c r="F37" s="4"/>
      <c r="G37" s="4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spans="1:26" ht="15.75" customHeight="1" x14ac:dyDescent="0.3">
      <c r="A38" s="4"/>
      <c r="B38" s="69"/>
      <c r="C38" s="4"/>
      <c r="D38" s="4"/>
      <c r="E38" s="4"/>
      <c r="F38" s="4"/>
      <c r="G38" s="4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spans="1:26" ht="15.75" customHeight="1" x14ac:dyDescent="0.3">
      <c r="A39" s="4"/>
      <c r="B39" s="69"/>
      <c r="C39" s="4"/>
      <c r="D39" s="4"/>
      <c r="E39" s="4"/>
      <c r="F39" s="4"/>
      <c r="G39" s="4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spans="1:26" ht="15.75" customHeight="1" x14ac:dyDescent="0.3">
      <c r="A40" s="4"/>
      <c r="B40" s="69"/>
      <c r="C40" s="4"/>
      <c r="D40" s="4"/>
      <c r="E40" s="4"/>
      <c r="F40" s="4"/>
      <c r="G40" s="4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spans="1:26" ht="15.75" customHeight="1" x14ac:dyDescent="0.3">
      <c r="A41" s="4"/>
      <c r="B41" s="69"/>
      <c r="C41" s="4"/>
      <c r="D41" s="4"/>
      <c r="E41" s="4"/>
      <c r="F41" s="4"/>
      <c r="G41" s="4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spans="1:26" ht="15.75" customHeight="1" x14ac:dyDescent="0.3">
      <c r="A42" s="4"/>
      <c r="B42" s="69"/>
      <c r="C42" s="4"/>
      <c r="D42" s="4"/>
      <c r="E42" s="4"/>
      <c r="F42" s="4"/>
      <c r="G42" s="4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spans="1:26" ht="15.75" customHeight="1" x14ac:dyDescent="0.3">
      <c r="A43" s="4"/>
      <c r="B43" s="69"/>
      <c r="C43" s="4"/>
      <c r="D43" s="4"/>
      <c r="E43" s="4"/>
      <c r="F43" s="4"/>
      <c r="G43" s="4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ht="15.75" customHeight="1" x14ac:dyDescent="0.3">
      <c r="A44" s="4"/>
      <c r="B44" s="69"/>
      <c r="C44" s="4"/>
      <c r="D44" s="4"/>
      <c r="E44" s="4"/>
      <c r="F44" s="4"/>
      <c r="G44" s="4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ht="15.75" customHeight="1" x14ac:dyDescent="0.3">
      <c r="A45" s="4"/>
      <c r="B45" s="69"/>
      <c r="C45" s="4"/>
      <c r="D45" s="4"/>
      <c r="E45" s="4"/>
      <c r="F45" s="4"/>
      <c r="G45" s="4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spans="1:26" ht="15.75" customHeight="1" x14ac:dyDescent="0.3">
      <c r="A46" s="4"/>
      <c r="B46" s="69"/>
      <c r="C46" s="4"/>
      <c r="D46" s="4"/>
      <c r="E46" s="4"/>
      <c r="F46" s="4"/>
      <c r="G46" s="4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spans="1:26" ht="15.75" customHeight="1" x14ac:dyDescent="0.3">
      <c r="A47" s="4"/>
      <c r="B47" s="69"/>
      <c r="C47" s="4"/>
      <c r="D47" s="4"/>
      <c r="E47" s="4"/>
      <c r="F47" s="4"/>
      <c r="G47" s="4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spans="1:26" ht="15.75" customHeight="1" x14ac:dyDescent="0.3">
      <c r="A48" s="4"/>
      <c r="B48" s="69"/>
      <c r="C48" s="4"/>
      <c r="D48" s="4"/>
      <c r="E48" s="4"/>
      <c r="F48" s="4"/>
      <c r="G48" s="4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spans="1:26" ht="15.75" customHeight="1" x14ac:dyDescent="0.3">
      <c r="A49" s="4"/>
      <c r="B49" s="69"/>
      <c r="C49" s="4"/>
      <c r="D49" s="4"/>
      <c r="E49" s="4"/>
      <c r="F49" s="4"/>
      <c r="G49" s="4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spans="1:26" ht="15.75" customHeight="1" x14ac:dyDescent="0.3">
      <c r="A50" s="4"/>
      <c r="B50" s="69"/>
      <c r="C50" s="4"/>
      <c r="D50" s="4"/>
      <c r="E50" s="4"/>
      <c r="F50" s="4"/>
      <c r="G50" s="4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spans="1:26" ht="15.75" customHeight="1" x14ac:dyDescent="0.3">
      <c r="A51" s="4"/>
      <c r="B51" s="69"/>
      <c r="C51" s="4"/>
      <c r="D51" s="4"/>
      <c r="E51" s="4"/>
      <c r="F51" s="4"/>
      <c r="G51" s="4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spans="1:26" ht="15.75" customHeight="1" x14ac:dyDescent="0.3">
      <c r="A52" s="4"/>
      <c r="B52" s="69"/>
      <c r="C52" s="4"/>
      <c r="D52" s="4"/>
      <c r="E52" s="4"/>
      <c r="F52" s="4"/>
      <c r="G52" s="4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spans="1:26" ht="15.75" customHeight="1" x14ac:dyDescent="0.3">
      <c r="A53" s="4"/>
      <c r="B53" s="69"/>
      <c r="C53" s="4"/>
      <c r="D53" s="4"/>
      <c r="E53" s="4"/>
      <c r="F53" s="4"/>
      <c r="G53" s="4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spans="1:26" ht="15.75" customHeight="1" x14ac:dyDescent="0.3">
      <c r="A54" s="4"/>
      <c r="B54" s="69"/>
      <c r="C54" s="4"/>
      <c r="D54" s="4"/>
      <c r="E54" s="4"/>
      <c r="F54" s="4"/>
      <c r="G54" s="4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spans="1:26" ht="15.75" customHeight="1" x14ac:dyDescent="0.3">
      <c r="A55" s="4"/>
      <c r="B55" s="69"/>
      <c r="C55" s="4"/>
      <c r="D55" s="4"/>
      <c r="E55" s="4"/>
      <c r="F55" s="4"/>
      <c r="G55" s="4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spans="1:26" ht="15.75" customHeight="1" x14ac:dyDescent="0.3">
      <c r="A56" s="4"/>
      <c r="B56" s="69"/>
      <c r="C56" s="4"/>
      <c r="D56" s="4"/>
      <c r="E56" s="4"/>
      <c r="F56" s="4"/>
      <c r="G56" s="4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spans="1:26" ht="15.75" customHeight="1" x14ac:dyDescent="0.3">
      <c r="A57" s="4"/>
      <c r="B57" s="69"/>
      <c r="C57" s="4"/>
      <c r="D57" s="4"/>
      <c r="E57" s="4"/>
      <c r="F57" s="4"/>
      <c r="G57" s="4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spans="1:26" ht="15.75" customHeight="1" x14ac:dyDescent="0.3">
      <c r="A58" s="4"/>
      <c r="B58" s="69"/>
      <c r="C58" s="4"/>
      <c r="D58" s="4"/>
      <c r="E58" s="4"/>
      <c r="F58" s="4"/>
      <c r="G58" s="4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spans="1:26" ht="15.75" customHeight="1" x14ac:dyDescent="0.3">
      <c r="A59" s="4"/>
      <c r="B59" s="69"/>
      <c r="C59" s="4"/>
      <c r="D59" s="4"/>
      <c r="E59" s="4"/>
      <c r="F59" s="4"/>
      <c r="G59" s="4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spans="1:26" ht="15.75" customHeight="1" x14ac:dyDescent="0.3">
      <c r="A60" s="4"/>
      <c r="B60" s="69"/>
      <c r="C60" s="4"/>
      <c r="D60" s="4"/>
      <c r="E60" s="4"/>
      <c r="F60" s="4"/>
      <c r="G60" s="4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spans="1:26" ht="15.75" customHeight="1" x14ac:dyDescent="0.3">
      <c r="A61" s="4"/>
      <c r="B61" s="69"/>
      <c r="C61" s="4"/>
      <c r="D61" s="4"/>
      <c r="E61" s="4"/>
      <c r="F61" s="4"/>
      <c r="G61" s="4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spans="1:26" ht="15.75" customHeight="1" x14ac:dyDescent="0.3">
      <c r="A62" s="4"/>
      <c r="B62" s="69"/>
      <c r="C62" s="4"/>
      <c r="D62" s="4"/>
      <c r="E62" s="4"/>
      <c r="F62" s="4"/>
      <c r="G62" s="4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spans="1:26" ht="15.75" customHeight="1" x14ac:dyDescent="0.3">
      <c r="A63" s="4"/>
      <c r="B63" s="69"/>
      <c r="C63" s="4"/>
      <c r="D63" s="4"/>
      <c r="E63" s="4"/>
      <c r="F63" s="4"/>
      <c r="G63" s="4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spans="1:26" ht="15.75" customHeight="1" x14ac:dyDescent="0.3">
      <c r="A64" s="4"/>
      <c r="B64" s="69"/>
      <c r="C64" s="4"/>
      <c r="D64" s="4"/>
      <c r="E64" s="4"/>
      <c r="F64" s="4"/>
      <c r="G64" s="4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spans="1:26" ht="15.75" customHeight="1" x14ac:dyDescent="0.3">
      <c r="A65" s="4"/>
      <c r="B65" s="69"/>
      <c r="C65" s="4"/>
      <c r="D65" s="4"/>
      <c r="E65" s="4"/>
      <c r="F65" s="4"/>
      <c r="G65" s="4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spans="1:26" ht="15.75" customHeight="1" x14ac:dyDescent="0.3">
      <c r="A66" s="4"/>
      <c r="B66" s="69"/>
      <c r="C66" s="4"/>
      <c r="D66" s="4"/>
      <c r="E66" s="4"/>
      <c r="F66" s="4"/>
      <c r="G66" s="4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spans="1:26" ht="15.75" customHeight="1" x14ac:dyDescent="0.3">
      <c r="A67" s="4"/>
      <c r="B67" s="69"/>
      <c r="C67" s="4"/>
      <c r="D67" s="4"/>
      <c r="E67" s="4"/>
      <c r="F67" s="4"/>
      <c r="G67" s="4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spans="1:26" ht="15.75" customHeight="1" x14ac:dyDescent="0.3">
      <c r="A68" s="4"/>
      <c r="B68" s="69"/>
      <c r="C68" s="4"/>
      <c r="D68" s="4"/>
      <c r="E68" s="4"/>
      <c r="F68" s="4"/>
      <c r="G68" s="4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spans="1:26" ht="15.75" customHeight="1" x14ac:dyDescent="0.3">
      <c r="A69" s="4"/>
      <c r="B69" s="69"/>
      <c r="C69" s="4"/>
      <c r="D69" s="4"/>
      <c r="E69" s="4"/>
      <c r="F69" s="4"/>
      <c r="G69" s="4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spans="1:26" ht="15.75" customHeight="1" x14ac:dyDescent="0.3">
      <c r="A70" s="4"/>
      <c r="B70" s="69"/>
      <c r="C70" s="4"/>
      <c r="D70" s="4"/>
      <c r="E70" s="4"/>
      <c r="F70" s="4"/>
      <c r="G70" s="4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spans="1:26" ht="15.75" customHeight="1" x14ac:dyDescent="0.3">
      <c r="A71" s="4"/>
      <c r="B71" s="69"/>
      <c r="C71" s="4"/>
      <c r="D71" s="4"/>
      <c r="E71" s="4"/>
      <c r="F71" s="4"/>
      <c r="G71" s="4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spans="1:26" ht="15.75" customHeight="1" x14ac:dyDescent="0.3">
      <c r="A72" s="4"/>
      <c r="B72" s="69"/>
      <c r="C72" s="4"/>
      <c r="D72" s="4"/>
      <c r="E72" s="4"/>
      <c r="F72" s="4"/>
      <c r="G72" s="4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spans="1:26" ht="15.75" customHeight="1" x14ac:dyDescent="0.3">
      <c r="A73" s="4"/>
      <c r="B73" s="69"/>
      <c r="C73" s="4"/>
      <c r="D73" s="4"/>
      <c r="E73" s="4"/>
      <c r="F73" s="4"/>
      <c r="G73" s="4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spans="1:26" ht="15.75" customHeight="1" x14ac:dyDescent="0.3">
      <c r="A74" s="4"/>
      <c r="B74" s="69"/>
      <c r="C74" s="4"/>
      <c r="D74" s="4"/>
      <c r="E74" s="4"/>
      <c r="F74" s="4"/>
      <c r="G74" s="4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spans="1:26" ht="15.75" customHeight="1" x14ac:dyDescent="0.3">
      <c r="A75" s="4"/>
      <c r="B75" s="69"/>
      <c r="C75" s="4"/>
      <c r="D75" s="4"/>
      <c r="E75" s="4"/>
      <c r="F75" s="4"/>
      <c r="G75" s="4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spans="1:26" ht="15.75" customHeight="1" x14ac:dyDescent="0.3">
      <c r="A76" s="4"/>
      <c r="B76" s="69"/>
      <c r="C76" s="4"/>
      <c r="D76" s="4"/>
      <c r="E76" s="4"/>
      <c r="F76" s="4"/>
      <c r="G76" s="4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spans="1:26" ht="15.75" customHeight="1" x14ac:dyDescent="0.3">
      <c r="A77" s="4"/>
      <c r="B77" s="69"/>
      <c r="C77" s="4"/>
      <c r="D77" s="4"/>
      <c r="E77" s="4"/>
      <c r="F77" s="4"/>
      <c r="G77" s="4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spans="1:26" ht="15.75" customHeight="1" x14ac:dyDescent="0.3">
      <c r="A78" s="4"/>
      <c r="B78" s="69"/>
      <c r="C78" s="4"/>
      <c r="D78" s="4"/>
      <c r="E78" s="4"/>
      <c r="F78" s="4"/>
      <c r="G78" s="4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spans="1:26" ht="15.75" customHeight="1" x14ac:dyDescent="0.3">
      <c r="A79" s="4"/>
      <c r="B79" s="69"/>
      <c r="C79" s="4"/>
      <c r="D79" s="4"/>
      <c r="E79" s="4"/>
      <c r="F79" s="4"/>
      <c r="G79" s="4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spans="1:26" ht="15.75" customHeight="1" x14ac:dyDescent="0.3">
      <c r="A80" s="4"/>
      <c r="B80" s="69"/>
      <c r="C80" s="4"/>
      <c r="D80" s="4"/>
      <c r="E80" s="4"/>
      <c r="F80" s="4"/>
      <c r="G80" s="4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spans="1:26" ht="15.75" customHeight="1" x14ac:dyDescent="0.3">
      <c r="A81" s="4"/>
      <c r="B81" s="69"/>
      <c r="C81" s="4"/>
      <c r="D81" s="4"/>
      <c r="E81" s="4"/>
      <c r="F81" s="4"/>
      <c r="G81" s="4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spans="1:26" ht="15.75" customHeight="1" x14ac:dyDescent="0.3">
      <c r="A82" s="4"/>
      <c r="B82" s="69"/>
      <c r="C82" s="4"/>
      <c r="D82" s="4"/>
      <c r="E82" s="4"/>
      <c r="F82" s="4"/>
      <c r="G82" s="4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spans="1:26" ht="15.75" customHeight="1" x14ac:dyDescent="0.3">
      <c r="A83" s="4"/>
      <c r="B83" s="69"/>
      <c r="C83" s="4"/>
      <c r="D83" s="4"/>
      <c r="E83" s="4"/>
      <c r="F83" s="4"/>
      <c r="G83" s="4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spans="1:26" ht="15.75" customHeight="1" x14ac:dyDescent="0.3">
      <c r="A84" s="4"/>
      <c r="B84" s="69"/>
      <c r="C84" s="4"/>
      <c r="D84" s="4"/>
      <c r="E84" s="4"/>
      <c r="F84" s="4"/>
      <c r="G84" s="4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spans="1:26" ht="15.75" customHeight="1" x14ac:dyDescent="0.3">
      <c r="A85" s="4"/>
      <c r="B85" s="69"/>
      <c r="C85" s="4"/>
      <c r="D85" s="4"/>
      <c r="E85" s="4"/>
      <c r="F85" s="4"/>
      <c r="G85" s="4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spans="1:26" ht="15.75" customHeight="1" x14ac:dyDescent="0.3">
      <c r="A86" s="4"/>
      <c r="B86" s="69"/>
      <c r="C86" s="4"/>
      <c r="D86" s="4"/>
      <c r="E86" s="4"/>
      <c r="F86" s="4"/>
      <c r="G86" s="4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spans="1:26" ht="15.75" customHeight="1" x14ac:dyDescent="0.3">
      <c r="A87" s="4"/>
      <c r="B87" s="69"/>
      <c r="C87" s="4"/>
      <c r="D87" s="4"/>
      <c r="E87" s="4"/>
      <c r="F87" s="4"/>
      <c r="G87" s="4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spans="1:26" ht="15.75" customHeight="1" x14ac:dyDescent="0.3">
      <c r="A88" s="4"/>
      <c r="B88" s="69"/>
      <c r="C88" s="4"/>
      <c r="D88" s="4"/>
      <c r="E88" s="4"/>
      <c r="F88" s="4"/>
      <c r="G88" s="4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spans="1:26" ht="15.75" customHeight="1" x14ac:dyDescent="0.3">
      <c r="A89" s="4"/>
      <c r="B89" s="69"/>
      <c r="C89" s="4"/>
      <c r="D89" s="4"/>
      <c r="E89" s="4"/>
      <c r="F89" s="4"/>
      <c r="G89" s="4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spans="1:26" ht="15.75" customHeight="1" x14ac:dyDescent="0.3">
      <c r="A90" s="4"/>
      <c r="B90" s="69"/>
      <c r="C90" s="4"/>
      <c r="D90" s="4"/>
      <c r="E90" s="4"/>
      <c r="F90" s="4"/>
      <c r="G90" s="4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spans="1:26" ht="15.75" customHeight="1" x14ac:dyDescent="0.3">
      <c r="A91" s="4"/>
      <c r="B91" s="69"/>
      <c r="C91" s="4"/>
      <c r="D91" s="4"/>
      <c r="E91" s="4"/>
      <c r="F91" s="4"/>
      <c r="G91" s="4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spans="1:26" ht="15.75" customHeight="1" x14ac:dyDescent="0.3">
      <c r="A92" s="4"/>
      <c r="B92" s="69"/>
      <c r="C92" s="4"/>
      <c r="D92" s="4"/>
      <c r="E92" s="4"/>
      <c r="F92" s="4"/>
      <c r="G92" s="4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spans="1:26" ht="15.75" customHeight="1" x14ac:dyDescent="0.3">
      <c r="A93" s="4"/>
      <c r="B93" s="69"/>
      <c r="C93" s="4"/>
      <c r="D93" s="4"/>
      <c r="E93" s="4"/>
      <c r="F93" s="4"/>
      <c r="G93" s="4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spans="1:26" ht="15.75" customHeight="1" x14ac:dyDescent="0.3">
      <c r="A94" s="4"/>
      <c r="B94" s="69"/>
      <c r="C94" s="4"/>
      <c r="D94" s="4"/>
      <c r="E94" s="4"/>
      <c r="F94" s="4"/>
      <c r="G94" s="4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spans="1:26" ht="15.75" customHeight="1" x14ac:dyDescent="0.3">
      <c r="A95" s="4"/>
      <c r="B95" s="69"/>
      <c r="C95" s="4"/>
      <c r="D95" s="4"/>
      <c r="E95" s="4"/>
      <c r="F95" s="4"/>
      <c r="G95" s="4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spans="1:26" ht="15.75" customHeight="1" x14ac:dyDescent="0.3">
      <c r="A96" s="4"/>
      <c r="B96" s="69"/>
      <c r="C96" s="4"/>
      <c r="D96" s="4"/>
      <c r="E96" s="4"/>
      <c r="F96" s="4"/>
      <c r="G96" s="4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spans="1:26" ht="15.75" customHeight="1" x14ac:dyDescent="0.3">
      <c r="A97" s="4"/>
      <c r="B97" s="69"/>
      <c r="C97" s="4"/>
      <c r="D97" s="4"/>
      <c r="E97" s="4"/>
      <c r="F97" s="4"/>
      <c r="G97" s="4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spans="1:26" ht="15.75" customHeight="1" x14ac:dyDescent="0.3">
      <c r="A98" s="4"/>
      <c r="B98" s="69"/>
      <c r="C98" s="4"/>
      <c r="D98" s="4"/>
      <c r="E98" s="4"/>
      <c r="F98" s="4"/>
      <c r="G98" s="4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spans="1:26" ht="15.75" customHeight="1" x14ac:dyDescent="0.3">
      <c r="A99" s="4"/>
      <c r="B99" s="69"/>
      <c r="C99" s="4"/>
      <c r="D99" s="4"/>
      <c r="E99" s="4"/>
      <c r="F99" s="4"/>
      <c r="G99" s="4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spans="1:26" ht="15.75" customHeight="1" x14ac:dyDescent="0.3">
      <c r="A100" s="4"/>
      <c r="B100" s="69"/>
      <c r="C100" s="4"/>
      <c r="D100" s="4"/>
      <c r="E100" s="4"/>
      <c r="F100" s="4"/>
      <c r="G100" s="4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 spans="1:26" ht="15.75" customHeight="1" x14ac:dyDescent="0.3">
      <c r="A101" s="4"/>
      <c r="B101" s="69"/>
      <c r="C101" s="4"/>
      <c r="D101" s="4"/>
      <c r="E101" s="4"/>
      <c r="F101" s="4"/>
      <c r="G101" s="4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 spans="1:26" ht="15.75" customHeight="1" x14ac:dyDescent="0.3">
      <c r="A102" s="4"/>
      <c r="B102" s="69"/>
      <c r="C102" s="4"/>
      <c r="D102" s="4"/>
      <c r="E102" s="4"/>
      <c r="F102" s="4"/>
      <c r="G102" s="4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 spans="1:26" ht="15.75" customHeight="1" x14ac:dyDescent="0.3">
      <c r="A103" s="4"/>
      <c r="B103" s="69"/>
      <c r="C103" s="4"/>
      <c r="D103" s="4"/>
      <c r="E103" s="4"/>
      <c r="F103" s="4"/>
      <c r="G103" s="4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 spans="1:26" ht="15.75" customHeight="1" x14ac:dyDescent="0.3">
      <c r="A104" s="4"/>
      <c r="B104" s="69"/>
      <c r="C104" s="4"/>
      <c r="D104" s="4"/>
      <c r="E104" s="4"/>
      <c r="F104" s="4"/>
      <c r="G104" s="4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 spans="1:26" ht="15.75" customHeight="1" x14ac:dyDescent="0.3">
      <c r="A105" s="4"/>
      <c r="B105" s="69"/>
      <c r="C105" s="4"/>
      <c r="D105" s="4"/>
      <c r="E105" s="4"/>
      <c r="F105" s="4"/>
      <c r="G105" s="4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 spans="1:26" ht="15.75" customHeight="1" x14ac:dyDescent="0.3">
      <c r="A106" s="4"/>
      <c r="B106" s="69"/>
      <c r="C106" s="4"/>
      <c r="D106" s="4"/>
      <c r="E106" s="4"/>
      <c r="F106" s="4"/>
      <c r="G106" s="4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 spans="1:26" ht="15.75" customHeight="1" x14ac:dyDescent="0.3">
      <c r="A107" s="4"/>
      <c r="B107" s="69"/>
      <c r="C107" s="4"/>
      <c r="D107" s="4"/>
      <c r="E107" s="4"/>
      <c r="F107" s="4"/>
      <c r="G107" s="4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 spans="1:26" ht="15.75" customHeight="1" x14ac:dyDescent="0.3">
      <c r="A108" s="4"/>
      <c r="B108" s="69"/>
      <c r="C108" s="4"/>
      <c r="D108" s="4"/>
      <c r="E108" s="4"/>
      <c r="F108" s="4"/>
      <c r="G108" s="4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 spans="1:26" ht="15.75" customHeight="1" x14ac:dyDescent="0.3">
      <c r="A109" s="4"/>
      <c r="B109" s="69"/>
      <c r="C109" s="4"/>
      <c r="D109" s="4"/>
      <c r="E109" s="4"/>
      <c r="F109" s="4"/>
      <c r="G109" s="4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 spans="1:26" ht="15.75" customHeight="1" x14ac:dyDescent="0.3">
      <c r="A110" s="4"/>
      <c r="B110" s="69"/>
      <c r="C110" s="4"/>
      <c r="D110" s="4"/>
      <c r="E110" s="4"/>
      <c r="F110" s="4"/>
      <c r="G110" s="4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 spans="1:26" ht="15.75" customHeight="1" x14ac:dyDescent="0.3">
      <c r="A111" s="4"/>
      <c r="B111" s="69"/>
      <c r="C111" s="4"/>
      <c r="D111" s="4"/>
      <c r="E111" s="4"/>
      <c r="F111" s="4"/>
      <c r="G111" s="4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 spans="1:26" ht="15.75" customHeight="1" x14ac:dyDescent="0.3">
      <c r="A112" s="4"/>
      <c r="B112" s="69"/>
      <c r="C112" s="4"/>
      <c r="D112" s="4"/>
      <c r="E112" s="4"/>
      <c r="F112" s="4"/>
      <c r="G112" s="4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 spans="1:26" ht="15.75" customHeight="1" x14ac:dyDescent="0.3">
      <c r="A113" s="4"/>
      <c r="B113" s="69"/>
      <c r="C113" s="4"/>
      <c r="D113" s="4"/>
      <c r="E113" s="4"/>
      <c r="F113" s="4"/>
      <c r="G113" s="4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 spans="1:26" ht="15.75" customHeight="1" x14ac:dyDescent="0.3">
      <c r="A114" s="4"/>
      <c r="B114" s="69"/>
      <c r="C114" s="4"/>
      <c r="D114" s="4"/>
      <c r="E114" s="4"/>
      <c r="F114" s="4"/>
      <c r="G114" s="4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 spans="1:26" ht="15.75" customHeight="1" x14ac:dyDescent="0.3">
      <c r="A115" s="4"/>
      <c r="B115" s="69"/>
      <c r="C115" s="4"/>
      <c r="D115" s="4"/>
      <c r="E115" s="4"/>
      <c r="F115" s="4"/>
      <c r="G115" s="4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 spans="1:26" ht="15.75" customHeight="1" x14ac:dyDescent="0.3">
      <c r="A116" s="4"/>
      <c r="B116" s="69"/>
      <c r="C116" s="4"/>
      <c r="D116" s="4"/>
      <c r="E116" s="4"/>
      <c r="F116" s="4"/>
      <c r="G116" s="4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 spans="1:26" ht="15.75" customHeight="1" x14ac:dyDescent="0.3">
      <c r="A117" s="4"/>
      <c r="B117" s="69"/>
      <c r="C117" s="4"/>
      <c r="D117" s="4"/>
      <c r="E117" s="4"/>
      <c r="F117" s="4"/>
      <c r="G117" s="4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 spans="1:26" ht="15.75" customHeight="1" x14ac:dyDescent="0.3">
      <c r="A118" s="4"/>
      <c r="B118" s="69"/>
      <c r="C118" s="4"/>
      <c r="D118" s="4"/>
      <c r="E118" s="4"/>
      <c r="F118" s="4"/>
      <c r="G118" s="4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 spans="1:26" ht="15.75" customHeight="1" x14ac:dyDescent="0.3">
      <c r="A119" s="4"/>
      <c r="B119" s="69"/>
      <c r="C119" s="4"/>
      <c r="D119" s="4"/>
      <c r="E119" s="4"/>
      <c r="F119" s="4"/>
      <c r="G119" s="4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 spans="1:26" ht="15.75" customHeight="1" x14ac:dyDescent="0.3">
      <c r="A120" s="4"/>
      <c r="B120" s="69"/>
      <c r="C120" s="4"/>
      <c r="D120" s="4"/>
      <c r="E120" s="4"/>
      <c r="F120" s="4"/>
      <c r="G120" s="4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 spans="1:26" ht="15.75" customHeight="1" x14ac:dyDescent="0.3">
      <c r="A121" s="4"/>
      <c r="B121" s="69"/>
      <c r="C121" s="4"/>
      <c r="D121" s="4"/>
      <c r="E121" s="4"/>
      <c r="F121" s="4"/>
      <c r="G121" s="4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 spans="1:26" ht="15.75" customHeight="1" x14ac:dyDescent="0.3">
      <c r="A122" s="4"/>
      <c r="B122" s="69"/>
      <c r="C122" s="4"/>
      <c r="D122" s="4"/>
      <c r="E122" s="4"/>
      <c r="F122" s="4"/>
      <c r="G122" s="4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 spans="1:26" ht="15.75" customHeight="1" x14ac:dyDescent="0.3">
      <c r="A123" s="4"/>
      <c r="B123" s="69"/>
      <c r="C123" s="4"/>
      <c r="D123" s="4"/>
      <c r="E123" s="4"/>
      <c r="F123" s="4"/>
      <c r="G123" s="4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 spans="1:26" ht="15.75" customHeight="1" x14ac:dyDescent="0.3">
      <c r="A124" s="4"/>
      <c r="B124" s="69"/>
      <c r="C124" s="4"/>
      <c r="D124" s="4"/>
      <c r="E124" s="4"/>
      <c r="F124" s="4"/>
      <c r="G124" s="4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 spans="1:26" ht="15.75" customHeight="1" x14ac:dyDescent="0.3">
      <c r="A125" s="4"/>
      <c r="B125" s="69"/>
      <c r="C125" s="4"/>
      <c r="D125" s="4"/>
      <c r="E125" s="4"/>
      <c r="F125" s="4"/>
      <c r="G125" s="4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 spans="1:26" ht="15.75" customHeight="1" x14ac:dyDescent="0.3">
      <c r="A126" s="4"/>
      <c r="B126" s="69"/>
      <c r="C126" s="4"/>
      <c r="D126" s="4"/>
      <c r="E126" s="4"/>
      <c r="F126" s="4"/>
      <c r="G126" s="4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 spans="1:26" ht="15.75" customHeight="1" x14ac:dyDescent="0.3">
      <c r="A127" s="4"/>
      <c r="B127" s="69"/>
      <c r="C127" s="4"/>
      <c r="D127" s="4"/>
      <c r="E127" s="4"/>
      <c r="F127" s="4"/>
      <c r="G127" s="4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 spans="1:26" ht="15.75" customHeight="1" x14ac:dyDescent="0.3">
      <c r="A128" s="4"/>
      <c r="B128" s="69"/>
      <c r="C128" s="4"/>
      <c r="D128" s="4"/>
      <c r="E128" s="4"/>
      <c r="F128" s="4"/>
      <c r="G128" s="4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 spans="1:26" ht="15.75" customHeight="1" x14ac:dyDescent="0.3">
      <c r="A129" s="4"/>
      <c r="B129" s="69"/>
      <c r="C129" s="4"/>
      <c r="D129" s="4"/>
      <c r="E129" s="4"/>
      <c r="F129" s="4"/>
      <c r="G129" s="4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 spans="1:26" ht="15.75" customHeight="1" x14ac:dyDescent="0.3">
      <c r="A130" s="4"/>
      <c r="B130" s="69"/>
      <c r="C130" s="4"/>
      <c r="D130" s="4"/>
      <c r="E130" s="4"/>
      <c r="F130" s="4"/>
      <c r="G130" s="4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 spans="1:26" ht="15.75" customHeight="1" x14ac:dyDescent="0.3">
      <c r="A131" s="4"/>
      <c r="B131" s="69"/>
      <c r="C131" s="4"/>
      <c r="D131" s="4"/>
      <c r="E131" s="4"/>
      <c r="F131" s="4"/>
      <c r="G131" s="4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 spans="1:26" ht="15.75" customHeight="1" x14ac:dyDescent="0.3">
      <c r="A132" s="4"/>
      <c r="B132" s="69"/>
      <c r="C132" s="4"/>
      <c r="D132" s="4"/>
      <c r="E132" s="4"/>
      <c r="F132" s="4"/>
      <c r="G132" s="4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 spans="1:26" ht="15.75" customHeight="1" x14ac:dyDescent="0.3">
      <c r="A133" s="4"/>
      <c r="B133" s="69"/>
      <c r="C133" s="4"/>
      <c r="D133" s="4"/>
      <c r="E133" s="4"/>
      <c r="F133" s="4"/>
      <c r="G133" s="4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 spans="1:26" ht="15.75" customHeight="1" x14ac:dyDescent="0.3">
      <c r="A134" s="4"/>
      <c r="B134" s="69"/>
      <c r="C134" s="4"/>
      <c r="D134" s="4"/>
      <c r="E134" s="4"/>
      <c r="F134" s="4"/>
      <c r="G134" s="4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 spans="1:26" ht="15.75" customHeight="1" x14ac:dyDescent="0.3">
      <c r="A135" s="4"/>
      <c r="B135" s="69"/>
      <c r="C135" s="4"/>
      <c r="D135" s="4"/>
      <c r="E135" s="4"/>
      <c r="F135" s="4"/>
      <c r="G135" s="4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 spans="1:26" ht="15.75" customHeight="1" x14ac:dyDescent="0.3">
      <c r="A136" s="4"/>
      <c r="B136" s="69"/>
      <c r="C136" s="4"/>
      <c r="D136" s="4"/>
      <c r="E136" s="4"/>
      <c r="F136" s="4"/>
      <c r="G136" s="4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 spans="1:26" ht="15.75" customHeight="1" x14ac:dyDescent="0.3">
      <c r="A137" s="4"/>
      <c r="B137" s="69"/>
      <c r="C137" s="4"/>
      <c r="D137" s="4"/>
      <c r="E137" s="4"/>
      <c r="F137" s="4"/>
      <c r="G137" s="4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 spans="1:26" ht="15.75" customHeight="1" x14ac:dyDescent="0.3">
      <c r="A138" s="4"/>
      <c r="B138" s="69"/>
      <c r="C138" s="4"/>
      <c r="D138" s="4"/>
      <c r="E138" s="4"/>
      <c r="F138" s="4"/>
      <c r="G138" s="4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 spans="1:26" ht="15.75" customHeight="1" x14ac:dyDescent="0.3">
      <c r="A139" s="4"/>
      <c r="B139" s="69"/>
      <c r="C139" s="4"/>
      <c r="D139" s="4"/>
      <c r="E139" s="4"/>
      <c r="F139" s="4"/>
      <c r="G139" s="4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 spans="1:26" ht="15.75" customHeight="1" x14ac:dyDescent="0.3">
      <c r="A140" s="4"/>
      <c r="B140" s="69"/>
      <c r="C140" s="4"/>
      <c r="D140" s="4"/>
      <c r="E140" s="4"/>
      <c r="F140" s="4"/>
      <c r="G140" s="4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 spans="1:26" ht="15.75" customHeight="1" x14ac:dyDescent="0.3">
      <c r="A141" s="4"/>
      <c r="B141" s="69"/>
      <c r="C141" s="4"/>
      <c r="D141" s="4"/>
      <c r="E141" s="4"/>
      <c r="F141" s="4"/>
      <c r="G141" s="4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 spans="1:26" ht="15.75" customHeight="1" x14ac:dyDescent="0.3">
      <c r="A142" s="4"/>
      <c r="B142" s="69"/>
      <c r="C142" s="4"/>
      <c r="D142" s="4"/>
      <c r="E142" s="4"/>
      <c r="F142" s="4"/>
      <c r="G142" s="4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 spans="1:26" ht="15.75" customHeight="1" x14ac:dyDescent="0.3">
      <c r="A143" s="4"/>
      <c r="B143" s="69"/>
      <c r="C143" s="4"/>
      <c r="D143" s="4"/>
      <c r="E143" s="4"/>
      <c r="F143" s="4"/>
      <c r="G143" s="4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 spans="1:26" ht="15.75" customHeight="1" x14ac:dyDescent="0.3">
      <c r="A144" s="4"/>
      <c r="B144" s="69"/>
      <c r="C144" s="4"/>
      <c r="D144" s="4"/>
      <c r="E144" s="4"/>
      <c r="F144" s="4"/>
      <c r="G144" s="4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 spans="1:26" ht="15.75" customHeight="1" x14ac:dyDescent="0.3">
      <c r="A145" s="4"/>
      <c r="B145" s="69"/>
      <c r="C145" s="4"/>
      <c r="D145" s="4"/>
      <c r="E145" s="4"/>
      <c r="F145" s="4"/>
      <c r="G145" s="4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 spans="1:26" ht="15.75" customHeight="1" x14ac:dyDescent="0.3">
      <c r="A146" s="4"/>
      <c r="B146" s="69"/>
      <c r="C146" s="4"/>
      <c r="D146" s="4"/>
      <c r="E146" s="4"/>
      <c r="F146" s="4"/>
      <c r="G146" s="4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 spans="1:26" ht="15.75" customHeight="1" x14ac:dyDescent="0.3">
      <c r="A147" s="4"/>
      <c r="B147" s="69"/>
      <c r="C147" s="4"/>
      <c r="D147" s="4"/>
      <c r="E147" s="4"/>
      <c r="F147" s="4"/>
      <c r="G147" s="4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 spans="1:26" ht="15.75" customHeight="1" x14ac:dyDescent="0.3">
      <c r="A148" s="4"/>
      <c r="B148" s="69"/>
      <c r="C148" s="4"/>
      <c r="D148" s="4"/>
      <c r="E148" s="4"/>
      <c r="F148" s="4"/>
      <c r="G148" s="4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 spans="1:26" ht="15.75" customHeight="1" x14ac:dyDescent="0.3">
      <c r="A149" s="4"/>
      <c r="B149" s="69"/>
      <c r="C149" s="4"/>
      <c r="D149" s="4"/>
      <c r="E149" s="4"/>
      <c r="F149" s="4"/>
      <c r="G149" s="4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 spans="1:26" ht="15.75" customHeight="1" x14ac:dyDescent="0.3">
      <c r="A150" s="4"/>
      <c r="B150" s="69"/>
      <c r="C150" s="4"/>
      <c r="D150" s="4"/>
      <c r="E150" s="4"/>
      <c r="F150" s="4"/>
      <c r="G150" s="4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 spans="1:26" ht="15.75" customHeight="1" x14ac:dyDescent="0.3">
      <c r="A151" s="4"/>
      <c r="B151" s="69"/>
      <c r="C151" s="4"/>
      <c r="D151" s="4"/>
      <c r="E151" s="4"/>
      <c r="F151" s="4"/>
      <c r="G151" s="4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 spans="1:26" ht="15.75" customHeight="1" x14ac:dyDescent="0.3">
      <c r="A152" s="4"/>
      <c r="B152" s="69"/>
      <c r="C152" s="4"/>
      <c r="D152" s="4"/>
      <c r="E152" s="4"/>
      <c r="F152" s="4"/>
      <c r="G152" s="4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 spans="1:26" ht="15.75" customHeight="1" x14ac:dyDescent="0.3">
      <c r="A153" s="4"/>
      <c r="B153" s="69"/>
      <c r="C153" s="4"/>
      <c r="D153" s="4"/>
      <c r="E153" s="4"/>
      <c r="F153" s="4"/>
      <c r="G153" s="4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 spans="1:26" ht="15.75" customHeight="1" x14ac:dyDescent="0.3">
      <c r="A154" s="4"/>
      <c r="B154" s="69"/>
      <c r="C154" s="4"/>
      <c r="D154" s="4"/>
      <c r="E154" s="4"/>
      <c r="F154" s="4"/>
      <c r="G154" s="4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 spans="1:26" ht="15.75" customHeight="1" x14ac:dyDescent="0.3">
      <c r="A155" s="4"/>
      <c r="B155" s="69"/>
      <c r="C155" s="4"/>
      <c r="D155" s="4"/>
      <c r="E155" s="4"/>
      <c r="F155" s="4"/>
      <c r="G155" s="4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 spans="1:26" ht="15.75" customHeight="1" x14ac:dyDescent="0.3">
      <c r="A156" s="4"/>
      <c r="B156" s="69"/>
      <c r="C156" s="4"/>
      <c r="D156" s="4"/>
      <c r="E156" s="4"/>
      <c r="F156" s="4"/>
      <c r="G156" s="4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 spans="1:26" ht="15.75" customHeight="1" x14ac:dyDescent="0.3">
      <c r="A157" s="4"/>
      <c r="B157" s="69"/>
      <c r="C157" s="4"/>
      <c r="D157" s="4"/>
      <c r="E157" s="4"/>
      <c r="F157" s="4"/>
      <c r="G157" s="4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 spans="1:26" ht="15.75" customHeight="1" x14ac:dyDescent="0.3">
      <c r="A158" s="4"/>
      <c r="B158" s="69"/>
      <c r="C158" s="4"/>
      <c r="D158" s="4"/>
      <c r="E158" s="4"/>
      <c r="F158" s="4"/>
      <c r="G158" s="4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 spans="1:26" ht="15.75" customHeight="1" x14ac:dyDescent="0.3">
      <c r="A159" s="4"/>
      <c r="B159" s="69"/>
      <c r="C159" s="4"/>
      <c r="D159" s="4"/>
      <c r="E159" s="4"/>
      <c r="F159" s="4"/>
      <c r="G159" s="4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 spans="1:26" ht="15.75" customHeight="1" x14ac:dyDescent="0.3">
      <c r="A160" s="4"/>
      <c r="B160" s="69"/>
      <c r="C160" s="4"/>
      <c r="D160" s="4"/>
      <c r="E160" s="4"/>
      <c r="F160" s="4"/>
      <c r="G160" s="4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 spans="1:26" ht="15.75" customHeight="1" x14ac:dyDescent="0.3">
      <c r="A161" s="4"/>
      <c r="B161" s="69"/>
      <c r="C161" s="4"/>
      <c r="D161" s="4"/>
      <c r="E161" s="4"/>
      <c r="F161" s="4"/>
      <c r="G161" s="4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 spans="1:26" ht="15.75" customHeight="1" x14ac:dyDescent="0.3">
      <c r="A162" s="4"/>
      <c r="B162" s="69"/>
      <c r="C162" s="4"/>
      <c r="D162" s="4"/>
      <c r="E162" s="4"/>
      <c r="F162" s="4"/>
      <c r="G162" s="4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 spans="1:26" ht="15.75" customHeight="1" x14ac:dyDescent="0.3">
      <c r="A163" s="4"/>
      <c r="B163" s="69"/>
      <c r="C163" s="4"/>
      <c r="D163" s="4"/>
      <c r="E163" s="4"/>
      <c r="F163" s="4"/>
      <c r="G163" s="4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 spans="1:26" ht="15.75" customHeight="1" x14ac:dyDescent="0.3">
      <c r="A164" s="4"/>
      <c r="B164" s="69"/>
      <c r="C164" s="4"/>
      <c r="D164" s="4"/>
      <c r="E164" s="4"/>
      <c r="F164" s="4"/>
      <c r="G164" s="4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 spans="1:26" ht="15.75" customHeight="1" x14ac:dyDescent="0.3">
      <c r="A165" s="4"/>
      <c r="B165" s="69"/>
      <c r="C165" s="4"/>
      <c r="D165" s="4"/>
      <c r="E165" s="4"/>
      <c r="F165" s="4"/>
      <c r="G165" s="4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 spans="1:26" ht="15.75" customHeight="1" x14ac:dyDescent="0.3">
      <c r="A166" s="4"/>
      <c r="B166" s="69"/>
      <c r="C166" s="4"/>
      <c r="D166" s="4"/>
      <c r="E166" s="4"/>
      <c r="F166" s="4"/>
      <c r="G166" s="4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 spans="1:26" ht="15.75" customHeight="1" x14ac:dyDescent="0.3">
      <c r="A167" s="4"/>
      <c r="B167" s="69"/>
      <c r="C167" s="4"/>
      <c r="D167" s="4"/>
      <c r="E167" s="4"/>
      <c r="F167" s="4"/>
      <c r="G167" s="4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 spans="1:26" ht="15.75" customHeight="1" x14ac:dyDescent="0.3">
      <c r="A168" s="4"/>
      <c r="B168" s="69"/>
      <c r="C168" s="4"/>
      <c r="D168" s="4"/>
      <c r="E168" s="4"/>
      <c r="F168" s="4"/>
      <c r="G168" s="4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 spans="1:26" ht="15.75" customHeight="1" x14ac:dyDescent="0.3">
      <c r="A169" s="4"/>
      <c r="B169" s="69"/>
      <c r="C169" s="4"/>
      <c r="D169" s="4"/>
      <c r="E169" s="4"/>
      <c r="F169" s="4"/>
      <c r="G169" s="4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 spans="1:26" ht="15.75" customHeight="1" x14ac:dyDescent="0.3">
      <c r="A170" s="4"/>
      <c r="B170" s="69"/>
      <c r="C170" s="4"/>
      <c r="D170" s="4"/>
      <c r="E170" s="4"/>
      <c r="F170" s="4"/>
      <c r="G170" s="4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 spans="1:26" ht="15.75" customHeight="1" x14ac:dyDescent="0.3">
      <c r="A171" s="4"/>
      <c r="B171" s="69"/>
      <c r="C171" s="4"/>
      <c r="D171" s="4"/>
      <c r="E171" s="4"/>
      <c r="F171" s="4"/>
      <c r="G171" s="4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 spans="1:26" ht="15.75" customHeight="1" x14ac:dyDescent="0.3">
      <c r="A172" s="4"/>
      <c r="B172" s="69"/>
      <c r="C172" s="4"/>
      <c r="D172" s="4"/>
      <c r="E172" s="4"/>
      <c r="F172" s="4"/>
      <c r="G172" s="4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 spans="1:26" ht="15.75" customHeight="1" x14ac:dyDescent="0.3">
      <c r="A173" s="4"/>
      <c r="B173" s="69"/>
      <c r="C173" s="4"/>
      <c r="D173" s="4"/>
      <c r="E173" s="4"/>
      <c r="F173" s="4"/>
      <c r="G173" s="4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 spans="1:26" ht="15.75" customHeight="1" x14ac:dyDescent="0.3">
      <c r="A174" s="4"/>
      <c r="B174" s="69"/>
      <c r="C174" s="4"/>
      <c r="D174" s="4"/>
      <c r="E174" s="4"/>
      <c r="F174" s="4"/>
      <c r="G174" s="4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 spans="1:26" ht="15.75" customHeight="1" x14ac:dyDescent="0.3">
      <c r="A175" s="4"/>
      <c r="B175" s="69"/>
      <c r="C175" s="4"/>
      <c r="D175" s="4"/>
      <c r="E175" s="4"/>
      <c r="F175" s="4"/>
      <c r="G175" s="4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 spans="1:26" ht="15.75" customHeight="1" x14ac:dyDescent="0.3">
      <c r="A176" s="4"/>
      <c r="B176" s="69"/>
      <c r="C176" s="4"/>
      <c r="D176" s="4"/>
      <c r="E176" s="4"/>
      <c r="F176" s="4"/>
      <c r="G176" s="4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 spans="1:26" ht="15.75" customHeight="1" x14ac:dyDescent="0.3">
      <c r="A177" s="4"/>
      <c r="B177" s="69"/>
      <c r="C177" s="4"/>
      <c r="D177" s="4"/>
      <c r="E177" s="4"/>
      <c r="F177" s="4"/>
      <c r="G177" s="4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 spans="1:26" ht="15.75" customHeight="1" x14ac:dyDescent="0.3">
      <c r="A178" s="4"/>
      <c r="B178" s="69"/>
      <c r="C178" s="4"/>
      <c r="D178" s="4"/>
      <c r="E178" s="4"/>
      <c r="F178" s="4"/>
      <c r="G178" s="4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 spans="1:26" ht="15.75" customHeight="1" x14ac:dyDescent="0.3">
      <c r="A179" s="4"/>
      <c r="B179" s="69"/>
      <c r="C179" s="4"/>
      <c r="D179" s="4"/>
      <c r="E179" s="4"/>
      <c r="F179" s="4"/>
      <c r="G179" s="4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 spans="1:26" ht="15.75" customHeight="1" x14ac:dyDescent="0.3">
      <c r="A180" s="4"/>
      <c r="B180" s="69"/>
      <c r="C180" s="4"/>
      <c r="D180" s="4"/>
      <c r="E180" s="4"/>
      <c r="F180" s="4"/>
      <c r="G180" s="4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 spans="1:26" ht="15.75" customHeight="1" x14ac:dyDescent="0.3">
      <c r="A181" s="4"/>
      <c r="B181" s="69"/>
      <c r="C181" s="4"/>
      <c r="D181" s="4"/>
      <c r="E181" s="4"/>
      <c r="F181" s="4"/>
      <c r="G181" s="4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 spans="1:26" ht="15.75" customHeight="1" x14ac:dyDescent="0.3">
      <c r="A182" s="4"/>
      <c r="B182" s="69"/>
      <c r="C182" s="4"/>
      <c r="D182" s="4"/>
      <c r="E182" s="4"/>
      <c r="F182" s="4"/>
      <c r="G182" s="4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 spans="1:26" ht="15.75" customHeight="1" x14ac:dyDescent="0.3">
      <c r="A183" s="4"/>
      <c r="B183" s="69"/>
      <c r="C183" s="4"/>
      <c r="D183" s="4"/>
      <c r="E183" s="4"/>
      <c r="F183" s="4"/>
      <c r="G183" s="4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 spans="1:26" ht="15.75" customHeight="1" x14ac:dyDescent="0.3">
      <c r="A184" s="4"/>
      <c r="B184" s="69"/>
      <c r="C184" s="4"/>
      <c r="D184" s="4"/>
      <c r="E184" s="4"/>
      <c r="F184" s="4"/>
      <c r="G184" s="4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 spans="1:26" ht="15.75" customHeight="1" x14ac:dyDescent="0.3">
      <c r="A185" s="4"/>
      <c r="B185" s="69"/>
      <c r="C185" s="4"/>
      <c r="D185" s="4"/>
      <c r="E185" s="4"/>
      <c r="F185" s="4"/>
      <c r="G185" s="4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 spans="1:26" ht="15.75" customHeight="1" x14ac:dyDescent="0.3">
      <c r="A186" s="4"/>
      <c r="B186" s="69"/>
      <c r="C186" s="4"/>
      <c r="D186" s="4"/>
      <c r="E186" s="4"/>
      <c r="F186" s="4"/>
      <c r="G186" s="4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 spans="1:26" ht="15.75" customHeight="1" x14ac:dyDescent="0.3">
      <c r="A187" s="4"/>
      <c r="B187" s="69"/>
      <c r="C187" s="4"/>
      <c r="D187" s="4"/>
      <c r="E187" s="4"/>
      <c r="F187" s="4"/>
      <c r="G187" s="4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 spans="1:26" ht="15.75" customHeight="1" x14ac:dyDescent="0.3">
      <c r="A188" s="4"/>
      <c r="B188" s="69"/>
      <c r="C188" s="4"/>
      <c r="D188" s="4"/>
      <c r="E188" s="4"/>
      <c r="F188" s="4"/>
      <c r="G188" s="4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 spans="1:26" ht="15.75" customHeight="1" x14ac:dyDescent="0.3">
      <c r="A189" s="4"/>
      <c r="B189" s="69"/>
      <c r="C189" s="4"/>
      <c r="D189" s="4"/>
      <c r="E189" s="4"/>
      <c r="F189" s="4"/>
      <c r="G189" s="4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 spans="1:26" ht="15.75" customHeight="1" x14ac:dyDescent="0.3">
      <c r="A190" s="4"/>
      <c r="B190" s="69"/>
      <c r="C190" s="4"/>
      <c r="D190" s="4"/>
      <c r="E190" s="4"/>
      <c r="F190" s="4"/>
      <c r="G190" s="4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 spans="1:26" ht="15.75" customHeight="1" x14ac:dyDescent="0.3">
      <c r="A191" s="4"/>
      <c r="B191" s="69"/>
      <c r="C191" s="4"/>
      <c r="D191" s="4"/>
      <c r="E191" s="4"/>
      <c r="F191" s="4"/>
      <c r="G191" s="4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 spans="1:26" ht="15.75" customHeight="1" x14ac:dyDescent="0.3">
      <c r="A192" s="4"/>
      <c r="B192" s="69"/>
      <c r="C192" s="4"/>
      <c r="D192" s="4"/>
      <c r="E192" s="4"/>
      <c r="F192" s="4"/>
      <c r="G192" s="4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 spans="1:26" ht="15.75" customHeight="1" x14ac:dyDescent="0.3">
      <c r="A193" s="4"/>
      <c r="B193" s="69"/>
      <c r="C193" s="4"/>
      <c r="D193" s="4"/>
      <c r="E193" s="4"/>
      <c r="F193" s="4"/>
      <c r="G193" s="4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 spans="1:26" ht="15.75" customHeight="1" x14ac:dyDescent="0.3">
      <c r="A194" s="4"/>
      <c r="B194" s="69"/>
      <c r="C194" s="4"/>
      <c r="D194" s="4"/>
      <c r="E194" s="4"/>
      <c r="F194" s="4"/>
      <c r="G194" s="4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 spans="1:26" ht="15.75" customHeight="1" x14ac:dyDescent="0.3">
      <c r="A195" s="4"/>
      <c r="B195" s="69"/>
      <c r="C195" s="4"/>
      <c r="D195" s="4"/>
      <c r="E195" s="4"/>
      <c r="F195" s="4"/>
      <c r="G195" s="4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 spans="1:26" ht="15.75" customHeight="1" x14ac:dyDescent="0.3">
      <c r="A196" s="4"/>
      <c r="B196" s="69"/>
      <c r="C196" s="4"/>
      <c r="D196" s="4"/>
      <c r="E196" s="4"/>
      <c r="F196" s="4"/>
      <c r="G196" s="4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 spans="1:26" ht="15.75" customHeight="1" x14ac:dyDescent="0.3">
      <c r="A197" s="4"/>
      <c r="B197" s="69"/>
      <c r="C197" s="4"/>
      <c r="D197" s="4"/>
      <c r="E197" s="4"/>
      <c r="F197" s="4"/>
      <c r="G197" s="4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 spans="1:26" ht="15.75" customHeight="1" x14ac:dyDescent="0.3">
      <c r="A198" s="4"/>
      <c r="B198" s="69"/>
      <c r="C198" s="4"/>
      <c r="D198" s="4"/>
      <c r="E198" s="4"/>
      <c r="F198" s="4"/>
      <c r="G198" s="4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 spans="1:26" ht="15.75" customHeight="1" x14ac:dyDescent="0.3">
      <c r="A199" s="4"/>
      <c r="B199" s="69"/>
      <c r="C199" s="4"/>
      <c r="D199" s="4"/>
      <c r="E199" s="4"/>
      <c r="F199" s="4"/>
      <c r="G199" s="4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 spans="1:26" ht="15.75" customHeight="1" x14ac:dyDescent="0.3">
      <c r="A200" s="4"/>
      <c r="B200" s="69"/>
      <c r="C200" s="4"/>
      <c r="D200" s="4"/>
      <c r="E200" s="4"/>
      <c r="F200" s="4"/>
      <c r="G200" s="4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 spans="1:26" ht="15.75" customHeight="1" x14ac:dyDescent="0.3">
      <c r="A201" s="4"/>
      <c r="B201" s="69"/>
      <c r="C201" s="4"/>
      <c r="D201" s="4"/>
      <c r="E201" s="4"/>
      <c r="F201" s="4"/>
      <c r="G201" s="4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 spans="1:26" ht="15.75" customHeight="1" x14ac:dyDescent="0.3">
      <c r="A202" s="4"/>
      <c r="B202" s="69"/>
      <c r="C202" s="4"/>
      <c r="D202" s="4"/>
      <c r="E202" s="4"/>
      <c r="F202" s="4"/>
      <c r="G202" s="4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 spans="1:26" ht="15.75" customHeight="1" x14ac:dyDescent="0.3">
      <c r="A203" s="4"/>
      <c r="B203" s="69"/>
      <c r="C203" s="4"/>
      <c r="D203" s="4"/>
      <c r="E203" s="4"/>
      <c r="F203" s="4"/>
      <c r="G203" s="4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 spans="1:26" ht="15.75" customHeight="1" x14ac:dyDescent="0.3">
      <c r="A204" s="4"/>
      <c r="B204" s="69"/>
      <c r="C204" s="4"/>
      <c r="D204" s="4"/>
      <c r="E204" s="4"/>
      <c r="F204" s="4"/>
      <c r="G204" s="4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 spans="1:26" ht="15.75" customHeight="1" x14ac:dyDescent="0.3">
      <c r="A205" s="4"/>
      <c r="B205" s="69"/>
      <c r="C205" s="4"/>
      <c r="D205" s="4"/>
      <c r="E205" s="4"/>
      <c r="F205" s="4"/>
      <c r="G205" s="4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 spans="1:26" ht="15.75" customHeight="1" x14ac:dyDescent="0.3">
      <c r="A206" s="4"/>
      <c r="B206" s="69"/>
      <c r="C206" s="4"/>
      <c r="D206" s="4"/>
      <c r="E206" s="4"/>
      <c r="F206" s="4"/>
      <c r="G206" s="4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 spans="1:26" ht="15.75" customHeight="1" x14ac:dyDescent="0.3">
      <c r="A207" s="4"/>
      <c r="B207" s="69"/>
      <c r="C207" s="4"/>
      <c r="D207" s="4"/>
      <c r="E207" s="4"/>
      <c r="F207" s="4"/>
      <c r="G207" s="4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 spans="1:26" ht="15.75" customHeight="1" x14ac:dyDescent="0.3">
      <c r="A208" s="4"/>
      <c r="B208" s="69"/>
      <c r="C208" s="4"/>
      <c r="D208" s="4"/>
      <c r="E208" s="4"/>
      <c r="F208" s="4"/>
      <c r="G208" s="4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 spans="1:26" ht="15.75" customHeight="1" x14ac:dyDescent="0.3">
      <c r="A209" s="4"/>
      <c r="B209" s="69"/>
      <c r="C209" s="4"/>
      <c r="D209" s="4"/>
      <c r="E209" s="4"/>
      <c r="F209" s="4"/>
      <c r="G209" s="4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 spans="1:26" ht="15.75" customHeight="1" x14ac:dyDescent="0.3">
      <c r="A210" s="4"/>
      <c r="B210" s="69"/>
      <c r="C210" s="4"/>
      <c r="D210" s="4"/>
      <c r="E210" s="4"/>
      <c r="F210" s="4"/>
      <c r="G210" s="4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 spans="1:26" ht="15.75" customHeight="1" x14ac:dyDescent="0.3">
      <c r="A211" s="4"/>
      <c r="B211" s="69"/>
      <c r="C211" s="4"/>
      <c r="D211" s="4"/>
      <c r="E211" s="4"/>
      <c r="F211" s="4"/>
      <c r="G211" s="4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 spans="1:26" ht="15.75" customHeight="1" x14ac:dyDescent="0.3">
      <c r="A212" s="4"/>
      <c r="B212" s="69"/>
      <c r="C212" s="4"/>
      <c r="D212" s="4"/>
      <c r="E212" s="4"/>
      <c r="F212" s="4"/>
      <c r="G212" s="4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 spans="1:26" ht="15.75" customHeight="1" x14ac:dyDescent="0.3">
      <c r="A213" s="4"/>
      <c r="B213" s="69"/>
      <c r="C213" s="4"/>
      <c r="D213" s="4"/>
      <c r="E213" s="4"/>
      <c r="F213" s="4"/>
      <c r="G213" s="4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 spans="1:26" ht="15.75" customHeight="1" x14ac:dyDescent="0.3">
      <c r="A214" s="4"/>
      <c r="B214" s="69"/>
      <c r="C214" s="4"/>
      <c r="D214" s="4"/>
      <c r="E214" s="4"/>
      <c r="F214" s="4"/>
      <c r="G214" s="4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 spans="1:26" ht="15.75" customHeight="1" x14ac:dyDescent="0.3">
      <c r="A215" s="4"/>
      <c r="B215" s="69"/>
      <c r="C215" s="4"/>
      <c r="D215" s="4"/>
      <c r="E215" s="4"/>
      <c r="F215" s="4"/>
      <c r="G215" s="4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 spans="1:26" ht="15.75" customHeight="1" x14ac:dyDescent="0.3">
      <c r="A216" s="4"/>
      <c r="B216" s="69"/>
      <c r="C216" s="4"/>
      <c r="D216" s="4"/>
      <c r="E216" s="4"/>
      <c r="F216" s="4"/>
      <c r="G216" s="4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 spans="1:26" ht="15.75" customHeight="1" x14ac:dyDescent="0.3">
      <c r="A217" s="4"/>
      <c r="B217" s="69"/>
      <c r="C217" s="4"/>
      <c r="D217" s="4"/>
      <c r="E217" s="4"/>
      <c r="F217" s="4"/>
      <c r="G217" s="4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 spans="1:26" ht="15.75" customHeight="1" x14ac:dyDescent="0.3">
      <c r="A218" s="4"/>
      <c r="B218" s="69"/>
      <c r="C218" s="4"/>
      <c r="D218" s="4"/>
      <c r="E218" s="4"/>
      <c r="F218" s="4"/>
      <c r="G218" s="4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 spans="1:26" ht="15.75" customHeight="1" x14ac:dyDescent="0.3">
      <c r="A219" s="4"/>
      <c r="B219" s="69"/>
      <c r="C219" s="4"/>
      <c r="D219" s="4"/>
      <c r="E219" s="4"/>
      <c r="F219" s="4"/>
      <c r="G219" s="4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 spans="1:26" ht="15.75" customHeight="1" x14ac:dyDescent="0.3">
      <c r="A220" s="4"/>
      <c r="B220" s="69"/>
      <c r="C220" s="4"/>
      <c r="D220" s="4"/>
      <c r="E220" s="4"/>
      <c r="F220" s="4"/>
      <c r="G220" s="4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 spans="1:26" ht="15.75" customHeight="1" x14ac:dyDescent="0.3">
      <c r="A221" s="4"/>
      <c r="B221" s="69"/>
      <c r="C221" s="4"/>
      <c r="D221" s="4"/>
      <c r="E221" s="4"/>
      <c r="F221" s="4"/>
      <c r="G221" s="4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 spans="1:26" ht="15.75" customHeight="1" x14ac:dyDescent="0.3">
      <c r="A222" s="4"/>
      <c r="B222" s="69"/>
      <c r="C222" s="4"/>
      <c r="D222" s="4"/>
      <c r="E222" s="4"/>
      <c r="F222" s="4"/>
      <c r="G222" s="4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 spans="1:26" ht="15.75" customHeight="1" x14ac:dyDescent="0.3">
      <c r="A223" s="4"/>
      <c r="B223" s="69"/>
      <c r="C223" s="4"/>
      <c r="D223" s="4"/>
      <c r="E223" s="4"/>
      <c r="F223" s="4"/>
      <c r="G223" s="4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 spans="1:26" ht="15.75" customHeight="1" x14ac:dyDescent="0.3">
      <c r="A224" s="4"/>
      <c r="B224" s="69"/>
      <c r="C224" s="4"/>
      <c r="D224" s="4"/>
      <c r="E224" s="4"/>
      <c r="F224" s="4"/>
      <c r="G224" s="4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 spans="1:26" ht="15.75" customHeight="1" x14ac:dyDescent="0.3">
      <c r="A225" s="4"/>
      <c r="B225" s="69"/>
      <c r="C225" s="4"/>
      <c r="D225" s="4"/>
      <c r="E225" s="4"/>
      <c r="F225" s="4"/>
      <c r="G225" s="4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 spans="1:26" ht="15.75" customHeight="1" x14ac:dyDescent="0.3">
      <c r="A226" s="4"/>
      <c r="B226" s="69"/>
      <c r="C226" s="4"/>
      <c r="D226" s="4"/>
      <c r="E226" s="4"/>
      <c r="F226" s="4"/>
      <c r="G226" s="4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 spans="1:26" ht="15.75" customHeight="1" x14ac:dyDescent="0.3">
      <c r="A227" s="4"/>
      <c r="B227" s="69"/>
      <c r="C227" s="4"/>
      <c r="D227" s="4"/>
      <c r="E227" s="4"/>
      <c r="F227" s="4"/>
      <c r="G227" s="4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 spans="1:26" ht="15.75" customHeight="1" x14ac:dyDescent="0.3">
      <c r="A228" s="4"/>
      <c r="B228" s="69"/>
      <c r="C228" s="4"/>
      <c r="D228" s="4"/>
      <c r="E228" s="4"/>
      <c r="F228" s="4"/>
      <c r="G228" s="4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 spans="1:26" ht="15.75" customHeight="1" x14ac:dyDescent="0.3">
      <c r="A229" s="4"/>
      <c r="B229" s="69"/>
      <c r="C229" s="4"/>
      <c r="D229" s="4"/>
      <c r="E229" s="4"/>
      <c r="F229" s="4"/>
      <c r="G229" s="4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 spans="1:26" ht="15.75" customHeight="1" x14ac:dyDescent="0.3">
      <c r="A230" s="4"/>
      <c r="B230" s="69"/>
      <c r="C230" s="4"/>
      <c r="D230" s="4"/>
      <c r="E230" s="4"/>
      <c r="F230" s="4"/>
      <c r="G230" s="4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 spans="1:26" ht="15.75" customHeight="1" x14ac:dyDescent="0.3">
      <c r="A231" s="4"/>
      <c r="B231" s="69"/>
      <c r="C231" s="4"/>
      <c r="D231" s="4"/>
      <c r="E231" s="4"/>
      <c r="F231" s="4"/>
      <c r="G231" s="4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 spans="1:26" ht="15.75" customHeight="1" x14ac:dyDescent="0.3">
      <c r="A232" s="4"/>
      <c r="B232" s="69"/>
      <c r="C232" s="4"/>
      <c r="D232" s="4"/>
      <c r="E232" s="4"/>
      <c r="F232" s="4"/>
      <c r="G232" s="4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 spans="1:26" ht="15.75" customHeight="1" x14ac:dyDescent="0.3">
      <c r="A233" s="4"/>
      <c r="B233" s="69"/>
      <c r="C233" s="4"/>
      <c r="D233" s="4"/>
      <c r="E233" s="4"/>
      <c r="F233" s="4"/>
      <c r="G233" s="4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 spans="1:26" ht="15.75" customHeight="1" x14ac:dyDescent="0.3">
      <c r="A234" s="4"/>
      <c r="B234" s="69"/>
      <c r="C234" s="4"/>
      <c r="D234" s="4"/>
      <c r="E234" s="4"/>
      <c r="F234" s="4"/>
      <c r="G234" s="4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 spans="1:26" ht="15.75" customHeight="1" x14ac:dyDescent="0.3">
      <c r="A235" s="4"/>
      <c r="B235" s="69"/>
      <c r="C235" s="4"/>
      <c r="D235" s="4"/>
      <c r="E235" s="4"/>
      <c r="F235" s="4"/>
      <c r="G235" s="4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 spans="1:26" ht="15.75" customHeight="1" x14ac:dyDescent="0.3">
      <c r="A236" s="4"/>
      <c r="B236" s="69"/>
      <c r="C236" s="4"/>
      <c r="D236" s="4"/>
      <c r="E236" s="4"/>
      <c r="F236" s="4"/>
      <c r="G236" s="4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 spans="1:26" ht="15.75" customHeight="1" x14ac:dyDescent="0.3">
      <c r="A237" s="4"/>
      <c r="B237" s="69"/>
      <c r="C237" s="4"/>
      <c r="D237" s="4"/>
      <c r="E237" s="4"/>
      <c r="F237" s="4"/>
      <c r="G237" s="4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 spans="1:26" ht="15.75" customHeight="1" x14ac:dyDescent="0.3">
      <c r="A238" s="4"/>
      <c r="B238" s="69"/>
      <c r="C238" s="4"/>
      <c r="D238" s="4"/>
      <c r="E238" s="4"/>
      <c r="F238" s="4"/>
      <c r="G238" s="4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 spans="1:26" ht="15.75" customHeight="1" x14ac:dyDescent="0.3">
      <c r="A239" s="4"/>
      <c r="B239" s="69"/>
      <c r="C239" s="4"/>
      <c r="D239" s="4"/>
      <c r="E239" s="4"/>
      <c r="F239" s="4"/>
      <c r="G239" s="4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 spans="1:26" ht="15.75" customHeight="1" x14ac:dyDescent="0.3">
      <c r="A240" s="4"/>
      <c r="B240" s="69"/>
      <c r="C240" s="4"/>
      <c r="D240" s="4"/>
      <c r="E240" s="4"/>
      <c r="F240" s="4"/>
      <c r="G240" s="4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 spans="1:26" ht="15.75" customHeight="1" x14ac:dyDescent="0.3">
      <c r="A241" s="4"/>
      <c r="B241" s="69"/>
      <c r="C241" s="4"/>
      <c r="D241" s="4"/>
      <c r="E241" s="4"/>
      <c r="F241" s="4"/>
      <c r="G241" s="4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 spans="1:26" ht="15.75" customHeight="1" x14ac:dyDescent="0.3">
      <c r="A242" s="4"/>
      <c r="B242" s="69"/>
      <c r="C242" s="4"/>
      <c r="D242" s="4"/>
      <c r="E242" s="4"/>
      <c r="F242" s="4"/>
      <c r="G242" s="4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 spans="1:26" ht="15.75" customHeight="1" x14ac:dyDescent="0.3">
      <c r="A243" s="4"/>
      <c r="B243" s="69"/>
      <c r="C243" s="4"/>
      <c r="D243" s="4"/>
      <c r="E243" s="4"/>
      <c r="F243" s="4"/>
      <c r="G243" s="4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 spans="1:26" ht="15.75" customHeight="1" x14ac:dyDescent="0.3">
      <c r="A244" s="4"/>
      <c r="B244" s="69"/>
      <c r="C244" s="4"/>
      <c r="D244" s="4"/>
      <c r="E244" s="4"/>
      <c r="F244" s="4"/>
      <c r="G244" s="4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 spans="1:26" ht="15.75" customHeight="1" x14ac:dyDescent="0.3">
      <c r="A245" s="4"/>
      <c r="B245" s="69"/>
      <c r="C245" s="4"/>
      <c r="D245" s="4"/>
      <c r="E245" s="4"/>
      <c r="F245" s="4"/>
      <c r="G245" s="4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 spans="1:26" ht="15.75" customHeight="1" x14ac:dyDescent="0.3">
      <c r="A246" s="4"/>
      <c r="B246" s="69"/>
      <c r="C246" s="4"/>
      <c r="D246" s="4"/>
      <c r="E246" s="4"/>
      <c r="F246" s="4"/>
      <c r="G246" s="4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 spans="1:26" ht="15.75" customHeight="1" x14ac:dyDescent="0.3">
      <c r="A247" s="4"/>
      <c r="B247" s="69"/>
      <c r="C247" s="4"/>
      <c r="D247" s="4"/>
      <c r="E247" s="4"/>
      <c r="F247" s="4"/>
      <c r="G247" s="4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 spans="1:26" ht="15.75" customHeight="1" x14ac:dyDescent="0.3">
      <c r="A248" s="4"/>
      <c r="B248" s="69"/>
      <c r="C248" s="4"/>
      <c r="D248" s="4"/>
      <c r="E248" s="4"/>
      <c r="F248" s="4"/>
      <c r="G248" s="4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 spans="1:26" ht="15.75" customHeight="1" x14ac:dyDescent="0.3">
      <c r="A249" s="4"/>
      <c r="B249" s="69"/>
      <c r="C249" s="4"/>
      <c r="D249" s="4"/>
      <c r="E249" s="4"/>
      <c r="F249" s="4"/>
      <c r="G249" s="4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 spans="1:26" ht="15.75" customHeight="1" x14ac:dyDescent="0.3">
      <c r="A250" s="4"/>
      <c r="B250" s="69"/>
      <c r="C250" s="4"/>
      <c r="D250" s="4"/>
      <c r="E250" s="4"/>
      <c r="F250" s="4"/>
      <c r="G250" s="4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 spans="1:26" ht="15.75" customHeight="1" x14ac:dyDescent="0.3">
      <c r="A251" s="4"/>
      <c r="B251" s="69"/>
      <c r="C251" s="4"/>
      <c r="D251" s="4"/>
      <c r="E251" s="4"/>
      <c r="F251" s="4"/>
      <c r="G251" s="4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 spans="1:26" ht="15.75" customHeight="1" x14ac:dyDescent="0.3">
      <c r="A252" s="4"/>
      <c r="B252" s="69"/>
      <c r="C252" s="4"/>
      <c r="D252" s="4"/>
      <c r="E252" s="4"/>
      <c r="F252" s="4"/>
      <c r="G252" s="4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 spans="1:26" ht="15.75" customHeight="1" x14ac:dyDescent="0.3">
      <c r="A253" s="4"/>
      <c r="B253" s="69"/>
      <c r="C253" s="4"/>
      <c r="D253" s="4"/>
      <c r="E253" s="4"/>
      <c r="F253" s="4"/>
      <c r="G253" s="4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 spans="1:26" ht="15.75" customHeight="1" x14ac:dyDescent="0.3">
      <c r="A254" s="4"/>
      <c r="B254" s="69"/>
      <c r="C254" s="4"/>
      <c r="D254" s="4"/>
      <c r="E254" s="4"/>
      <c r="F254" s="4"/>
      <c r="G254" s="4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 spans="1:26" ht="15.75" customHeight="1" x14ac:dyDescent="0.3">
      <c r="A255" s="4"/>
      <c r="B255" s="69"/>
      <c r="C255" s="4"/>
      <c r="D255" s="4"/>
      <c r="E255" s="4"/>
      <c r="F255" s="4"/>
      <c r="G255" s="4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 spans="1:26" ht="15.75" customHeight="1" x14ac:dyDescent="0.3">
      <c r="A256" s="4"/>
      <c r="B256" s="69"/>
      <c r="C256" s="4"/>
      <c r="D256" s="4"/>
      <c r="E256" s="4"/>
      <c r="F256" s="4"/>
      <c r="G256" s="4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 spans="1:26" ht="15.75" customHeight="1" x14ac:dyDescent="0.3">
      <c r="A257" s="4"/>
      <c r="B257" s="69"/>
      <c r="C257" s="4"/>
      <c r="D257" s="4"/>
      <c r="E257" s="4"/>
      <c r="F257" s="4"/>
      <c r="G257" s="4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 spans="1:26" ht="15.75" customHeight="1" x14ac:dyDescent="0.3">
      <c r="A258" s="4"/>
      <c r="B258" s="69"/>
      <c r="C258" s="4"/>
      <c r="D258" s="4"/>
      <c r="E258" s="4"/>
      <c r="F258" s="4"/>
      <c r="G258" s="4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 spans="1:26" ht="15.75" customHeight="1" x14ac:dyDescent="0.3">
      <c r="A259" s="4"/>
      <c r="B259" s="69"/>
      <c r="C259" s="4"/>
      <c r="D259" s="4"/>
      <c r="E259" s="4"/>
      <c r="F259" s="4"/>
      <c r="G259" s="4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 spans="1:26" ht="15.75" customHeight="1" x14ac:dyDescent="0.3">
      <c r="A260" s="4"/>
      <c r="B260" s="69"/>
      <c r="C260" s="4"/>
      <c r="D260" s="4"/>
      <c r="E260" s="4"/>
      <c r="F260" s="4"/>
      <c r="G260" s="4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 spans="1:26" ht="15.75" customHeight="1" x14ac:dyDescent="0.3">
      <c r="A261" s="4"/>
      <c r="B261" s="69"/>
      <c r="C261" s="4"/>
      <c r="D261" s="4"/>
      <c r="E261" s="4"/>
      <c r="F261" s="4"/>
      <c r="G261" s="4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 spans="1:26" ht="15.75" customHeight="1" x14ac:dyDescent="0.3">
      <c r="A262" s="4"/>
      <c r="B262" s="69"/>
      <c r="C262" s="4"/>
      <c r="D262" s="4"/>
      <c r="E262" s="4"/>
      <c r="F262" s="4"/>
      <c r="G262" s="4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 spans="1:26" ht="15.75" customHeight="1" x14ac:dyDescent="0.3">
      <c r="A263" s="4"/>
      <c r="B263" s="69"/>
      <c r="C263" s="4"/>
      <c r="D263" s="4"/>
      <c r="E263" s="4"/>
      <c r="F263" s="4"/>
      <c r="G263" s="4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 spans="1:26" ht="15.75" customHeight="1" x14ac:dyDescent="0.3">
      <c r="A264" s="4"/>
      <c r="B264" s="69"/>
      <c r="C264" s="4"/>
      <c r="D264" s="4"/>
      <c r="E264" s="4"/>
      <c r="F264" s="4"/>
      <c r="G264" s="4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 spans="1:26" ht="15.75" customHeight="1" x14ac:dyDescent="0.3">
      <c r="A265" s="4"/>
      <c r="B265" s="69"/>
      <c r="C265" s="4"/>
      <c r="D265" s="4"/>
      <c r="E265" s="4"/>
      <c r="F265" s="4"/>
      <c r="G265" s="4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 spans="1:26" ht="15.75" customHeight="1" x14ac:dyDescent="0.3">
      <c r="A266" s="4"/>
      <c r="B266" s="69"/>
      <c r="C266" s="4"/>
      <c r="D266" s="4"/>
      <c r="E266" s="4"/>
      <c r="F266" s="4"/>
      <c r="G266" s="4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 spans="1:26" ht="15.75" customHeight="1" x14ac:dyDescent="0.3">
      <c r="A267" s="4"/>
      <c r="B267" s="69"/>
      <c r="C267" s="4"/>
      <c r="D267" s="4"/>
      <c r="E267" s="4"/>
      <c r="F267" s="4"/>
      <c r="G267" s="4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 spans="1:26" ht="15.75" customHeight="1" x14ac:dyDescent="0.3">
      <c r="A268" s="4"/>
      <c r="B268" s="69"/>
      <c r="C268" s="4"/>
      <c r="D268" s="4"/>
      <c r="E268" s="4"/>
      <c r="F268" s="4"/>
      <c r="G268" s="4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 spans="1:26" ht="15.75" customHeight="1" x14ac:dyDescent="0.3">
      <c r="A269" s="4"/>
      <c r="B269" s="69"/>
      <c r="C269" s="4"/>
      <c r="D269" s="4"/>
      <c r="E269" s="4"/>
      <c r="F269" s="4"/>
      <c r="G269" s="4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 spans="1:26" ht="15.75" customHeight="1" x14ac:dyDescent="0.3">
      <c r="A270" s="4"/>
      <c r="B270" s="69"/>
      <c r="C270" s="4"/>
      <c r="D270" s="4"/>
      <c r="E270" s="4"/>
      <c r="F270" s="4"/>
      <c r="G270" s="4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 spans="1:26" ht="15.75" customHeight="1" x14ac:dyDescent="0.3">
      <c r="A271" s="4"/>
      <c r="B271" s="69"/>
      <c r="C271" s="4"/>
      <c r="D271" s="4"/>
      <c r="E271" s="4"/>
      <c r="F271" s="4"/>
      <c r="G271" s="4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 spans="1:26" ht="15.75" customHeight="1" x14ac:dyDescent="0.3">
      <c r="A272" s="4"/>
      <c r="B272" s="69"/>
      <c r="C272" s="4"/>
      <c r="D272" s="4"/>
      <c r="E272" s="4"/>
      <c r="F272" s="4"/>
      <c r="G272" s="4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 spans="1:26" ht="15.75" customHeight="1" x14ac:dyDescent="0.3">
      <c r="A273" s="4"/>
      <c r="B273" s="69"/>
      <c r="C273" s="4"/>
      <c r="D273" s="4"/>
      <c r="E273" s="4"/>
      <c r="F273" s="4"/>
      <c r="G273" s="4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 spans="1:26" ht="15.75" customHeight="1" x14ac:dyDescent="0.3">
      <c r="A274" s="4"/>
      <c r="B274" s="69"/>
      <c r="C274" s="4"/>
      <c r="D274" s="4"/>
      <c r="E274" s="4"/>
      <c r="F274" s="4"/>
      <c r="G274" s="4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 spans="1:26" ht="15.75" customHeight="1" x14ac:dyDescent="0.3">
      <c r="A275" s="4"/>
      <c r="B275" s="69"/>
      <c r="C275" s="4"/>
      <c r="D275" s="4"/>
      <c r="E275" s="4"/>
      <c r="F275" s="4"/>
      <c r="G275" s="4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 spans="1:26" ht="15.75" customHeight="1" x14ac:dyDescent="0.3">
      <c r="A276" s="4"/>
      <c r="B276" s="69"/>
      <c r="C276" s="4"/>
      <c r="D276" s="4"/>
      <c r="E276" s="4"/>
      <c r="F276" s="4"/>
      <c r="G276" s="4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 spans="1:26" ht="15.75" customHeight="1" x14ac:dyDescent="0.3">
      <c r="A277" s="4"/>
      <c r="B277" s="69"/>
      <c r="C277" s="4"/>
      <c r="D277" s="4"/>
      <c r="E277" s="4"/>
      <c r="F277" s="4"/>
      <c r="G277" s="4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 spans="1:26" ht="15.75" customHeight="1" x14ac:dyDescent="0.3">
      <c r="A278" s="4"/>
      <c r="B278" s="69"/>
      <c r="C278" s="4"/>
      <c r="D278" s="4"/>
      <c r="E278" s="4"/>
      <c r="F278" s="4"/>
      <c r="G278" s="4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 spans="1:26" ht="15.75" customHeight="1" x14ac:dyDescent="0.3">
      <c r="A279" s="4"/>
      <c r="B279" s="69"/>
      <c r="C279" s="4"/>
      <c r="D279" s="4"/>
      <c r="E279" s="4"/>
      <c r="F279" s="4"/>
      <c r="G279" s="4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 spans="1:26" ht="15.75" customHeight="1" x14ac:dyDescent="0.3">
      <c r="A280" s="4"/>
      <c r="B280" s="69"/>
      <c r="C280" s="4"/>
      <c r="D280" s="4"/>
      <c r="E280" s="4"/>
      <c r="F280" s="4"/>
      <c r="G280" s="4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 spans="1:26" ht="15.75" customHeight="1" x14ac:dyDescent="0.3">
      <c r="A281" s="4"/>
      <c r="B281" s="69"/>
      <c r="C281" s="4"/>
      <c r="D281" s="4"/>
      <c r="E281" s="4"/>
      <c r="F281" s="4"/>
      <c r="G281" s="4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 spans="1:26" ht="15.75" customHeight="1" x14ac:dyDescent="0.3">
      <c r="A282" s="4"/>
      <c r="B282" s="69"/>
      <c r="C282" s="4"/>
      <c r="D282" s="4"/>
      <c r="E282" s="4"/>
      <c r="F282" s="4"/>
      <c r="G282" s="4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 spans="1:26" ht="15.75" customHeight="1" x14ac:dyDescent="0.3">
      <c r="A283" s="4"/>
      <c r="B283" s="69"/>
      <c r="C283" s="4"/>
      <c r="D283" s="4"/>
      <c r="E283" s="4"/>
      <c r="F283" s="4"/>
      <c r="G283" s="4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 spans="1:26" ht="15.75" customHeight="1" x14ac:dyDescent="0.3">
      <c r="A284" s="4"/>
      <c r="B284" s="69"/>
      <c r="C284" s="4"/>
      <c r="D284" s="4"/>
      <c r="E284" s="4"/>
      <c r="F284" s="4"/>
      <c r="G284" s="4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 spans="1:26" ht="15.75" customHeight="1" x14ac:dyDescent="0.3">
      <c r="A285" s="4"/>
      <c r="B285" s="69"/>
      <c r="C285" s="4"/>
      <c r="D285" s="4"/>
      <c r="E285" s="4"/>
      <c r="F285" s="4"/>
      <c r="G285" s="4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 spans="1:26" ht="15.75" customHeight="1" x14ac:dyDescent="0.3">
      <c r="A286" s="4"/>
      <c r="B286" s="69"/>
      <c r="C286" s="4"/>
      <c r="D286" s="4"/>
      <c r="E286" s="4"/>
      <c r="F286" s="4"/>
      <c r="G286" s="4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 spans="1:26" ht="15.75" customHeight="1" x14ac:dyDescent="0.3">
      <c r="A287" s="4"/>
      <c r="B287" s="69"/>
      <c r="C287" s="4"/>
      <c r="D287" s="4"/>
      <c r="E287" s="4"/>
      <c r="F287" s="4"/>
      <c r="G287" s="4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 spans="1:26" ht="15.75" customHeight="1" x14ac:dyDescent="0.3">
      <c r="A288" s="4"/>
      <c r="B288" s="69"/>
      <c r="C288" s="4"/>
      <c r="D288" s="4"/>
      <c r="E288" s="4"/>
      <c r="F288" s="4"/>
      <c r="G288" s="4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 spans="1:26" ht="15.75" customHeight="1" x14ac:dyDescent="0.3">
      <c r="A289" s="4"/>
      <c r="B289" s="69"/>
      <c r="C289" s="4"/>
      <c r="D289" s="4"/>
      <c r="E289" s="4"/>
      <c r="F289" s="4"/>
      <c r="G289" s="4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 spans="1:26" ht="15.75" customHeight="1" x14ac:dyDescent="0.3">
      <c r="A290" s="4"/>
      <c r="B290" s="69"/>
      <c r="C290" s="4"/>
      <c r="D290" s="4"/>
      <c r="E290" s="4"/>
      <c r="F290" s="4"/>
      <c r="G290" s="4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 spans="1:26" ht="15.75" customHeight="1" x14ac:dyDescent="0.3">
      <c r="A291" s="4"/>
      <c r="B291" s="69"/>
      <c r="C291" s="4"/>
      <c r="D291" s="4"/>
      <c r="E291" s="4"/>
      <c r="F291" s="4"/>
      <c r="G291" s="4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 spans="1:26" ht="15.75" customHeight="1" x14ac:dyDescent="0.3">
      <c r="A292" s="4"/>
      <c r="B292" s="69"/>
      <c r="C292" s="4"/>
      <c r="D292" s="4"/>
      <c r="E292" s="4"/>
      <c r="F292" s="4"/>
      <c r="G292" s="4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 spans="1:26" ht="15.75" customHeight="1" x14ac:dyDescent="0.3">
      <c r="A293" s="4"/>
      <c r="B293" s="69"/>
      <c r="C293" s="4"/>
      <c r="D293" s="4"/>
      <c r="E293" s="4"/>
      <c r="F293" s="4"/>
      <c r="G293" s="4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 spans="1:26" ht="15.75" customHeight="1" x14ac:dyDescent="0.3">
      <c r="A294" s="4"/>
      <c r="B294" s="69"/>
      <c r="C294" s="4"/>
      <c r="D294" s="4"/>
      <c r="E294" s="4"/>
      <c r="F294" s="4"/>
      <c r="G294" s="4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 spans="1:26" ht="15.75" customHeight="1" x14ac:dyDescent="0.3">
      <c r="A295" s="4"/>
      <c r="B295" s="69"/>
      <c r="C295" s="4"/>
      <c r="D295" s="4"/>
      <c r="E295" s="4"/>
      <c r="F295" s="4"/>
      <c r="G295" s="4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 spans="1:26" ht="15.75" customHeight="1" x14ac:dyDescent="0.3">
      <c r="A296" s="4"/>
      <c r="B296" s="69"/>
      <c r="C296" s="4"/>
      <c r="D296" s="4"/>
      <c r="E296" s="4"/>
      <c r="F296" s="4"/>
      <c r="G296" s="4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 spans="1:26" ht="15.75" customHeight="1" x14ac:dyDescent="0.3">
      <c r="A297" s="4"/>
      <c r="B297" s="69"/>
      <c r="C297" s="4"/>
      <c r="D297" s="4"/>
      <c r="E297" s="4"/>
      <c r="F297" s="4"/>
      <c r="G297" s="4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 spans="1:26" ht="15.75" customHeight="1" x14ac:dyDescent="0.3">
      <c r="A298" s="4"/>
      <c r="B298" s="69"/>
      <c r="C298" s="4"/>
      <c r="D298" s="4"/>
      <c r="E298" s="4"/>
      <c r="F298" s="4"/>
      <c r="G298" s="4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 spans="1:26" ht="15.75" customHeight="1" x14ac:dyDescent="0.3">
      <c r="A299" s="4"/>
      <c r="B299" s="69"/>
      <c r="C299" s="4"/>
      <c r="D299" s="4"/>
      <c r="E299" s="4"/>
      <c r="F299" s="4"/>
      <c r="G299" s="4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 spans="1:26" ht="15.75" customHeight="1" x14ac:dyDescent="0.3">
      <c r="A300" s="4"/>
      <c r="B300" s="69"/>
      <c r="C300" s="4"/>
      <c r="D300" s="4"/>
      <c r="E300" s="4"/>
      <c r="F300" s="4"/>
      <c r="G300" s="4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 spans="1:26" ht="15.75" customHeight="1" x14ac:dyDescent="0.3">
      <c r="A301" s="4"/>
      <c r="B301" s="69"/>
      <c r="C301" s="4"/>
      <c r="D301" s="4"/>
      <c r="E301" s="4"/>
      <c r="F301" s="4"/>
      <c r="G301" s="4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 spans="1:26" ht="15.75" customHeight="1" x14ac:dyDescent="0.3">
      <c r="A302" s="4"/>
      <c r="B302" s="69"/>
      <c r="C302" s="4"/>
      <c r="D302" s="4"/>
      <c r="E302" s="4"/>
      <c r="F302" s="4"/>
      <c r="G302" s="4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 spans="1:26" ht="15.75" customHeight="1" x14ac:dyDescent="0.3">
      <c r="A303" s="4"/>
      <c r="B303" s="69"/>
      <c r="C303" s="4"/>
      <c r="D303" s="4"/>
      <c r="E303" s="4"/>
      <c r="F303" s="4"/>
      <c r="G303" s="4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 spans="1:26" ht="15.75" customHeight="1" x14ac:dyDescent="0.3">
      <c r="A304" s="4"/>
      <c r="B304" s="69"/>
      <c r="C304" s="4"/>
      <c r="D304" s="4"/>
      <c r="E304" s="4"/>
      <c r="F304" s="4"/>
      <c r="G304" s="4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 spans="1:26" ht="15.75" customHeight="1" x14ac:dyDescent="0.3">
      <c r="A305" s="4"/>
      <c r="B305" s="69"/>
      <c r="C305" s="4"/>
      <c r="D305" s="4"/>
      <c r="E305" s="4"/>
      <c r="F305" s="4"/>
      <c r="G305" s="4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 spans="1:26" ht="15.75" customHeight="1" x14ac:dyDescent="0.3">
      <c r="A306" s="4"/>
      <c r="B306" s="69"/>
      <c r="C306" s="4"/>
      <c r="D306" s="4"/>
      <c r="E306" s="4"/>
      <c r="F306" s="4"/>
      <c r="G306" s="4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 spans="1:26" ht="15.75" customHeight="1" x14ac:dyDescent="0.3">
      <c r="A307" s="4"/>
      <c r="B307" s="69"/>
      <c r="C307" s="4"/>
      <c r="D307" s="4"/>
      <c r="E307" s="4"/>
      <c r="F307" s="4"/>
      <c r="G307" s="4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 spans="1:26" ht="15.75" customHeight="1" x14ac:dyDescent="0.3">
      <c r="A308" s="4"/>
      <c r="B308" s="69"/>
      <c r="C308" s="4"/>
      <c r="D308" s="4"/>
      <c r="E308" s="4"/>
      <c r="F308" s="4"/>
      <c r="G308" s="4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 spans="1:26" ht="15.75" customHeight="1" x14ac:dyDescent="0.3">
      <c r="A309" s="4"/>
      <c r="B309" s="69"/>
      <c r="C309" s="4"/>
      <c r="D309" s="4"/>
      <c r="E309" s="4"/>
      <c r="F309" s="4"/>
      <c r="G309" s="4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 spans="1:26" ht="15.75" customHeight="1" x14ac:dyDescent="0.3">
      <c r="A310" s="4"/>
      <c r="B310" s="69"/>
      <c r="C310" s="4"/>
      <c r="D310" s="4"/>
      <c r="E310" s="4"/>
      <c r="F310" s="4"/>
      <c r="G310" s="4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 spans="1:26" ht="15.75" customHeight="1" x14ac:dyDescent="0.3">
      <c r="A311" s="4"/>
      <c r="B311" s="69"/>
      <c r="C311" s="4"/>
      <c r="D311" s="4"/>
      <c r="E311" s="4"/>
      <c r="F311" s="4"/>
      <c r="G311" s="4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 spans="1:26" ht="15.75" customHeight="1" x14ac:dyDescent="0.3">
      <c r="A312" s="4"/>
      <c r="B312" s="69"/>
      <c r="C312" s="4"/>
      <c r="D312" s="4"/>
      <c r="E312" s="4"/>
      <c r="F312" s="4"/>
      <c r="G312" s="4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 spans="1:26" ht="15.75" customHeight="1" x14ac:dyDescent="0.3">
      <c r="A313" s="4"/>
      <c r="B313" s="69"/>
      <c r="C313" s="4"/>
      <c r="D313" s="4"/>
      <c r="E313" s="4"/>
      <c r="F313" s="4"/>
      <c r="G313" s="4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 spans="1:26" ht="15.75" customHeight="1" x14ac:dyDescent="0.3">
      <c r="A314" s="4"/>
      <c r="B314" s="69"/>
      <c r="C314" s="4"/>
      <c r="D314" s="4"/>
      <c r="E314" s="4"/>
      <c r="F314" s="4"/>
      <c r="G314" s="4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 spans="1:26" ht="15.75" customHeight="1" x14ac:dyDescent="0.3">
      <c r="A315" s="4"/>
      <c r="B315" s="69"/>
      <c r="C315" s="4"/>
      <c r="D315" s="4"/>
      <c r="E315" s="4"/>
      <c r="F315" s="4"/>
      <c r="G315" s="4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 spans="1:26" ht="15.75" customHeight="1" x14ac:dyDescent="0.3">
      <c r="A316" s="4"/>
      <c r="B316" s="69"/>
      <c r="C316" s="4"/>
      <c r="D316" s="4"/>
      <c r="E316" s="4"/>
      <c r="F316" s="4"/>
      <c r="G316" s="4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 spans="1:26" ht="15.75" customHeight="1" x14ac:dyDescent="0.3">
      <c r="A317" s="4"/>
      <c r="B317" s="69"/>
      <c r="C317" s="4"/>
      <c r="D317" s="4"/>
      <c r="E317" s="4"/>
      <c r="F317" s="4"/>
      <c r="G317" s="4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 spans="1:26" ht="15.75" customHeight="1" x14ac:dyDescent="0.3">
      <c r="A318" s="4"/>
      <c r="B318" s="69"/>
      <c r="C318" s="4"/>
      <c r="D318" s="4"/>
      <c r="E318" s="4"/>
      <c r="F318" s="4"/>
      <c r="G318" s="4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 spans="1:26" ht="15.75" customHeight="1" x14ac:dyDescent="0.3">
      <c r="A319" s="4"/>
      <c r="B319" s="69"/>
      <c r="C319" s="4"/>
      <c r="D319" s="4"/>
      <c r="E319" s="4"/>
      <c r="F319" s="4"/>
      <c r="G319" s="4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 spans="1:26" ht="15.75" customHeight="1" x14ac:dyDescent="0.3">
      <c r="A320" s="4"/>
      <c r="B320" s="69"/>
      <c r="C320" s="4"/>
      <c r="D320" s="4"/>
      <c r="E320" s="4"/>
      <c r="F320" s="4"/>
      <c r="G320" s="4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 spans="1:26" ht="15.75" customHeight="1" x14ac:dyDescent="0.3">
      <c r="A321" s="4"/>
      <c r="B321" s="69"/>
      <c r="C321" s="4"/>
      <c r="D321" s="4"/>
      <c r="E321" s="4"/>
      <c r="F321" s="4"/>
      <c r="G321" s="4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 spans="1:26" ht="15.75" customHeight="1" x14ac:dyDescent="0.3">
      <c r="A322" s="4"/>
      <c r="B322" s="69"/>
      <c r="C322" s="4"/>
      <c r="D322" s="4"/>
      <c r="E322" s="4"/>
      <c r="F322" s="4"/>
      <c r="G322" s="4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 spans="1:26" ht="15.75" customHeight="1" x14ac:dyDescent="0.3">
      <c r="A323" s="4"/>
      <c r="B323" s="69"/>
      <c r="C323" s="4"/>
      <c r="D323" s="4"/>
      <c r="E323" s="4"/>
      <c r="F323" s="4"/>
      <c r="G323" s="4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 spans="1:26" ht="15.75" customHeight="1" x14ac:dyDescent="0.3">
      <c r="A324" s="4"/>
      <c r="B324" s="69"/>
      <c r="C324" s="4"/>
      <c r="D324" s="4"/>
      <c r="E324" s="4"/>
      <c r="F324" s="4"/>
      <c r="G324" s="4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 spans="1:26" ht="15.75" customHeight="1" x14ac:dyDescent="0.3">
      <c r="A325" s="4"/>
      <c r="B325" s="69"/>
      <c r="C325" s="4"/>
      <c r="D325" s="4"/>
      <c r="E325" s="4"/>
      <c r="F325" s="4"/>
      <c r="G325" s="4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 spans="1:26" ht="15.75" customHeight="1" x14ac:dyDescent="0.3">
      <c r="A326" s="4"/>
      <c r="B326" s="69"/>
      <c r="C326" s="4"/>
      <c r="D326" s="4"/>
      <c r="E326" s="4"/>
      <c r="F326" s="4"/>
      <c r="G326" s="4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 spans="1:26" ht="15.75" customHeight="1" x14ac:dyDescent="0.3">
      <c r="A327" s="4"/>
      <c r="B327" s="69"/>
      <c r="C327" s="4"/>
      <c r="D327" s="4"/>
      <c r="E327" s="4"/>
      <c r="F327" s="4"/>
      <c r="G327" s="4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 spans="1:26" ht="15.75" customHeight="1" x14ac:dyDescent="0.3">
      <c r="A328" s="4"/>
      <c r="B328" s="69"/>
      <c r="C328" s="4"/>
      <c r="D328" s="4"/>
      <c r="E328" s="4"/>
      <c r="F328" s="4"/>
      <c r="G328" s="4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 spans="1:26" ht="15.75" customHeight="1" x14ac:dyDescent="0.3">
      <c r="A329" s="4"/>
      <c r="B329" s="69"/>
      <c r="C329" s="4"/>
      <c r="D329" s="4"/>
      <c r="E329" s="4"/>
      <c r="F329" s="4"/>
      <c r="G329" s="4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 spans="1:26" ht="15.75" customHeight="1" x14ac:dyDescent="0.3">
      <c r="A330" s="4"/>
      <c r="B330" s="69"/>
      <c r="C330" s="4"/>
      <c r="D330" s="4"/>
      <c r="E330" s="4"/>
      <c r="F330" s="4"/>
      <c r="G330" s="4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 spans="1:26" ht="15.75" customHeight="1" x14ac:dyDescent="0.3">
      <c r="A331" s="4"/>
      <c r="B331" s="69"/>
      <c r="C331" s="4"/>
      <c r="D331" s="4"/>
      <c r="E331" s="4"/>
      <c r="F331" s="4"/>
      <c r="G331" s="4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 spans="1:26" ht="15.75" customHeight="1" x14ac:dyDescent="0.3">
      <c r="A332" s="4"/>
      <c r="B332" s="69"/>
      <c r="C332" s="4"/>
      <c r="D332" s="4"/>
      <c r="E332" s="4"/>
      <c r="F332" s="4"/>
      <c r="G332" s="4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 spans="1:26" ht="15.75" customHeight="1" x14ac:dyDescent="0.3">
      <c r="A333" s="4"/>
      <c r="B333" s="69"/>
      <c r="C333" s="4"/>
      <c r="D333" s="4"/>
      <c r="E333" s="4"/>
      <c r="F333" s="4"/>
      <c r="G333" s="4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 spans="1:26" ht="15.75" customHeight="1" x14ac:dyDescent="0.3">
      <c r="A334" s="4"/>
      <c r="B334" s="69"/>
      <c r="C334" s="4"/>
      <c r="D334" s="4"/>
      <c r="E334" s="4"/>
      <c r="F334" s="4"/>
      <c r="G334" s="4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 spans="1:26" ht="15.75" customHeight="1" x14ac:dyDescent="0.3">
      <c r="A335" s="4"/>
      <c r="B335" s="69"/>
      <c r="C335" s="4"/>
      <c r="D335" s="4"/>
      <c r="E335" s="4"/>
      <c r="F335" s="4"/>
      <c r="G335" s="4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 spans="1:26" ht="15.75" customHeight="1" x14ac:dyDescent="0.3">
      <c r="A336" s="4"/>
      <c r="B336" s="69"/>
      <c r="C336" s="4"/>
      <c r="D336" s="4"/>
      <c r="E336" s="4"/>
      <c r="F336" s="4"/>
      <c r="G336" s="4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 spans="1:26" ht="15.75" customHeight="1" x14ac:dyDescent="0.3">
      <c r="A337" s="4"/>
      <c r="B337" s="69"/>
      <c r="C337" s="4"/>
      <c r="D337" s="4"/>
      <c r="E337" s="4"/>
      <c r="F337" s="4"/>
      <c r="G337" s="4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 spans="1:26" ht="15.75" customHeight="1" x14ac:dyDescent="0.3">
      <c r="A338" s="4"/>
      <c r="B338" s="69"/>
      <c r="C338" s="4"/>
      <c r="D338" s="4"/>
      <c r="E338" s="4"/>
      <c r="F338" s="4"/>
      <c r="G338" s="4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 spans="1:26" ht="15.75" customHeight="1" x14ac:dyDescent="0.3">
      <c r="A339" s="4"/>
      <c r="B339" s="69"/>
      <c r="C339" s="4"/>
      <c r="D339" s="4"/>
      <c r="E339" s="4"/>
      <c r="F339" s="4"/>
      <c r="G339" s="4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 spans="1:26" ht="15.75" customHeight="1" x14ac:dyDescent="0.3">
      <c r="A340" s="4"/>
      <c r="B340" s="69"/>
      <c r="C340" s="4"/>
      <c r="D340" s="4"/>
      <c r="E340" s="4"/>
      <c r="F340" s="4"/>
      <c r="G340" s="4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 spans="1:26" ht="15.75" customHeight="1" x14ac:dyDescent="0.3">
      <c r="A341" s="4"/>
      <c r="B341" s="69"/>
      <c r="C341" s="4"/>
      <c r="D341" s="4"/>
      <c r="E341" s="4"/>
      <c r="F341" s="4"/>
      <c r="G341" s="4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 spans="1:26" ht="15.75" customHeight="1" x14ac:dyDescent="0.3">
      <c r="A342" s="4"/>
      <c r="B342" s="69"/>
      <c r="C342" s="4"/>
      <c r="D342" s="4"/>
      <c r="E342" s="4"/>
      <c r="F342" s="4"/>
      <c r="G342" s="4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 spans="1:26" ht="15.75" customHeight="1" x14ac:dyDescent="0.3">
      <c r="A343" s="4"/>
      <c r="B343" s="69"/>
      <c r="C343" s="4"/>
      <c r="D343" s="4"/>
      <c r="E343" s="4"/>
      <c r="F343" s="4"/>
      <c r="G343" s="4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 spans="1:26" ht="15.75" customHeight="1" x14ac:dyDescent="0.3">
      <c r="A344" s="4"/>
      <c r="B344" s="69"/>
      <c r="C344" s="4"/>
      <c r="D344" s="4"/>
      <c r="E344" s="4"/>
      <c r="F344" s="4"/>
      <c r="G344" s="4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 spans="1:26" ht="15.75" customHeight="1" x14ac:dyDescent="0.3">
      <c r="A345" s="4"/>
      <c r="B345" s="69"/>
      <c r="C345" s="4"/>
      <c r="D345" s="4"/>
      <c r="E345" s="4"/>
      <c r="F345" s="4"/>
      <c r="G345" s="4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 spans="1:26" ht="15.75" customHeight="1" x14ac:dyDescent="0.3">
      <c r="A346" s="4"/>
      <c r="B346" s="69"/>
      <c r="C346" s="4"/>
      <c r="D346" s="4"/>
      <c r="E346" s="4"/>
      <c r="F346" s="4"/>
      <c r="G346" s="4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 spans="1:26" ht="15.75" customHeight="1" x14ac:dyDescent="0.3">
      <c r="A347" s="4"/>
      <c r="B347" s="69"/>
      <c r="C347" s="4"/>
      <c r="D347" s="4"/>
      <c r="E347" s="4"/>
      <c r="F347" s="4"/>
      <c r="G347" s="4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 spans="1:26" ht="15.75" customHeight="1" x14ac:dyDescent="0.3">
      <c r="A348" s="4"/>
      <c r="B348" s="69"/>
      <c r="C348" s="4"/>
      <c r="D348" s="4"/>
      <c r="E348" s="4"/>
      <c r="F348" s="4"/>
      <c r="G348" s="4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 spans="1:26" ht="15.75" customHeight="1" x14ac:dyDescent="0.3">
      <c r="A349" s="4"/>
      <c r="B349" s="69"/>
      <c r="C349" s="4"/>
      <c r="D349" s="4"/>
      <c r="E349" s="4"/>
      <c r="F349" s="4"/>
      <c r="G349" s="4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 spans="1:26" ht="15.75" customHeight="1" x14ac:dyDescent="0.3">
      <c r="A350" s="4"/>
      <c r="B350" s="69"/>
      <c r="C350" s="4"/>
      <c r="D350" s="4"/>
      <c r="E350" s="4"/>
      <c r="F350" s="4"/>
      <c r="G350" s="4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 spans="1:26" ht="15.75" customHeight="1" x14ac:dyDescent="0.3">
      <c r="A351" s="4"/>
      <c r="B351" s="69"/>
      <c r="C351" s="4"/>
      <c r="D351" s="4"/>
      <c r="E351" s="4"/>
      <c r="F351" s="4"/>
      <c r="G351" s="4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 spans="1:26" ht="15.75" customHeight="1" x14ac:dyDescent="0.3">
      <c r="A352" s="4"/>
      <c r="B352" s="69"/>
      <c r="C352" s="4"/>
      <c r="D352" s="4"/>
      <c r="E352" s="4"/>
      <c r="F352" s="4"/>
      <c r="G352" s="4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 spans="1:26" ht="15.75" customHeight="1" x14ac:dyDescent="0.3">
      <c r="A353" s="4"/>
      <c r="B353" s="69"/>
      <c r="C353" s="4"/>
      <c r="D353" s="4"/>
      <c r="E353" s="4"/>
      <c r="F353" s="4"/>
      <c r="G353" s="4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 spans="1:26" ht="15.75" customHeight="1" x14ac:dyDescent="0.3">
      <c r="A354" s="4"/>
      <c r="B354" s="69"/>
      <c r="C354" s="4"/>
      <c r="D354" s="4"/>
      <c r="E354" s="4"/>
      <c r="F354" s="4"/>
      <c r="G354" s="4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 spans="1:26" ht="15.75" customHeight="1" x14ac:dyDescent="0.3">
      <c r="A355" s="4"/>
      <c r="B355" s="69"/>
      <c r="C355" s="4"/>
      <c r="D355" s="4"/>
      <c r="E355" s="4"/>
      <c r="F355" s="4"/>
      <c r="G355" s="4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 spans="1:26" ht="15.75" customHeight="1" x14ac:dyDescent="0.3">
      <c r="A356" s="4"/>
      <c r="B356" s="69"/>
      <c r="C356" s="4"/>
      <c r="D356" s="4"/>
      <c r="E356" s="4"/>
      <c r="F356" s="4"/>
      <c r="G356" s="4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 spans="1:26" ht="15.75" customHeight="1" x14ac:dyDescent="0.3">
      <c r="A357" s="4"/>
      <c r="B357" s="69"/>
      <c r="C357" s="4"/>
      <c r="D357" s="4"/>
      <c r="E357" s="4"/>
      <c r="F357" s="4"/>
      <c r="G357" s="4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 spans="1:26" ht="15.75" customHeight="1" x14ac:dyDescent="0.3">
      <c r="A358" s="4"/>
      <c r="B358" s="69"/>
      <c r="C358" s="4"/>
      <c r="D358" s="4"/>
      <c r="E358" s="4"/>
      <c r="F358" s="4"/>
      <c r="G358" s="4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 spans="1:26" ht="15.75" customHeight="1" x14ac:dyDescent="0.3">
      <c r="A359" s="4"/>
      <c r="B359" s="69"/>
      <c r="C359" s="4"/>
      <c r="D359" s="4"/>
      <c r="E359" s="4"/>
      <c r="F359" s="4"/>
      <c r="G359" s="4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 spans="1:26" ht="15.75" customHeight="1" x14ac:dyDescent="0.3">
      <c r="A360" s="4"/>
      <c r="B360" s="69"/>
      <c r="C360" s="4"/>
      <c r="D360" s="4"/>
      <c r="E360" s="4"/>
      <c r="F360" s="4"/>
      <c r="G360" s="4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 spans="1:26" ht="15.75" customHeight="1" x14ac:dyDescent="0.3">
      <c r="A361" s="4"/>
      <c r="B361" s="69"/>
      <c r="C361" s="4"/>
      <c r="D361" s="4"/>
      <c r="E361" s="4"/>
      <c r="F361" s="4"/>
      <c r="G361" s="4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 spans="1:26" ht="15.75" customHeight="1" x14ac:dyDescent="0.3">
      <c r="A362" s="4"/>
      <c r="B362" s="69"/>
      <c r="C362" s="4"/>
      <c r="D362" s="4"/>
      <c r="E362" s="4"/>
      <c r="F362" s="4"/>
      <c r="G362" s="4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 spans="1:26" ht="15.75" customHeight="1" x14ac:dyDescent="0.3">
      <c r="A363" s="4"/>
      <c r="B363" s="69"/>
      <c r="C363" s="4"/>
      <c r="D363" s="4"/>
      <c r="E363" s="4"/>
      <c r="F363" s="4"/>
      <c r="G363" s="4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 spans="1:26" ht="15.75" customHeight="1" x14ac:dyDescent="0.3">
      <c r="A364" s="4"/>
      <c r="B364" s="69"/>
      <c r="C364" s="4"/>
      <c r="D364" s="4"/>
      <c r="E364" s="4"/>
      <c r="F364" s="4"/>
      <c r="G364" s="4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 spans="1:26" ht="15.75" customHeight="1" x14ac:dyDescent="0.3">
      <c r="A365" s="4"/>
      <c r="B365" s="69"/>
      <c r="C365" s="4"/>
      <c r="D365" s="4"/>
      <c r="E365" s="4"/>
      <c r="F365" s="4"/>
      <c r="G365" s="4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 spans="1:26" ht="15.75" customHeight="1" x14ac:dyDescent="0.3">
      <c r="A366" s="4"/>
      <c r="B366" s="69"/>
      <c r="C366" s="4"/>
      <c r="D366" s="4"/>
      <c r="E366" s="4"/>
      <c r="F366" s="4"/>
      <c r="G366" s="4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 spans="1:26" ht="15.75" customHeight="1" x14ac:dyDescent="0.3">
      <c r="A367" s="4"/>
      <c r="B367" s="69"/>
      <c r="C367" s="4"/>
      <c r="D367" s="4"/>
      <c r="E367" s="4"/>
      <c r="F367" s="4"/>
      <c r="G367" s="4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 spans="1:26" ht="15.75" customHeight="1" x14ac:dyDescent="0.3">
      <c r="A368" s="4"/>
      <c r="B368" s="69"/>
      <c r="C368" s="4"/>
      <c r="D368" s="4"/>
      <c r="E368" s="4"/>
      <c r="F368" s="4"/>
      <c r="G368" s="4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 spans="1:26" ht="15.75" customHeight="1" x14ac:dyDescent="0.3">
      <c r="A369" s="4"/>
      <c r="B369" s="69"/>
      <c r="C369" s="4"/>
      <c r="D369" s="4"/>
      <c r="E369" s="4"/>
      <c r="F369" s="4"/>
      <c r="G369" s="4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 spans="1:26" ht="15.75" customHeight="1" x14ac:dyDescent="0.3">
      <c r="A370" s="4"/>
      <c r="B370" s="69"/>
      <c r="C370" s="4"/>
      <c r="D370" s="4"/>
      <c r="E370" s="4"/>
      <c r="F370" s="4"/>
      <c r="G370" s="4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 spans="1:26" ht="15.75" customHeight="1" x14ac:dyDescent="0.3">
      <c r="A371" s="4"/>
      <c r="B371" s="69"/>
      <c r="C371" s="4"/>
      <c r="D371" s="4"/>
      <c r="E371" s="4"/>
      <c r="F371" s="4"/>
      <c r="G371" s="4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 spans="1:26" ht="15.75" customHeight="1" x14ac:dyDescent="0.3">
      <c r="A372" s="4"/>
      <c r="B372" s="69"/>
      <c r="C372" s="4"/>
      <c r="D372" s="4"/>
      <c r="E372" s="4"/>
      <c r="F372" s="4"/>
      <c r="G372" s="4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 spans="1:26" ht="15.75" customHeight="1" x14ac:dyDescent="0.3">
      <c r="A373" s="4"/>
      <c r="B373" s="69"/>
      <c r="C373" s="4"/>
      <c r="D373" s="4"/>
      <c r="E373" s="4"/>
      <c r="F373" s="4"/>
      <c r="G373" s="4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 spans="1:26" ht="15.75" customHeight="1" x14ac:dyDescent="0.3">
      <c r="A374" s="4"/>
      <c r="B374" s="69"/>
      <c r="C374" s="4"/>
      <c r="D374" s="4"/>
      <c r="E374" s="4"/>
      <c r="F374" s="4"/>
      <c r="G374" s="4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 spans="1:26" ht="15.75" customHeight="1" x14ac:dyDescent="0.3">
      <c r="A375" s="4"/>
      <c r="B375" s="69"/>
      <c r="C375" s="4"/>
      <c r="D375" s="4"/>
      <c r="E375" s="4"/>
      <c r="F375" s="4"/>
      <c r="G375" s="4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 spans="1:26" ht="15.75" customHeight="1" x14ac:dyDescent="0.3">
      <c r="A376" s="4"/>
      <c r="B376" s="69"/>
      <c r="C376" s="4"/>
      <c r="D376" s="4"/>
      <c r="E376" s="4"/>
      <c r="F376" s="4"/>
      <c r="G376" s="4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 spans="1:26" ht="15.75" customHeight="1" x14ac:dyDescent="0.3">
      <c r="A377" s="4"/>
      <c r="B377" s="69"/>
      <c r="C377" s="4"/>
      <c r="D377" s="4"/>
      <c r="E377" s="4"/>
      <c r="F377" s="4"/>
      <c r="G377" s="4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 spans="1:26" ht="15.75" customHeight="1" x14ac:dyDescent="0.3">
      <c r="A378" s="4"/>
      <c r="B378" s="69"/>
      <c r="C378" s="4"/>
      <c r="D378" s="4"/>
      <c r="E378" s="4"/>
      <c r="F378" s="4"/>
      <c r="G378" s="4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 spans="1:26" ht="15.75" customHeight="1" x14ac:dyDescent="0.3">
      <c r="A379" s="4"/>
      <c r="B379" s="69"/>
      <c r="C379" s="4"/>
      <c r="D379" s="4"/>
      <c r="E379" s="4"/>
      <c r="F379" s="4"/>
      <c r="G379" s="4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 spans="1:26" ht="15.75" customHeight="1" x14ac:dyDescent="0.3">
      <c r="A380" s="4"/>
      <c r="B380" s="69"/>
      <c r="C380" s="4"/>
      <c r="D380" s="4"/>
      <c r="E380" s="4"/>
      <c r="F380" s="4"/>
      <c r="G380" s="4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 spans="1:26" ht="15.75" customHeight="1" x14ac:dyDescent="0.3">
      <c r="A381" s="4"/>
      <c r="B381" s="69"/>
      <c r="C381" s="4"/>
      <c r="D381" s="4"/>
      <c r="E381" s="4"/>
      <c r="F381" s="4"/>
      <c r="G381" s="4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 spans="1:26" ht="15.75" customHeight="1" x14ac:dyDescent="0.3">
      <c r="A382" s="4"/>
      <c r="B382" s="69"/>
      <c r="C382" s="4"/>
      <c r="D382" s="4"/>
      <c r="E382" s="4"/>
      <c r="F382" s="4"/>
      <c r="G382" s="4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 spans="1:26" ht="15.75" customHeight="1" x14ac:dyDescent="0.3">
      <c r="A383" s="4"/>
      <c r="B383" s="69"/>
      <c r="C383" s="4"/>
      <c r="D383" s="4"/>
      <c r="E383" s="4"/>
      <c r="F383" s="4"/>
      <c r="G383" s="4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 spans="1:26" ht="15.75" customHeight="1" x14ac:dyDescent="0.3">
      <c r="A384" s="4"/>
      <c r="B384" s="69"/>
      <c r="C384" s="4"/>
      <c r="D384" s="4"/>
      <c r="E384" s="4"/>
      <c r="F384" s="4"/>
      <c r="G384" s="4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 spans="1:26" ht="15.75" customHeight="1" x14ac:dyDescent="0.3">
      <c r="A385" s="4"/>
      <c r="B385" s="69"/>
      <c r="C385" s="4"/>
      <c r="D385" s="4"/>
      <c r="E385" s="4"/>
      <c r="F385" s="4"/>
      <c r="G385" s="4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 spans="1:26" ht="15.75" customHeight="1" x14ac:dyDescent="0.3">
      <c r="A386" s="4"/>
      <c r="B386" s="69"/>
      <c r="C386" s="4"/>
      <c r="D386" s="4"/>
      <c r="E386" s="4"/>
      <c r="F386" s="4"/>
      <c r="G386" s="4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 spans="1:26" ht="15.75" customHeight="1" x14ac:dyDescent="0.3">
      <c r="A387" s="4"/>
      <c r="B387" s="69"/>
      <c r="C387" s="4"/>
      <c r="D387" s="4"/>
      <c r="E387" s="4"/>
      <c r="F387" s="4"/>
      <c r="G387" s="4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 spans="1:26" ht="15.75" customHeight="1" x14ac:dyDescent="0.3">
      <c r="A388" s="4"/>
      <c r="B388" s="69"/>
      <c r="C388" s="4"/>
      <c r="D388" s="4"/>
      <c r="E388" s="4"/>
      <c r="F388" s="4"/>
      <c r="G388" s="4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 spans="1:26" ht="15.75" customHeight="1" x14ac:dyDescent="0.3">
      <c r="A389" s="4"/>
      <c r="B389" s="69"/>
      <c r="C389" s="4"/>
      <c r="D389" s="4"/>
      <c r="E389" s="4"/>
      <c r="F389" s="4"/>
      <c r="G389" s="4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 spans="1:26" ht="15.75" customHeight="1" x14ac:dyDescent="0.3">
      <c r="A390" s="4"/>
      <c r="B390" s="69"/>
      <c r="C390" s="4"/>
      <c r="D390" s="4"/>
      <c r="E390" s="4"/>
      <c r="F390" s="4"/>
      <c r="G390" s="4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 spans="1:26" ht="15.75" customHeight="1" x14ac:dyDescent="0.3">
      <c r="A391" s="4"/>
      <c r="B391" s="69"/>
      <c r="C391" s="4"/>
      <c r="D391" s="4"/>
      <c r="E391" s="4"/>
      <c r="F391" s="4"/>
      <c r="G391" s="4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 spans="1:26" ht="15.75" customHeight="1" x14ac:dyDescent="0.3">
      <c r="A392" s="4"/>
      <c r="B392" s="69"/>
      <c r="C392" s="4"/>
      <c r="D392" s="4"/>
      <c r="E392" s="4"/>
      <c r="F392" s="4"/>
      <c r="G392" s="4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 spans="1:26" ht="15.75" customHeight="1" x14ac:dyDescent="0.3">
      <c r="A393" s="4"/>
      <c r="B393" s="69"/>
      <c r="C393" s="4"/>
      <c r="D393" s="4"/>
      <c r="E393" s="4"/>
      <c r="F393" s="4"/>
      <c r="G393" s="4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 spans="1:26" ht="15.75" customHeight="1" x14ac:dyDescent="0.3">
      <c r="A394" s="4"/>
      <c r="B394" s="69"/>
      <c r="C394" s="4"/>
      <c r="D394" s="4"/>
      <c r="E394" s="4"/>
      <c r="F394" s="4"/>
      <c r="G394" s="4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 spans="1:26" ht="15.75" customHeight="1" x14ac:dyDescent="0.3">
      <c r="A395" s="4"/>
      <c r="B395" s="69"/>
      <c r="C395" s="4"/>
      <c r="D395" s="4"/>
      <c r="E395" s="4"/>
      <c r="F395" s="4"/>
      <c r="G395" s="4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 spans="1:26" ht="15.75" customHeight="1" x14ac:dyDescent="0.3">
      <c r="A396" s="4"/>
      <c r="B396" s="69"/>
      <c r="C396" s="4"/>
      <c r="D396" s="4"/>
      <c r="E396" s="4"/>
      <c r="F396" s="4"/>
      <c r="G396" s="4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 spans="1:26" ht="15.75" customHeight="1" x14ac:dyDescent="0.3">
      <c r="A397" s="4"/>
      <c r="B397" s="69"/>
      <c r="C397" s="4"/>
      <c r="D397" s="4"/>
      <c r="E397" s="4"/>
      <c r="F397" s="4"/>
      <c r="G397" s="4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 spans="1:26" ht="15.75" customHeight="1" x14ac:dyDescent="0.3">
      <c r="A398" s="4"/>
      <c r="B398" s="69"/>
      <c r="C398" s="4"/>
      <c r="D398" s="4"/>
      <c r="E398" s="4"/>
      <c r="F398" s="4"/>
      <c r="G398" s="4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 spans="1:26" ht="15.75" customHeight="1" x14ac:dyDescent="0.3">
      <c r="A399" s="4"/>
      <c r="B399" s="69"/>
      <c r="C399" s="4"/>
      <c r="D399" s="4"/>
      <c r="E399" s="4"/>
      <c r="F399" s="4"/>
      <c r="G399" s="4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 spans="1:26" ht="15.75" customHeight="1" x14ac:dyDescent="0.3">
      <c r="A400" s="4"/>
      <c r="B400" s="69"/>
      <c r="C400" s="4"/>
      <c r="D400" s="4"/>
      <c r="E400" s="4"/>
      <c r="F400" s="4"/>
      <c r="G400" s="4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 spans="1:26" ht="15.75" customHeight="1" x14ac:dyDescent="0.3">
      <c r="A401" s="4"/>
      <c r="B401" s="69"/>
      <c r="C401" s="4"/>
      <c r="D401" s="4"/>
      <c r="E401" s="4"/>
      <c r="F401" s="4"/>
      <c r="G401" s="4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 spans="1:26" ht="15.75" customHeight="1" x14ac:dyDescent="0.3">
      <c r="A402" s="4"/>
      <c r="B402" s="69"/>
      <c r="C402" s="4"/>
      <c r="D402" s="4"/>
      <c r="E402" s="4"/>
      <c r="F402" s="4"/>
      <c r="G402" s="4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 spans="1:26" ht="15.75" customHeight="1" x14ac:dyDescent="0.3">
      <c r="A403" s="4"/>
      <c r="B403" s="69"/>
      <c r="C403" s="4"/>
      <c r="D403" s="4"/>
      <c r="E403" s="4"/>
      <c r="F403" s="4"/>
      <c r="G403" s="4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 spans="1:26" ht="15.75" customHeight="1" x14ac:dyDescent="0.3">
      <c r="A404" s="4"/>
      <c r="B404" s="69"/>
      <c r="C404" s="4"/>
      <c r="D404" s="4"/>
      <c r="E404" s="4"/>
      <c r="F404" s="4"/>
      <c r="G404" s="4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 spans="1:26" ht="15.75" customHeight="1" x14ac:dyDescent="0.3">
      <c r="A405" s="4"/>
      <c r="B405" s="69"/>
      <c r="C405" s="4"/>
      <c r="D405" s="4"/>
      <c r="E405" s="4"/>
      <c r="F405" s="4"/>
      <c r="G405" s="4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 spans="1:26" ht="15.75" customHeight="1" x14ac:dyDescent="0.3">
      <c r="A406" s="4"/>
      <c r="B406" s="69"/>
      <c r="C406" s="4"/>
      <c r="D406" s="4"/>
      <c r="E406" s="4"/>
      <c r="F406" s="4"/>
      <c r="G406" s="4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 spans="1:26" ht="15.75" customHeight="1" x14ac:dyDescent="0.3">
      <c r="A407" s="4"/>
      <c r="B407" s="69"/>
      <c r="C407" s="4"/>
      <c r="D407" s="4"/>
      <c r="E407" s="4"/>
      <c r="F407" s="4"/>
      <c r="G407" s="4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 spans="1:26" ht="15.75" customHeight="1" x14ac:dyDescent="0.3">
      <c r="A408" s="4"/>
      <c r="B408" s="69"/>
      <c r="C408" s="4"/>
      <c r="D408" s="4"/>
      <c r="E408" s="4"/>
      <c r="F408" s="4"/>
      <c r="G408" s="4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 spans="1:26" ht="15.75" customHeight="1" x14ac:dyDescent="0.3">
      <c r="A409" s="4"/>
      <c r="B409" s="69"/>
      <c r="C409" s="4"/>
      <c r="D409" s="4"/>
      <c r="E409" s="4"/>
      <c r="F409" s="4"/>
      <c r="G409" s="4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 spans="1:26" ht="15.75" customHeight="1" x14ac:dyDescent="0.3">
      <c r="A410" s="4"/>
      <c r="B410" s="69"/>
      <c r="C410" s="4"/>
      <c r="D410" s="4"/>
      <c r="E410" s="4"/>
      <c r="F410" s="4"/>
      <c r="G410" s="4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 spans="1:26" ht="15.75" customHeight="1" x14ac:dyDescent="0.3">
      <c r="A411" s="4"/>
      <c r="B411" s="69"/>
      <c r="C411" s="4"/>
      <c r="D411" s="4"/>
      <c r="E411" s="4"/>
      <c r="F411" s="4"/>
      <c r="G411" s="4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 spans="1:26" ht="15.75" customHeight="1" x14ac:dyDescent="0.3">
      <c r="A412" s="4"/>
      <c r="B412" s="69"/>
      <c r="C412" s="4"/>
      <c r="D412" s="4"/>
      <c r="E412" s="4"/>
      <c r="F412" s="4"/>
      <c r="G412" s="4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 spans="1:26" ht="15.75" customHeight="1" x14ac:dyDescent="0.3">
      <c r="A413" s="4"/>
      <c r="B413" s="69"/>
      <c r="C413" s="4"/>
      <c r="D413" s="4"/>
      <c r="E413" s="4"/>
      <c r="F413" s="4"/>
      <c r="G413" s="4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 spans="1:26" ht="15.75" customHeight="1" x14ac:dyDescent="0.3">
      <c r="A414" s="4"/>
      <c r="B414" s="69"/>
      <c r="C414" s="4"/>
      <c r="D414" s="4"/>
      <c r="E414" s="4"/>
      <c r="F414" s="4"/>
      <c r="G414" s="4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 spans="1:26" ht="15.75" customHeight="1" x14ac:dyDescent="0.3">
      <c r="A415" s="4"/>
      <c r="B415" s="69"/>
      <c r="C415" s="4"/>
      <c r="D415" s="4"/>
      <c r="E415" s="4"/>
      <c r="F415" s="4"/>
      <c r="G415" s="4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 spans="1:26" ht="15.75" customHeight="1" x14ac:dyDescent="0.3">
      <c r="A416" s="4"/>
      <c r="B416" s="69"/>
      <c r="C416" s="4"/>
      <c r="D416" s="4"/>
      <c r="E416" s="4"/>
      <c r="F416" s="4"/>
      <c r="G416" s="4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 spans="1:26" ht="15.75" customHeight="1" x14ac:dyDescent="0.3">
      <c r="A417" s="4"/>
      <c r="B417" s="69"/>
      <c r="C417" s="4"/>
      <c r="D417" s="4"/>
      <c r="E417" s="4"/>
      <c r="F417" s="4"/>
      <c r="G417" s="4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 spans="1:26" ht="15.75" customHeight="1" x14ac:dyDescent="0.3">
      <c r="A418" s="4"/>
      <c r="B418" s="69"/>
      <c r="C418" s="4"/>
      <c r="D418" s="4"/>
      <c r="E418" s="4"/>
      <c r="F418" s="4"/>
      <c r="G418" s="4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 spans="1:26" ht="15.75" customHeight="1" x14ac:dyDescent="0.3">
      <c r="A419" s="4"/>
      <c r="B419" s="69"/>
      <c r="C419" s="4"/>
      <c r="D419" s="4"/>
      <c r="E419" s="4"/>
      <c r="F419" s="4"/>
      <c r="G419" s="4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 spans="1:26" ht="15.75" customHeight="1" x14ac:dyDescent="0.3">
      <c r="A420" s="4"/>
      <c r="B420" s="69"/>
      <c r="C420" s="4"/>
      <c r="D420" s="4"/>
      <c r="E420" s="4"/>
      <c r="F420" s="4"/>
      <c r="G420" s="4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 spans="1:26" ht="15.75" customHeight="1" x14ac:dyDescent="0.3">
      <c r="A421" s="4"/>
      <c r="B421" s="69"/>
      <c r="C421" s="4"/>
      <c r="D421" s="4"/>
      <c r="E421" s="4"/>
      <c r="F421" s="4"/>
      <c r="G421" s="4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 spans="1:26" ht="15.75" customHeight="1" x14ac:dyDescent="0.3">
      <c r="A422" s="4"/>
      <c r="B422" s="69"/>
      <c r="C422" s="4"/>
      <c r="D422" s="4"/>
      <c r="E422" s="4"/>
      <c r="F422" s="4"/>
      <c r="G422" s="4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 spans="1:26" ht="15.75" customHeight="1" x14ac:dyDescent="0.3">
      <c r="A423" s="4"/>
      <c r="B423" s="69"/>
      <c r="C423" s="4"/>
      <c r="D423" s="4"/>
      <c r="E423" s="4"/>
      <c r="F423" s="4"/>
      <c r="G423" s="4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 spans="1:26" ht="15.75" customHeight="1" x14ac:dyDescent="0.3">
      <c r="A424" s="4"/>
      <c r="B424" s="69"/>
      <c r="C424" s="4"/>
      <c r="D424" s="4"/>
      <c r="E424" s="4"/>
      <c r="F424" s="4"/>
      <c r="G424" s="4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 spans="1:26" ht="15.75" customHeight="1" x14ac:dyDescent="0.3">
      <c r="A425" s="4"/>
      <c r="B425" s="69"/>
      <c r="C425" s="4"/>
      <c r="D425" s="4"/>
      <c r="E425" s="4"/>
      <c r="F425" s="4"/>
      <c r="G425" s="4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 spans="1:26" ht="15.75" customHeight="1" x14ac:dyDescent="0.3">
      <c r="A426" s="4"/>
      <c r="B426" s="69"/>
      <c r="C426" s="4"/>
      <c r="D426" s="4"/>
      <c r="E426" s="4"/>
      <c r="F426" s="4"/>
      <c r="G426" s="4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 spans="1:26" ht="15.75" customHeight="1" x14ac:dyDescent="0.3">
      <c r="A427" s="4"/>
      <c r="B427" s="69"/>
      <c r="C427" s="4"/>
      <c r="D427" s="4"/>
      <c r="E427" s="4"/>
      <c r="F427" s="4"/>
      <c r="G427" s="4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 spans="1:26" ht="15.75" customHeight="1" x14ac:dyDescent="0.3">
      <c r="A428" s="4"/>
      <c r="B428" s="69"/>
      <c r="C428" s="4"/>
      <c r="D428" s="4"/>
      <c r="E428" s="4"/>
      <c r="F428" s="4"/>
      <c r="G428" s="4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 spans="1:26" ht="15.75" customHeight="1" x14ac:dyDescent="0.3">
      <c r="A429" s="4"/>
      <c r="B429" s="69"/>
      <c r="C429" s="4"/>
      <c r="D429" s="4"/>
      <c r="E429" s="4"/>
      <c r="F429" s="4"/>
      <c r="G429" s="4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 spans="1:26" ht="15.75" customHeight="1" x14ac:dyDescent="0.3">
      <c r="A430" s="4"/>
      <c r="B430" s="69"/>
      <c r="C430" s="4"/>
      <c r="D430" s="4"/>
      <c r="E430" s="4"/>
      <c r="F430" s="4"/>
      <c r="G430" s="4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 spans="1:26" ht="15.75" customHeight="1" x14ac:dyDescent="0.3">
      <c r="A431" s="4"/>
      <c r="B431" s="69"/>
      <c r="C431" s="4"/>
      <c r="D431" s="4"/>
      <c r="E431" s="4"/>
      <c r="F431" s="4"/>
      <c r="G431" s="4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 spans="1:26" ht="15.75" customHeight="1" x14ac:dyDescent="0.3">
      <c r="A432" s="4"/>
      <c r="B432" s="69"/>
      <c r="C432" s="4"/>
      <c r="D432" s="4"/>
      <c r="E432" s="4"/>
      <c r="F432" s="4"/>
      <c r="G432" s="4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 spans="1:26" ht="15.75" customHeight="1" x14ac:dyDescent="0.3">
      <c r="A433" s="4"/>
      <c r="B433" s="69"/>
      <c r="C433" s="4"/>
      <c r="D433" s="4"/>
      <c r="E433" s="4"/>
      <c r="F433" s="4"/>
      <c r="G433" s="4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 spans="1:26" ht="15.75" customHeight="1" x14ac:dyDescent="0.3">
      <c r="A434" s="4"/>
      <c r="B434" s="69"/>
      <c r="C434" s="4"/>
      <c r="D434" s="4"/>
      <c r="E434" s="4"/>
      <c r="F434" s="4"/>
      <c r="G434" s="4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 spans="1:26" ht="15.75" customHeight="1" x14ac:dyDescent="0.3">
      <c r="A435" s="4"/>
      <c r="B435" s="69"/>
      <c r="C435" s="4"/>
      <c r="D435" s="4"/>
      <c r="E435" s="4"/>
      <c r="F435" s="4"/>
      <c r="G435" s="4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 spans="1:26" ht="15.75" customHeight="1" x14ac:dyDescent="0.3">
      <c r="A436" s="4"/>
      <c r="B436" s="69"/>
      <c r="C436" s="4"/>
      <c r="D436" s="4"/>
      <c r="E436" s="4"/>
      <c r="F436" s="4"/>
      <c r="G436" s="4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 spans="1:26" ht="15.75" customHeight="1" x14ac:dyDescent="0.3">
      <c r="A437" s="4"/>
      <c r="B437" s="69"/>
      <c r="C437" s="4"/>
      <c r="D437" s="4"/>
      <c r="E437" s="4"/>
      <c r="F437" s="4"/>
      <c r="G437" s="4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 spans="1:26" ht="15.75" customHeight="1" x14ac:dyDescent="0.3">
      <c r="A438" s="4"/>
      <c r="B438" s="69"/>
      <c r="C438" s="4"/>
      <c r="D438" s="4"/>
      <c r="E438" s="4"/>
      <c r="F438" s="4"/>
      <c r="G438" s="4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 spans="1:26" ht="15.75" customHeight="1" x14ac:dyDescent="0.3">
      <c r="A439" s="4"/>
      <c r="B439" s="69"/>
      <c r="C439" s="4"/>
      <c r="D439" s="4"/>
      <c r="E439" s="4"/>
      <c r="F439" s="4"/>
      <c r="G439" s="4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 spans="1:26" ht="15.75" customHeight="1" x14ac:dyDescent="0.3">
      <c r="A440" s="4"/>
      <c r="B440" s="69"/>
      <c r="C440" s="4"/>
      <c r="D440" s="4"/>
      <c r="E440" s="4"/>
      <c r="F440" s="4"/>
      <c r="G440" s="4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 spans="1:26" ht="15.75" customHeight="1" x14ac:dyDescent="0.3">
      <c r="A441" s="4"/>
      <c r="B441" s="69"/>
      <c r="C441" s="4"/>
      <c r="D441" s="4"/>
      <c r="E441" s="4"/>
      <c r="F441" s="4"/>
      <c r="G441" s="4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 spans="1:26" ht="15.75" customHeight="1" x14ac:dyDescent="0.3">
      <c r="A442" s="4"/>
      <c r="B442" s="69"/>
      <c r="C442" s="4"/>
      <c r="D442" s="4"/>
      <c r="E442" s="4"/>
      <c r="F442" s="4"/>
      <c r="G442" s="4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 spans="1:26" ht="15.75" customHeight="1" x14ac:dyDescent="0.3">
      <c r="A443" s="4"/>
      <c r="B443" s="69"/>
      <c r="C443" s="4"/>
      <c r="D443" s="4"/>
      <c r="E443" s="4"/>
      <c r="F443" s="4"/>
      <c r="G443" s="4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 spans="1:26" ht="15.75" customHeight="1" x14ac:dyDescent="0.3">
      <c r="A444" s="4"/>
      <c r="B444" s="69"/>
      <c r="C444" s="4"/>
      <c r="D444" s="4"/>
      <c r="E444" s="4"/>
      <c r="F444" s="4"/>
      <c r="G444" s="4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 spans="1:26" ht="15.75" customHeight="1" x14ac:dyDescent="0.3">
      <c r="A445" s="4"/>
      <c r="B445" s="69"/>
      <c r="C445" s="4"/>
      <c r="D445" s="4"/>
      <c r="E445" s="4"/>
      <c r="F445" s="4"/>
      <c r="G445" s="4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 spans="1:26" ht="15.75" customHeight="1" x14ac:dyDescent="0.3">
      <c r="A446" s="4"/>
      <c r="B446" s="69"/>
      <c r="C446" s="4"/>
      <c r="D446" s="4"/>
      <c r="E446" s="4"/>
      <c r="F446" s="4"/>
      <c r="G446" s="4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 spans="1:26" ht="15.75" customHeight="1" x14ac:dyDescent="0.3">
      <c r="A447" s="4"/>
      <c r="B447" s="69"/>
      <c r="C447" s="4"/>
      <c r="D447" s="4"/>
      <c r="E447" s="4"/>
      <c r="F447" s="4"/>
      <c r="G447" s="4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 spans="1:26" ht="15.75" customHeight="1" x14ac:dyDescent="0.3">
      <c r="A448" s="4"/>
      <c r="B448" s="69"/>
      <c r="C448" s="4"/>
      <c r="D448" s="4"/>
      <c r="E448" s="4"/>
      <c r="F448" s="4"/>
      <c r="G448" s="4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 spans="1:26" ht="15.75" customHeight="1" x14ac:dyDescent="0.3">
      <c r="A449" s="4"/>
      <c r="B449" s="69"/>
      <c r="C449" s="4"/>
      <c r="D449" s="4"/>
      <c r="E449" s="4"/>
      <c r="F449" s="4"/>
      <c r="G449" s="4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 spans="1:26" ht="15.75" customHeight="1" x14ac:dyDescent="0.3">
      <c r="A450" s="4"/>
      <c r="B450" s="69"/>
      <c r="C450" s="4"/>
      <c r="D450" s="4"/>
      <c r="E450" s="4"/>
      <c r="F450" s="4"/>
      <c r="G450" s="4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 spans="1:26" ht="15.75" customHeight="1" x14ac:dyDescent="0.3">
      <c r="A451" s="4"/>
      <c r="B451" s="69"/>
      <c r="C451" s="4"/>
      <c r="D451" s="4"/>
      <c r="E451" s="4"/>
      <c r="F451" s="4"/>
      <c r="G451" s="4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 spans="1:26" ht="15.75" customHeight="1" x14ac:dyDescent="0.3">
      <c r="A452" s="4"/>
      <c r="B452" s="69"/>
      <c r="C452" s="4"/>
      <c r="D452" s="4"/>
      <c r="E452" s="4"/>
      <c r="F452" s="4"/>
      <c r="G452" s="4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 spans="1:26" ht="15.75" customHeight="1" x14ac:dyDescent="0.3">
      <c r="A453" s="4"/>
      <c r="B453" s="69"/>
      <c r="C453" s="4"/>
      <c r="D453" s="4"/>
      <c r="E453" s="4"/>
      <c r="F453" s="4"/>
      <c r="G453" s="4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 spans="1:26" ht="15.75" customHeight="1" x14ac:dyDescent="0.3">
      <c r="A454" s="4"/>
      <c r="B454" s="69"/>
      <c r="C454" s="4"/>
      <c r="D454" s="4"/>
      <c r="E454" s="4"/>
      <c r="F454" s="4"/>
      <c r="G454" s="4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 spans="1:26" ht="15.75" customHeight="1" x14ac:dyDescent="0.3">
      <c r="A455" s="4"/>
      <c r="B455" s="69"/>
      <c r="C455" s="4"/>
      <c r="D455" s="4"/>
      <c r="E455" s="4"/>
      <c r="F455" s="4"/>
      <c r="G455" s="4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 spans="1:26" ht="15.75" customHeight="1" x14ac:dyDescent="0.3">
      <c r="A456" s="4"/>
      <c r="B456" s="69"/>
      <c r="C456" s="4"/>
      <c r="D456" s="4"/>
      <c r="E456" s="4"/>
      <c r="F456" s="4"/>
      <c r="G456" s="4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 spans="1:26" ht="15.75" customHeight="1" x14ac:dyDescent="0.3">
      <c r="A457" s="4"/>
      <c r="B457" s="69"/>
      <c r="C457" s="4"/>
      <c r="D457" s="4"/>
      <c r="E457" s="4"/>
      <c r="F457" s="4"/>
      <c r="G457" s="4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 spans="1:26" ht="15.75" customHeight="1" x14ac:dyDescent="0.3">
      <c r="A458" s="4"/>
      <c r="B458" s="69"/>
      <c r="C458" s="4"/>
      <c r="D458" s="4"/>
      <c r="E458" s="4"/>
      <c r="F458" s="4"/>
      <c r="G458" s="4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 spans="1:26" ht="15.75" customHeight="1" x14ac:dyDescent="0.3">
      <c r="A459" s="4"/>
      <c r="B459" s="69"/>
      <c r="C459" s="4"/>
      <c r="D459" s="4"/>
      <c r="E459" s="4"/>
      <c r="F459" s="4"/>
      <c r="G459" s="4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 spans="1:26" ht="15.75" customHeight="1" x14ac:dyDescent="0.3">
      <c r="A460" s="4"/>
      <c r="B460" s="69"/>
      <c r="C460" s="4"/>
      <c r="D460" s="4"/>
      <c r="E460" s="4"/>
      <c r="F460" s="4"/>
      <c r="G460" s="4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 spans="1:26" ht="15.75" customHeight="1" x14ac:dyDescent="0.3">
      <c r="A461" s="4"/>
      <c r="B461" s="69"/>
      <c r="C461" s="4"/>
      <c r="D461" s="4"/>
      <c r="E461" s="4"/>
      <c r="F461" s="4"/>
      <c r="G461" s="4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 spans="1:26" ht="15.75" customHeight="1" x14ac:dyDescent="0.3">
      <c r="A462" s="4"/>
      <c r="B462" s="69"/>
      <c r="C462" s="4"/>
      <c r="D462" s="4"/>
      <c r="E462" s="4"/>
      <c r="F462" s="4"/>
      <c r="G462" s="4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 spans="1:26" ht="15.75" customHeight="1" x14ac:dyDescent="0.3">
      <c r="A463" s="4"/>
      <c r="B463" s="69"/>
      <c r="C463" s="4"/>
      <c r="D463" s="4"/>
      <c r="E463" s="4"/>
      <c r="F463" s="4"/>
      <c r="G463" s="4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 spans="1:26" ht="15.75" customHeight="1" x14ac:dyDescent="0.3">
      <c r="A464" s="4"/>
      <c r="B464" s="69"/>
      <c r="C464" s="4"/>
      <c r="D464" s="4"/>
      <c r="E464" s="4"/>
      <c r="F464" s="4"/>
      <c r="G464" s="4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 spans="1:26" ht="15.75" customHeight="1" x14ac:dyDescent="0.3">
      <c r="A465" s="4"/>
      <c r="B465" s="69"/>
      <c r="C465" s="4"/>
      <c r="D465" s="4"/>
      <c r="E465" s="4"/>
      <c r="F465" s="4"/>
      <c r="G465" s="4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 spans="1:26" ht="15.75" customHeight="1" x14ac:dyDescent="0.3">
      <c r="A466" s="4"/>
      <c r="B466" s="69"/>
      <c r="C466" s="4"/>
      <c r="D466" s="4"/>
      <c r="E466" s="4"/>
      <c r="F466" s="4"/>
      <c r="G466" s="4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 spans="1:26" ht="15.75" customHeight="1" x14ac:dyDescent="0.3">
      <c r="A467" s="4"/>
      <c r="B467" s="69"/>
      <c r="C467" s="4"/>
      <c r="D467" s="4"/>
      <c r="E467" s="4"/>
      <c r="F467" s="4"/>
      <c r="G467" s="4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 spans="1:26" ht="15.75" customHeight="1" x14ac:dyDescent="0.3">
      <c r="A468" s="4"/>
      <c r="B468" s="69"/>
      <c r="C468" s="4"/>
      <c r="D468" s="4"/>
      <c r="E468" s="4"/>
      <c r="F468" s="4"/>
      <c r="G468" s="4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 spans="1:26" ht="15.75" customHeight="1" x14ac:dyDescent="0.3">
      <c r="A469" s="4"/>
      <c r="B469" s="69"/>
      <c r="C469" s="4"/>
      <c r="D469" s="4"/>
      <c r="E469" s="4"/>
      <c r="F469" s="4"/>
      <c r="G469" s="4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 spans="1:26" ht="15.75" customHeight="1" x14ac:dyDescent="0.3">
      <c r="A470" s="4"/>
      <c r="B470" s="69"/>
      <c r="C470" s="4"/>
      <c r="D470" s="4"/>
      <c r="E470" s="4"/>
      <c r="F470" s="4"/>
      <c r="G470" s="4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 spans="1:26" ht="15.75" customHeight="1" x14ac:dyDescent="0.3">
      <c r="A471" s="4"/>
      <c r="B471" s="69"/>
      <c r="C471" s="4"/>
      <c r="D471" s="4"/>
      <c r="E471" s="4"/>
      <c r="F471" s="4"/>
      <c r="G471" s="4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 spans="1:26" ht="15.75" customHeight="1" x14ac:dyDescent="0.3">
      <c r="A472" s="4"/>
      <c r="B472" s="69"/>
      <c r="C472" s="4"/>
      <c r="D472" s="4"/>
      <c r="E472" s="4"/>
      <c r="F472" s="4"/>
      <c r="G472" s="4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 spans="1:26" ht="15.75" customHeight="1" x14ac:dyDescent="0.3">
      <c r="A473" s="4"/>
      <c r="B473" s="69"/>
      <c r="C473" s="4"/>
      <c r="D473" s="4"/>
      <c r="E473" s="4"/>
      <c r="F473" s="4"/>
      <c r="G473" s="4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 spans="1:26" ht="15.75" customHeight="1" x14ac:dyDescent="0.3">
      <c r="A474" s="4"/>
      <c r="B474" s="69"/>
      <c r="C474" s="4"/>
      <c r="D474" s="4"/>
      <c r="E474" s="4"/>
      <c r="F474" s="4"/>
      <c r="G474" s="4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 spans="1:26" ht="15.75" customHeight="1" x14ac:dyDescent="0.3">
      <c r="A475" s="4"/>
      <c r="B475" s="69"/>
      <c r="C475" s="4"/>
      <c r="D475" s="4"/>
      <c r="E475" s="4"/>
      <c r="F475" s="4"/>
      <c r="G475" s="4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 spans="1:26" ht="15.75" customHeight="1" x14ac:dyDescent="0.3">
      <c r="A476" s="4"/>
      <c r="B476" s="69"/>
      <c r="C476" s="4"/>
      <c r="D476" s="4"/>
      <c r="E476" s="4"/>
      <c r="F476" s="4"/>
      <c r="G476" s="4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 spans="1:26" ht="15.75" customHeight="1" x14ac:dyDescent="0.3">
      <c r="A477" s="4"/>
      <c r="B477" s="69"/>
      <c r="C477" s="4"/>
      <c r="D477" s="4"/>
      <c r="E477" s="4"/>
      <c r="F477" s="4"/>
      <c r="G477" s="4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 spans="1:26" ht="15.75" customHeight="1" x14ac:dyDescent="0.3">
      <c r="A478" s="4"/>
      <c r="B478" s="69"/>
      <c r="C478" s="4"/>
      <c r="D478" s="4"/>
      <c r="E478" s="4"/>
      <c r="F478" s="4"/>
      <c r="G478" s="4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 spans="1:26" ht="15.75" customHeight="1" x14ac:dyDescent="0.3">
      <c r="A479" s="4"/>
      <c r="B479" s="69"/>
      <c r="C479" s="4"/>
      <c r="D479" s="4"/>
      <c r="E479" s="4"/>
      <c r="F479" s="4"/>
      <c r="G479" s="4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 spans="1:26" ht="15.75" customHeight="1" x14ac:dyDescent="0.3">
      <c r="A480" s="4"/>
      <c r="B480" s="69"/>
      <c r="C480" s="4"/>
      <c r="D480" s="4"/>
      <c r="E480" s="4"/>
      <c r="F480" s="4"/>
      <c r="G480" s="4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 spans="1:26" ht="15.75" customHeight="1" x14ac:dyDescent="0.3">
      <c r="A481" s="4"/>
      <c r="B481" s="69"/>
      <c r="C481" s="4"/>
      <c r="D481" s="4"/>
      <c r="E481" s="4"/>
      <c r="F481" s="4"/>
      <c r="G481" s="4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 spans="1:26" ht="15.75" customHeight="1" x14ac:dyDescent="0.3">
      <c r="A482" s="4"/>
      <c r="B482" s="69"/>
      <c r="C482" s="4"/>
      <c r="D482" s="4"/>
      <c r="E482" s="4"/>
      <c r="F482" s="4"/>
      <c r="G482" s="4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 spans="1:26" ht="15.75" customHeight="1" x14ac:dyDescent="0.3">
      <c r="A483" s="4"/>
      <c r="B483" s="69"/>
      <c r="C483" s="4"/>
      <c r="D483" s="4"/>
      <c r="E483" s="4"/>
      <c r="F483" s="4"/>
      <c r="G483" s="4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 spans="1:26" ht="15.75" customHeight="1" x14ac:dyDescent="0.3">
      <c r="A484" s="4"/>
      <c r="B484" s="69"/>
      <c r="C484" s="4"/>
      <c r="D484" s="4"/>
      <c r="E484" s="4"/>
      <c r="F484" s="4"/>
      <c r="G484" s="4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 spans="1:26" ht="15.75" customHeight="1" x14ac:dyDescent="0.3">
      <c r="A485" s="4"/>
      <c r="B485" s="69"/>
      <c r="C485" s="4"/>
      <c r="D485" s="4"/>
      <c r="E485" s="4"/>
      <c r="F485" s="4"/>
      <c r="G485" s="4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 spans="1:26" ht="15.75" customHeight="1" x14ac:dyDescent="0.3">
      <c r="A486" s="4"/>
      <c r="B486" s="69"/>
      <c r="C486" s="4"/>
      <c r="D486" s="4"/>
      <c r="E486" s="4"/>
      <c r="F486" s="4"/>
      <c r="G486" s="4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 spans="1:26" ht="15.75" customHeight="1" x14ac:dyDescent="0.3">
      <c r="A487" s="4"/>
      <c r="B487" s="69"/>
      <c r="C487" s="4"/>
      <c r="D487" s="4"/>
      <c r="E487" s="4"/>
      <c r="F487" s="4"/>
      <c r="G487" s="4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 spans="1:26" ht="15.75" customHeight="1" x14ac:dyDescent="0.3">
      <c r="A488" s="4"/>
      <c r="B488" s="69"/>
      <c r="C488" s="4"/>
      <c r="D488" s="4"/>
      <c r="E488" s="4"/>
      <c r="F488" s="4"/>
      <c r="G488" s="4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 spans="1:26" ht="15.75" customHeight="1" x14ac:dyDescent="0.3">
      <c r="A489" s="4"/>
      <c r="B489" s="69"/>
      <c r="C489" s="4"/>
      <c r="D489" s="4"/>
      <c r="E489" s="4"/>
      <c r="F489" s="4"/>
      <c r="G489" s="4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 spans="1:26" ht="15.75" customHeight="1" x14ac:dyDescent="0.3">
      <c r="A490" s="4"/>
      <c r="B490" s="69"/>
      <c r="C490" s="4"/>
      <c r="D490" s="4"/>
      <c r="E490" s="4"/>
      <c r="F490" s="4"/>
      <c r="G490" s="4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 spans="1:26" ht="15.75" customHeight="1" x14ac:dyDescent="0.3">
      <c r="A491" s="4"/>
      <c r="B491" s="69"/>
      <c r="C491" s="4"/>
      <c r="D491" s="4"/>
      <c r="E491" s="4"/>
      <c r="F491" s="4"/>
      <c r="G491" s="4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 spans="1:26" ht="15.75" customHeight="1" x14ac:dyDescent="0.3">
      <c r="A492" s="4"/>
      <c r="B492" s="69"/>
      <c r="C492" s="4"/>
      <c r="D492" s="4"/>
      <c r="E492" s="4"/>
      <c r="F492" s="4"/>
      <c r="G492" s="4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 spans="1:26" ht="15.75" customHeight="1" x14ac:dyDescent="0.3">
      <c r="A493" s="4"/>
      <c r="B493" s="69"/>
      <c r="C493" s="4"/>
      <c r="D493" s="4"/>
      <c r="E493" s="4"/>
      <c r="F493" s="4"/>
      <c r="G493" s="4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 spans="1:26" ht="15.75" customHeight="1" x14ac:dyDescent="0.3">
      <c r="A494" s="4"/>
      <c r="B494" s="69"/>
      <c r="C494" s="4"/>
      <c r="D494" s="4"/>
      <c r="E494" s="4"/>
      <c r="F494" s="4"/>
      <c r="G494" s="4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 spans="1:26" ht="15.75" customHeight="1" x14ac:dyDescent="0.3">
      <c r="A495" s="4"/>
      <c r="B495" s="69"/>
      <c r="C495" s="4"/>
      <c r="D495" s="4"/>
      <c r="E495" s="4"/>
      <c r="F495" s="4"/>
      <c r="G495" s="4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 spans="1:26" ht="15.75" customHeight="1" x14ac:dyDescent="0.3">
      <c r="A496" s="4"/>
      <c r="B496" s="69"/>
      <c r="C496" s="4"/>
      <c r="D496" s="4"/>
      <c r="E496" s="4"/>
      <c r="F496" s="4"/>
      <c r="G496" s="4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 spans="1:26" ht="15.75" customHeight="1" x14ac:dyDescent="0.3">
      <c r="A497" s="4"/>
      <c r="B497" s="69"/>
      <c r="C497" s="4"/>
      <c r="D497" s="4"/>
      <c r="E497" s="4"/>
      <c r="F497" s="4"/>
      <c r="G497" s="4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 spans="1:26" ht="15.75" customHeight="1" x14ac:dyDescent="0.3">
      <c r="A498" s="4"/>
      <c r="B498" s="69"/>
      <c r="C498" s="4"/>
      <c r="D498" s="4"/>
      <c r="E498" s="4"/>
      <c r="F498" s="4"/>
      <c r="G498" s="4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 spans="1:26" ht="15.75" customHeight="1" x14ac:dyDescent="0.3">
      <c r="A499" s="4"/>
      <c r="B499" s="69"/>
      <c r="C499" s="4"/>
      <c r="D499" s="4"/>
      <c r="E499" s="4"/>
      <c r="F499" s="4"/>
      <c r="G499" s="4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 spans="1:26" ht="15.75" customHeight="1" x14ac:dyDescent="0.3">
      <c r="A500" s="4"/>
      <c r="B500" s="69"/>
      <c r="C500" s="4"/>
      <c r="D500" s="4"/>
      <c r="E500" s="4"/>
      <c r="F500" s="4"/>
      <c r="G500" s="4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 spans="1:26" ht="15.75" customHeight="1" x14ac:dyDescent="0.3">
      <c r="A501" s="4"/>
      <c r="B501" s="69"/>
      <c r="C501" s="4"/>
      <c r="D501" s="4"/>
      <c r="E501" s="4"/>
      <c r="F501" s="4"/>
      <c r="G501" s="4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 spans="1:26" ht="15.75" customHeight="1" x14ac:dyDescent="0.3">
      <c r="A502" s="4"/>
      <c r="B502" s="69"/>
      <c r="C502" s="4"/>
      <c r="D502" s="4"/>
      <c r="E502" s="4"/>
      <c r="F502" s="4"/>
      <c r="G502" s="4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 spans="1:26" ht="15.75" customHeight="1" x14ac:dyDescent="0.3">
      <c r="A503" s="4"/>
      <c r="B503" s="69"/>
      <c r="C503" s="4"/>
      <c r="D503" s="4"/>
      <c r="E503" s="4"/>
      <c r="F503" s="4"/>
      <c r="G503" s="4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 spans="1:26" ht="15.75" customHeight="1" x14ac:dyDescent="0.3">
      <c r="A504" s="4"/>
      <c r="B504" s="69"/>
      <c r="C504" s="4"/>
      <c r="D504" s="4"/>
      <c r="E504" s="4"/>
      <c r="F504" s="4"/>
      <c r="G504" s="4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 spans="1:26" ht="15.75" customHeight="1" x14ac:dyDescent="0.3">
      <c r="A505" s="4"/>
      <c r="B505" s="69"/>
      <c r="C505" s="4"/>
      <c r="D505" s="4"/>
      <c r="E505" s="4"/>
      <c r="F505" s="4"/>
      <c r="G505" s="4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 spans="1:26" ht="15.75" customHeight="1" x14ac:dyDescent="0.3">
      <c r="A506" s="4"/>
      <c r="B506" s="69"/>
      <c r="C506" s="4"/>
      <c r="D506" s="4"/>
      <c r="E506" s="4"/>
      <c r="F506" s="4"/>
      <c r="G506" s="4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 spans="1:26" ht="15.75" customHeight="1" x14ac:dyDescent="0.3">
      <c r="A507" s="4"/>
      <c r="B507" s="69"/>
      <c r="C507" s="4"/>
      <c r="D507" s="4"/>
      <c r="E507" s="4"/>
      <c r="F507" s="4"/>
      <c r="G507" s="4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 spans="1:26" ht="15.75" customHeight="1" x14ac:dyDescent="0.3">
      <c r="A508" s="4"/>
      <c r="B508" s="69"/>
      <c r="C508" s="4"/>
      <c r="D508" s="4"/>
      <c r="E508" s="4"/>
      <c r="F508" s="4"/>
      <c r="G508" s="4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 spans="1:26" ht="15.75" customHeight="1" x14ac:dyDescent="0.3">
      <c r="A509" s="4"/>
      <c r="B509" s="69"/>
      <c r="C509" s="4"/>
      <c r="D509" s="4"/>
      <c r="E509" s="4"/>
      <c r="F509" s="4"/>
      <c r="G509" s="4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 spans="1:26" ht="15.75" customHeight="1" x14ac:dyDescent="0.3">
      <c r="A510" s="4"/>
      <c r="B510" s="69"/>
      <c r="C510" s="4"/>
      <c r="D510" s="4"/>
      <c r="E510" s="4"/>
      <c r="F510" s="4"/>
      <c r="G510" s="4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 spans="1:26" ht="15.75" customHeight="1" x14ac:dyDescent="0.3">
      <c r="A511" s="4"/>
      <c r="B511" s="69"/>
      <c r="C511" s="4"/>
      <c r="D511" s="4"/>
      <c r="E511" s="4"/>
      <c r="F511" s="4"/>
      <c r="G511" s="4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 spans="1:26" ht="15.75" customHeight="1" x14ac:dyDescent="0.3">
      <c r="A512" s="4"/>
      <c r="B512" s="69"/>
      <c r="C512" s="4"/>
      <c r="D512" s="4"/>
      <c r="E512" s="4"/>
      <c r="F512" s="4"/>
      <c r="G512" s="4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 spans="1:26" ht="15.75" customHeight="1" x14ac:dyDescent="0.3">
      <c r="A513" s="4"/>
      <c r="B513" s="69"/>
      <c r="C513" s="4"/>
      <c r="D513" s="4"/>
      <c r="E513" s="4"/>
      <c r="F513" s="4"/>
      <c r="G513" s="4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 spans="1:26" ht="15.75" customHeight="1" x14ac:dyDescent="0.3">
      <c r="A514" s="4"/>
      <c r="B514" s="69"/>
      <c r="C514" s="4"/>
      <c r="D514" s="4"/>
      <c r="E514" s="4"/>
      <c r="F514" s="4"/>
      <c r="G514" s="4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 spans="1:26" ht="15.75" customHeight="1" x14ac:dyDescent="0.3">
      <c r="A515" s="4"/>
      <c r="B515" s="69"/>
      <c r="C515" s="4"/>
      <c r="D515" s="4"/>
      <c r="E515" s="4"/>
      <c r="F515" s="4"/>
      <c r="G515" s="4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 spans="1:26" ht="15.75" customHeight="1" x14ac:dyDescent="0.3">
      <c r="A516" s="4"/>
      <c r="B516" s="69"/>
      <c r="C516" s="4"/>
      <c r="D516" s="4"/>
      <c r="E516" s="4"/>
      <c r="F516" s="4"/>
      <c r="G516" s="4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 spans="1:26" ht="15.75" customHeight="1" x14ac:dyDescent="0.3">
      <c r="A517" s="4"/>
      <c r="B517" s="69"/>
      <c r="C517" s="4"/>
      <c r="D517" s="4"/>
      <c r="E517" s="4"/>
      <c r="F517" s="4"/>
      <c r="G517" s="4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 spans="1:26" ht="15.75" customHeight="1" x14ac:dyDescent="0.3">
      <c r="A518" s="4"/>
      <c r="B518" s="69"/>
      <c r="C518" s="4"/>
      <c r="D518" s="4"/>
      <c r="E518" s="4"/>
      <c r="F518" s="4"/>
      <c r="G518" s="4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 spans="1:26" ht="15.75" customHeight="1" x14ac:dyDescent="0.3">
      <c r="A519" s="4"/>
      <c r="B519" s="69"/>
      <c r="C519" s="4"/>
      <c r="D519" s="4"/>
      <c r="E519" s="4"/>
      <c r="F519" s="4"/>
      <c r="G519" s="4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 spans="1:26" ht="15.75" customHeight="1" x14ac:dyDescent="0.3">
      <c r="A520" s="4"/>
      <c r="B520" s="69"/>
      <c r="C520" s="4"/>
      <c r="D520" s="4"/>
      <c r="E520" s="4"/>
      <c r="F520" s="4"/>
      <c r="G520" s="4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 spans="1:26" ht="15.75" customHeight="1" x14ac:dyDescent="0.3">
      <c r="A521" s="4"/>
      <c r="B521" s="69"/>
      <c r="C521" s="4"/>
      <c r="D521" s="4"/>
      <c r="E521" s="4"/>
      <c r="F521" s="4"/>
      <c r="G521" s="4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 spans="1:26" ht="15.75" customHeight="1" x14ac:dyDescent="0.3">
      <c r="A522" s="4"/>
      <c r="B522" s="69"/>
      <c r="C522" s="4"/>
      <c r="D522" s="4"/>
      <c r="E522" s="4"/>
      <c r="F522" s="4"/>
      <c r="G522" s="4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 spans="1:26" ht="15.75" customHeight="1" x14ac:dyDescent="0.3">
      <c r="A523" s="4"/>
      <c r="B523" s="69"/>
      <c r="C523" s="4"/>
      <c r="D523" s="4"/>
      <c r="E523" s="4"/>
      <c r="F523" s="4"/>
      <c r="G523" s="4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 spans="1:26" ht="15.75" customHeight="1" x14ac:dyDescent="0.3">
      <c r="A524" s="4"/>
      <c r="B524" s="69"/>
      <c r="C524" s="4"/>
      <c r="D524" s="4"/>
      <c r="E524" s="4"/>
      <c r="F524" s="4"/>
      <c r="G524" s="4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 spans="1:26" ht="15.75" customHeight="1" x14ac:dyDescent="0.3">
      <c r="A525" s="4"/>
      <c r="B525" s="69"/>
      <c r="C525" s="4"/>
      <c r="D525" s="4"/>
      <c r="E525" s="4"/>
      <c r="F525" s="4"/>
      <c r="G525" s="4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 spans="1:26" ht="15.75" customHeight="1" x14ac:dyDescent="0.3">
      <c r="A526" s="4"/>
      <c r="B526" s="69"/>
      <c r="C526" s="4"/>
      <c r="D526" s="4"/>
      <c r="E526" s="4"/>
      <c r="F526" s="4"/>
      <c r="G526" s="4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 spans="1:26" ht="15.75" customHeight="1" x14ac:dyDescent="0.3">
      <c r="A527" s="4"/>
      <c r="B527" s="69"/>
      <c r="C527" s="4"/>
      <c r="D527" s="4"/>
      <c r="E527" s="4"/>
      <c r="F527" s="4"/>
      <c r="G527" s="4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 spans="1:26" ht="15.75" customHeight="1" x14ac:dyDescent="0.3">
      <c r="A528" s="4"/>
      <c r="B528" s="69"/>
      <c r="C528" s="4"/>
      <c r="D528" s="4"/>
      <c r="E528" s="4"/>
      <c r="F528" s="4"/>
      <c r="G528" s="4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 spans="1:26" ht="15.75" customHeight="1" x14ac:dyDescent="0.3">
      <c r="A529" s="4"/>
      <c r="B529" s="69"/>
      <c r="C529" s="4"/>
      <c r="D529" s="4"/>
      <c r="E529" s="4"/>
      <c r="F529" s="4"/>
      <c r="G529" s="4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 spans="1:26" ht="15.75" customHeight="1" x14ac:dyDescent="0.3">
      <c r="A530" s="4"/>
      <c r="B530" s="69"/>
      <c r="C530" s="4"/>
      <c r="D530" s="4"/>
      <c r="E530" s="4"/>
      <c r="F530" s="4"/>
      <c r="G530" s="4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 spans="1:26" ht="15.75" customHeight="1" x14ac:dyDescent="0.3">
      <c r="A531" s="4"/>
      <c r="B531" s="69"/>
      <c r="C531" s="4"/>
      <c r="D531" s="4"/>
      <c r="E531" s="4"/>
      <c r="F531" s="4"/>
      <c r="G531" s="4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 spans="1:26" ht="15.75" customHeight="1" x14ac:dyDescent="0.3">
      <c r="A532" s="4"/>
      <c r="B532" s="69"/>
      <c r="C532" s="4"/>
      <c r="D532" s="4"/>
      <c r="E532" s="4"/>
      <c r="F532" s="4"/>
      <c r="G532" s="4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 spans="1:26" ht="15.75" customHeight="1" x14ac:dyDescent="0.3">
      <c r="A533" s="4"/>
      <c r="B533" s="69"/>
      <c r="C533" s="4"/>
      <c r="D533" s="4"/>
      <c r="E533" s="4"/>
      <c r="F533" s="4"/>
      <c r="G533" s="4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 spans="1:26" ht="15.75" customHeight="1" x14ac:dyDescent="0.3">
      <c r="A534" s="4"/>
      <c r="B534" s="69"/>
      <c r="C534" s="4"/>
      <c r="D534" s="4"/>
      <c r="E534" s="4"/>
      <c r="F534" s="4"/>
      <c r="G534" s="4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 spans="1:26" ht="15.75" customHeight="1" x14ac:dyDescent="0.3">
      <c r="A535" s="4"/>
      <c r="B535" s="69"/>
      <c r="C535" s="4"/>
      <c r="D535" s="4"/>
      <c r="E535" s="4"/>
      <c r="F535" s="4"/>
      <c r="G535" s="4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 spans="1:26" ht="15.75" customHeight="1" x14ac:dyDescent="0.3">
      <c r="A536" s="4"/>
      <c r="B536" s="69"/>
      <c r="C536" s="4"/>
      <c r="D536" s="4"/>
      <c r="E536" s="4"/>
      <c r="F536" s="4"/>
      <c r="G536" s="4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 spans="1:26" ht="15.75" customHeight="1" x14ac:dyDescent="0.3">
      <c r="A537" s="4"/>
      <c r="B537" s="69"/>
      <c r="C537" s="4"/>
      <c r="D537" s="4"/>
      <c r="E537" s="4"/>
      <c r="F537" s="4"/>
      <c r="G537" s="4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 spans="1:26" ht="15.75" customHeight="1" x14ac:dyDescent="0.3">
      <c r="A538" s="4"/>
      <c r="B538" s="69"/>
      <c r="C538" s="4"/>
      <c r="D538" s="4"/>
      <c r="E538" s="4"/>
      <c r="F538" s="4"/>
      <c r="G538" s="4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 spans="1:26" ht="15.75" customHeight="1" x14ac:dyDescent="0.3">
      <c r="A539" s="4"/>
      <c r="B539" s="69"/>
      <c r="C539" s="4"/>
      <c r="D539" s="4"/>
      <c r="E539" s="4"/>
      <c r="F539" s="4"/>
      <c r="G539" s="4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 spans="1:26" ht="15.75" customHeight="1" x14ac:dyDescent="0.3">
      <c r="A540" s="4"/>
      <c r="B540" s="69"/>
      <c r="C540" s="4"/>
      <c r="D540" s="4"/>
      <c r="E540" s="4"/>
      <c r="F540" s="4"/>
      <c r="G540" s="4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 spans="1:26" ht="15.75" customHeight="1" x14ac:dyDescent="0.3">
      <c r="A541" s="4"/>
      <c r="B541" s="69"/>
      <c r="C541" s="4"/>
      <c r="D541" s="4"/>
      <c r="E541" s="4"/>
      <c r="F541" s="4"/>
      <c r="G541" s="4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 spans="1:26" ht="15.75" customHeight="1" x14ac:dyDescent="0.3">
      <c r="A542" s="4"/>
      <c r="B542" s="69"/>
      <c r="C542" s="4"/>
      <c r="D542" s="4"/>
      <c r="E542" s="4"/>
      <c r="F542" s="4"/>
      <c r="G542" s="4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 spans="1:26" ht="15.75" customHeight="1" x14ac:dyDescent="0.3">
      <c r="A543" s="4"/>
      <c r="B543" s="69"/>
      <c r="C543" s="4"/>
      <c r="D543" s="4"/>
      <c r="E543" s="4"/>
      <c r="F543" s="4"/>
      <c r="G543" s="4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 spans="1:26" ht="15.75" customHeight="1" x14ac:dyDescent="0.3">
      <c r="A544" s="4"/>
      <c r="B544" s="69"/>
      <c r="C544" s="4"/>
      <c r="D544" s="4"/>
      <c r="E544" s="4"/>
      <c r="F544" s="4"/>
      <c r="G544" s="4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 spans="1:26" ht="15.75" customHeight="1" x14ac:dyDescent="0.3">
      <c r="A545" s="4"/>
      <c r="B545" s="69"/>
      <c r="C545" s="4"/>
      <c r="D545" s="4"/>
      <c r="E545" s="4"/>
      <c r="F545" s="4"/>
      <c r="G545" s="4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 spans="1:26" ht="15.75" customHeight="1" x14ac:dyDescent="0.3">
      <c r="A546" s="4"/>
      <c r="B546" s="69"/>
      <c r="C546" s="4"/>
      <c r="D546" s="4"/>
      <c r="E546" s="4"/>
      <c r="F546" s="4"/>
      <c r="G546" s="4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 spans="1:26" ht="15.75" customHeight="1" x14ac:dyDescent="0.3">
      <c r="A547" s="4"/>
      <c r="B547" s="69"/>
      <c r="C547" s="4"/>
      <c r="D547" s="4"/>
      <c r="E547" s="4"/>
      <c r="F547" s="4"/>
      <c r="G547" s="4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 spans="1:26" ht="15.75" customHeight="1" x14ac:dyDescent="0.3">
      <c r="A548" s="4"/>
      <c r="B548" s="69"/>
      <c r="C548" s="4"/>
      <c r="D548" s="4"/>
      <c r="E548" s="4"/>
      <c r="F548" s="4"/>
      <c r="G548" s="4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 spans="1:26" ht="15.75" customHeight="1" x14ac:dyDescent="0.3">
      <c r="A549" s="4"/>
      <c r="B549" s="69"/>
      <c r="C549" s="4"/>
      <c r="D549" s="4"/>
      <c r="E549" s="4"/>
      <c r="F549" s="4"/>
      <c r="G549" s="4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 spans="1:26" ht="15.75" customHeight="1" x14ac:dyDescent="0.3">
      <c r="A550" s="4"/>
      <c r="B550" s="69"/>
      <c r="C550" s="4"/>
      <c r="D550" s="4"/>
      <c r="E550" s="4"/>
      <c r="F550" s="4"/>
      <c r="G550" s="4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 spans="1:26" ht="15.75" customHeight="1" x14ac:dyDescent="0.3">
      <c r="A551" s="4"/>
      <c r="B551" s="69"/>
      <c r="C551" s="4"/>
      <c r="D551" s="4"/>
      <c r="E551" s="4"/>
      <c r="F551" s="4"/>
      <c r="G551" s="4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 spans="1:26" ht="15.75" customHeight="1" x14ac:dyDescent="0.3">
      <c r="A552" s="4"/>
      <c r="B552" s="69"/>
      <c r="C552" s="4"/>
      <c r="D552" s="4"/>
      <c r="E552" s="4"/>
      <c r="F552" s="4"/>
      <c r="G552" s="4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 spans="1:26" ht="15.75" customHeight="1" x14ac:dyDescent="0.3">
      <c r="A553" s="4"/>
      <c r="B553" s="69"/>
      <c r="C553" s="4"/>
      <c r="D553" s="4"/>
      <c r="E553" s="4"/>
      <c r="F553" s="4"/>
      <c r="G553" s="4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 spans="1:26" ht="15.75" customHeight="1" x14ac:dyDescent="0.3">
      <c r="A554" s="4"/>
      <c r="B554" s="69"/>
      <c r="C554" s="4"/>
      <c r="D554" s="4"/>
      <c r="E554" s="4"/>
      <c r="F554" s="4"/>
      <c r="G554" s="4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 spans="1:26" ht="15.75" customHeight="1" x14ac:dyDescent="0.3">
      <c r="A555" s="4"/>
      <c r="B555" s="69"/>
      <c r="C555" s="4"/>
      <c r="D555" s="4"/>
      <c r="E555" s="4"/>
      <c r="F555" s="4"/>
      <c r="G555" s="4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 spans="1:26" ht="15.75" customHeight="1" x14ac:dyDescent="0.3">
      <c r="A556" s="4"/>
      <c r="B556" s="69"/>
      <c r="C556" s="4"/>
      <c r="D556" s="4"/>
      <c r="E556" s="4"/>
      <c r="F556" s="4"/>
      <c r="G556" s="4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 spans="1:26" ht="15.75" customHeight="1" x14ac:dyDescent="0.3">
      <c r="A557" s="4"/>
      <c r="B557" s="69"/>
      <c r="C557" s="4"/>
      <c r="D557" s="4"/>
      <c r="E557" s="4"/>
      <c r="F557" s="4"/>
      <c r="G557" s="4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 spans="1:26" ht="15.75" customHeight="1" x14ac:dyDescent="0.3">
      <c r="A558" s="4"/>
      <c r="B558" s="69"/>
      <c r="C558" s="4"/>
      <c r="D558" s="4"/>
      <c r="E558" s="4"/>
      <c r="F558" s="4"/>
      <c r="G558" s="4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 spans="1:26" ht="15.75" customHeight="1" x14ac:dyDescent="0.3">
      <c r="A559" s="4"/>
      <c r="B559" s="69"/>
      <c r="C559" s="4"/>
      <c r="D559" s="4"/>
      <c r="E559" s="4"/>
      <c r="F559" s="4"/>
      <c r="G559" s="4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 spans="1:26" ht="15.75" customHeight="1" x14ac:dyDescent="0.3">
      <c r="A560" s="4"/>
      <c r="B560" s="69"/>
      <c r="C560" s="4"/>
      <c r="D560" s="4"/>
      <c r="E560" s="4"/>
      <c r="F560" s="4"/>
      <c r="G560" s="4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 spans="1:26" ht="15.75" customHeight="1" x14ac:dyDescent="0.3">
      <c r="A561" s="4"/>
      <c r="B561" s="69"/>
      <c r="C561" s="4"/>
      <c r="D561" s="4"/>
      <c r="E561" s="4"/>
      <c r="F561" s="4"/>
      <c r="G561" s="4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 spans="1:26" ht="15.75" customHeight="1" x14ac:dyDescent="0.3">
      <c r="A562" s="4"/>
      <c r="B562" s="69"/>
      <c r="C562" s="4"/>
      <c r="D562" s="4"/>
      <c r="E562" s="4"/>
      <c r="F562" s="4"/>
      <c r="G562" s="4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 spans="1:26" ht="15.75" customHeight="1" x14ac:dyDescent="0.3">
      <c r="A563" s="4"/>
      <c r="B563" s="69"/>
      <c r="C563" s="4"/>
      <c r="D563" s="4"/>
      <c r="E563" s="4"/>
      <c r="F563" s="4"/>
      <c r="G563" s="4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 spans="1:26" ht="15.75" customHeight="1" x14ac:dyDescent="0.3">
      <c r="A564" s="4"/>
      <c r="B564" s="69"/>
      <c r="C564" s="4"/>
      <c r="D564" s="4"/>
      <c r="E564" s="4"/>
      <c r="F564" s="4"/>
      <c r="G564" s="4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 spans="1:26" ht="15.75" customHeight="1" x14ac:dyDescent="0.3">
      <c r="A565" s="4"/>
      <c r="B565" s="69"/>
      <c r="C565" s="4"/>
      <c r="D565" s="4"/>
      <c r="E565" s="4"/>
      <c r="F565" s="4"/>
      <c r="G565" s="4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 spans="1:26" ht="15.75" customHeight="1" x14ac:dyDescent="0.3">
      <c r="A566" s="4"/>
      <c r="B566" s="69"/>
      <c r="C566" s="4"/>
      <c r="D566" s="4"/>
      <c r="E566" s="4"/>
      <c r="F566" s="4"/>
      <c r="G566" s="4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 spans="1:26" ht="15.75" customHeight="1" x14ac:dyDescent="0.3">
      <c r="A567" s="4"/>
      <c r="B567" s="69"/>
      <c r="C567" s="4"/>
      <c r="D567" s="4"/>
      <c r="E567" s="4"/>
      <c r="F567" s="4"/>
      <c r="G567" s="4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 spans="1:26" ht="15.75" customHeight="1" x14ac:dyDescent="0.3">
      <c r="A568" s="4"/>
      <c r="B568" s="69"/>
      <c r="C568" s="4"/>
      <c r="D568" s="4"/>
      <c r="E568" s="4"/>
      <c r="F568" s="4"/>
      <c r="G568" s="4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 spans="1:26" ht="15.75" customHeight="1" x14ac:dyDescent="0.3">
      <c r="A569" s="4"/>
      <c r="B569" s="69"/>
      <c r="C569" s="4"/>
      <c r="D569" s="4"/>
      <c r="E569" s="4"/>
      <c r="F569" s="4"/>
      <c r="G569" s="4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 spans="1:26" ht="15.75" customHeight="1" x14ac:dyDescent="0.3">
      <c r="A570" s="4"/>
      <c r="B570" s="69"/>
      <c r="C570" s="4"/>
      <c r="D570" s="4"/>
      <c r="E570" s="4"/>
      <c r="F570" s="4"/>
      <c r="G570" s="4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 spans="1:26" ht="15.75" customHeight="1" x14ac:dyDescent="0.3">
      <c r="A571" s="4"/>
      <c r="B571" s="69"/>
      <c r="C571" s="4"/>
      <c r="D571" s="4"/>
      <c r="E571" s="4"/>
      <c r="F571" s="4"/>
      <c r="G571" s="4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 spans="1:26" ht="15.75" customHeight="1" x14ac:dyDescent="0.3">
      <c r="A572" s="4"/>
      <c r="B572" s="69"/>
      <c r="C572" s="4"/>
      <c r="D572" s="4"/>
      <c r="E572" s="4"/>
      <c r="F572" s="4"/>
      <c r="G572" s="4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 spans="1:26" ht="15.75" customHeight="1" x14ac:dyDescent="0.3">
      <c r="A573" s="4"/>
      <c r="B573" s="69"/>
      <c r="C573" s="4"/>
      <c r="D573" s="4"/>
      <c r="E573" s="4"/>
      <c r="F573" s="4"/>
      <c r="G573" s="4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 spans="1:26" ht="15.75" customHeight="1" x14ac:dyDescent="0.3">
      <c r="A574" s="4"/>
      <c r="B574" s="69"/>
      <c r="C574" s="4"/>
      <c r="D574" s="4"/>
      <c r="E574" s="4"/>
      <c r="F574" s="4"/>
      <c r="G574" s="4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 spans="1:26" ht="15.75" customHeight="1" x14ac:dyDescent="0.3">
      <c r="A575" s="4"/>
      <c r="B575" s="69"/>
      <c r="C575" s="4"/>
      <c r="D575" s="4"/>
      <c r="E575" s="4"/>
      <c r="F575" s="4"/>
      <c r="G575" s="4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 spans="1:26" ht="15.75" customHeight="1" x14ac:dyDescent="0.3">
      <c r="A576" s="4"/>
      <c r="B576" s="69"/>
      <c r="C576" s="4"/>
      <c r="D576" s="4"/>
      <c r="E576" s="4"/>
      <c r="F576" s="4"/>
      <c r="G576" s="4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 spans="1:26" ht="15.75" customHeight="1" x14ac:dyDescent="0.3">
      <c r="A577" s="4"/>
      <c r="B577" s="69"/>
      <c r="C577" s="4"/>
      <c r="D577" s="4"/>
      <c r="E577" s="4"/>
      <c r="F577" s="4"/>
      <c r="G577" s="4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 spans="1:26" ht="15.75" customHeight="1" x14ac:dyDescent="0.3">
      <c r="A578" s="4"/>
      <c r="B578" s="69"/>
      <c r="C578" s="4"/>
      <c r="D578" s="4"/>
      <c r="E578" s="4"/>
      <c r="F578" s="4"/>
      <c r="G578" s="4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 spans="1:26" ht="15.75" customHeight="1" x14ac:dyDescent="0.3">
      <c r="A579" s="4"/>
      <c r="B579" s="69"/>
      <c r="C579" s="4"/>
      <c r="D579" s="4"/>
      <c r="E579" s="4"/>
      <c r="F579" s="4"/>
      <c r="G579" s="4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 spans="1:26" ht="15.75" customHeight="1" x14ac:dyDescent="0.3">
      <c r="A580" s="4"/>
      <c r="B580" s="69"/>
      <c r="C580" s="4"/>
      <c r="D580" s="4"/>
      <c r="E580" s="4"/>
      <c r="F580" s="4"/>
      <c r="G580" s="4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 spans="1:26" ht="15.75" customHeight="1" x14ac:dyDescent="0.3">
      <c r="A581" s="4"/>
      <c r="B581" s="69"/>
      <c r="C581" s="4"/>
      <c r="D581" s="4"/>
      <c r="E581" s="4"/>
      <c r="F581" s="4"/>
      <c r="G581" s="4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 spans="1:26" ht="15.75" customHeight="1" x14ac:dyDescent="0.3">
      <c r="A582" s="4"/>
      <c r="B582" s="69"/>
      <c r="C582" s="4"/>
      <c r="D582" s="4"/>
      <c r="E582" s="4"/>
      <c r="F582" s="4"/>
      <c r="G582" s="4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 spans="1:26" ht="15.75" customHeight="1" x14ac:dyDescent="0.3">
      <c r="A583" s="4"/>
      <c r="B583" s="69"/>
      <c r="C583" s="4"/>
      <c r="D583" s="4"/>
      <c r="E583" s="4"/>
      <c r="F583" s="4"/>
      <c r="G583" s="4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 spans="1:26" ht="15.75" customHeight="1" x14ac:dyDescent="0.3">
      <c r="A584" s="4"/>
      <c r="B584" s="69"/>
      <c r="C584" s="4"/>
      <c r="D584" s="4"/>
      <c r="E584" s="4"/>
      <c r="F584" s="4"/>
      <c r="G584" s="4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 spans="1:26" ht="15.75" customHeight="1" x14ac:dyDescent="0.3">
      <c r="A585" s="4"/>
      <c r="B585" s="69"/>
      <c r="C585" s="4"/>
      <c r="D585" s="4"/>
      <c r="E585" s="4"/>
      <c r="F585" s="4"/>
      <c r="G585" s="4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 spans="1:26" ht="15.75" customHeight="1" x14ac:dyDescent="0.3">
      <c r="A586" s="4"/>
      <c r="B586" s="69"/>
      <c r="C586" s="4"/>
      <c r="D586" s="4"/>
      <c r="E586" s="4"/>
      <c r="F586" s="4"/>
      <c r="G586" s="4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 spans="1:26" ht="15.75" customHeight="1" x14ac:dyDescent="0.3">
      <c r="A587" s="4"/>
      <c r="B587" s="69"/>
      <c r="C587" s="4"/>
      <c r="D587" s="4"/>
      <c r="E587" s="4"/>
      <c r="F587" s="4"/>
      <c r="G587" s="4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 spans="1:26" ht="15.75" customHeight="1" x14ac:dyDescent="0.3">
      <c r="A588" s="4"/>
      <c r="B588" s="69"/>
      <c r="C588" s="4"/>
      <c r="D588" s="4"/>
      <c r="E588" s="4"/>
      <c r="F588" s="4"/>
      <c r="G588" s="4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 spans="1:26" ht="15.75" customHeight="1" x14ac:dyDescent="0.3">
      <c r="A589" s="4"/>
      <c r="B589" s="69"/>
      <c r="C589" s="4"/>
      <c r="D589" s="4"/>
      <c r="E589" s="4"/>
      <c r="F589" s="4"/>
      <c r="G589" s="4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 spans="1:26" ht="15.75" customHeight="1" x14ac:dyDescent="0.3">
      <c r="A590" s="4"/>
      <c r="B590" s="69"/>
      <c r="C590" s="4"/>
      <c r="D590" s="4"/>
      <c r="E590" s="4"/>
      <c r="F590" s="4"/>
      <c r="G590" s="4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 spans="1:26" ht="15.75" customHeight="1" x14ac:dyDescent="0.3">
      <c r="A591" s="4"/>
      <c r="B591" s="69"/>
      <c r="C591" s="4"/>
      <c r="D591" s="4"/>
      <c r="E591" s="4"/>
      <c r="F591" s="4"/>
      <c r="G591" s="4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 spans="1:26" ht="15.75" customHeight="1" x14ac:dyDescent="0.3">
      <c r="A592" s="4"/>
      <c r="B592" s="69"/>
      <c r="C592" s="4"/>
      <c r="D592" s="4"/>
      <c r="E592" s="4"/>
      <c r="F592" s="4"/>
      <c r="G592" s="4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 spans="1:26" ht="15.75" customHeight="1" x14ac:dyDescent="0.3">
      <c r="A593" s="4"/>
      <c r="B593" s="69"/>
      <c r="C593" s="4"/>
      <c r="D593" s="4"/>
      <c r="E593" s="4"/>
      <c r="F593" s="4"/>
      <c r="G593" s="4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 spans="1:26" ht="15.75" customHeight="1" x14ac:dyDescent="0.3">
      <c r="A594" s="4"/>
      <c r="B594" s="69"/>
      <c r="C594" s="4"/>
      <c r="D594" s="4"/>
      <c r="E594" s="4"/>
      <c r="F594" s="4"/>
      <c r="G594" s="4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 spans="1:26" ht="15.75" customHeight="1" x14ac:dyDescent="0.3">
      <c r="A595" s="4"/>
      <c r="B595" s="69"/>
      <c r="C595" s="4"/>
      <c r="D595" s="4"/>
      <c r="E595" s="4"/>
      <c r="F595" s="4"/>
      <c r="G595" s="4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 spans="1:26" ht="15.75" customHeight="1" x14ac:dyDescent="0.3">
      <c r="A596" s="4"/>
      <c r="B596" s="69"/>
      <c r="C596" s="4"/>
      <c r="D596" s="4"/>
      <c r="E596" s="4"/>
      <c r="F596" s="4"/>
      <c r="G596" s="4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 spans="1:26" ht="15.75" customHeight="1" x14ac:dyDescent="0.3">
      <c r="A597" s="4"/>
      <c r="B597" s="69"/>
      <c r="C597" s="4"/>
      <c r="D597" s="4"/>
      <c r="E597" s="4"/>
      <c r="F597" s="4"/>
      <c r="G597" s="4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 spans="1:26" ht="15.75" customHeight="1" x14ac:dyDescent="0.3">
      <c r="A598" s="4"/>
      <c r="B598" s="69"/>
      <c r="C598" s="4"/>
      <c r="D598" s="4"/>
      <c r="E598" s="4"/>
      <c r="F598" s="4"/>
      <c r="G598" s="4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 spans="1:26" ht="15.75" customHeight="1" x14ac:dyDescent="0.3">
      <c r="A599" s="4"/>
      <c r="B599" s="69"/>
      <c r="C599" s="4"/>
      <c r="D599" s="4"/>
      <c r="E599" s="4"/>
      <c r="F599" s="4"/>
      <c r="G599" s="4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 spans="1:26" ht="15.75" customHeight="1" x14ac:dyDescent="0.3">
      <c r="A600" s="4"/>
      <c r="B600" s="69"/>
      <c r="C600" s="4"/>
      <c r="D600" s="4"/>
      <c r="E600" s="4"/>
      <c r="F600" s="4"/>
      <c r="G600" s="4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 spans="1:26" ht="15.75" customHeight="1" x14ac:dyDescent="0.3">
      <c r="A601" s="4"/>
      <c r="B601" s="69"/>
      <c r="C601" s="4"/>
      <c r="D601" s="4"/>
      <c r="E601" s="4"/>
      <c r="F601" s="4"/>
      <c r="G601" s="4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 spans="1:26" ht="15.75" customHeight="1" x14ac:dyDescent="0.3">
      <c r="A602" s="4"/>
      <c r="B602" s="69"/>
      <c r="C602" s="4"/>
      <c r="D602" s="4"/>
      <c r="E602" s="4"/>
      <c r="F602" s="4"/>
      <c r="G602" s="4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 spans="1:26" ht="15.75" customHeight="1" x14ac:dyDescent="0.3">
      <c r="A603" s="4"/>
      <c r="B603" s="69"/>
      <c r="C603" s="4"/>
      <c r="D603" s="4"/>
      <c r="E603" s="4"/>
      <c r="F603" s="4"/>
      <c r="G603" s="4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 spans="1:26" ht="15.75" customHeight="1" x14ac:dyDescent="0.3">
      <c r="A604" s="4"/>
      <c r="B604" s="69"/>
      <c r="C604" s="4"/>
      <c r="D604" s="4"/>
      <c r="E604" s="4"/>
      <c r="F604" s="4"/>
      <c r="G604" s="4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 spans="1:26" ht="15.75" customHeight="1" x14ac:dyDescent="0.3">
      <c r="A605" s="4"/>
      <c r="B605" s="69"/>
      <c r="C605" s="4"/>
      <c r="D605" s="4"/>
      <c r="E605" s="4"/>
      <c r="F605" s="4"/>
      <c r="G605" s="4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 spans="1:26" ht="15.75" customHeight="1" x14ac:dyDescent="0.3">
      <c r="A606" s="4"/>
      <c r="B606" s="69"/>
      <c r="C606" s="4"/>
      <c r="D606" s="4"/>
      <c r="E606" s="4"/>
      <c r="F606" s="4"/>
      <c r="G606" s="4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 spans="1:26" ht="15.75" customHeight="1" x14ac:dyDescent="0.3">
      <c r="A607" s="4"/>
      <c r="B607" s="69"/>
      <c r="C607" s="4"/>
      <c r="D607" s="4"/>
      <c r="E607" s="4"/>
      <c r="F607" s="4"/>
      <c r="G607" s="4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 spans="1:26" ht="15.75" customHeight="1" x14ac:dyDescent="0.3">
      <c r="A608" s="4"/>
      <c r="B608" s="69"/>
      <c r="C608" s="4"/>
      <c r="D608" s="4"/>
      <c r="E608" s="4"/>
      <c r="F608" s="4"/>
      <c r="G608" s="4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 spans="1:26" ht="15.75" customHeight="1" x14ac:dyDescent="0.3">
      <c r="A609" s="4"/>
      <c r="B609" s="69"/>
      <c r="C609" s="4"/>
      <c r="D609" s="4"/>
      <c r="E609" s="4"/>
      <c r="F609" s="4"/>
      <c r="G609" s="4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 spans="1:26" ht="15.75" customHeight="1" x14ac:dyDescent="0.3">
      <c r="A610" s="4"/>
      <c r="B610" s="69"/>
      <c r="C610" s="4"/>
      <c r="D610" s="4"/>
      <c r="E610" s="4"/>
      <c r="F610" s="4"/>
      <c r="G610" s="4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 spans="1:26" ht="15.75" customHeight="1" x14ac:dyDescent="0.3">
      <c r="A611" s="4"/>
      <c r="B611" s="69"/>
      <c r="C611" s="4"/>
      <c r="D611" s="4"/>
      <c r="E611" s="4"/>
      <c r="F611" s="4"/>
      <c r="G611" s="4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 spans="1:26" ht="15.75" customHeight="1" x14ac:dyDescent="0.3">
      <c r="A612" s="4"/>
      <c r="B612" s="69"/>
      <c r="C612" s="4"/>
      <c r="D612" s="4"/>
      <c r="E612" s="4"/>
      <c r="F612" s="4"/>
      <c r="G612" s="4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 spans="1:26" ht="15.75" customHeight="1" x14ac:dyDescent="0.3">
      <c r="A613" s="4"/>
      <c r="B613" s="69"/>
      <c r="C613" s="4"/>
      <c r="D613" s="4"/>
      <c r="E613" s="4"/>
      <c r="F613" s="4"/>
      <c r="G613" s="4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 spans="1:26" ht="15.75" customHeight="1" x14ac:dyDescent="0.3">
      <c r="A614" s="4"/>
      <c r="B614" s="69"/>
      <c r="C614" s="4"/>
      <c r="D614" s="4"/>
      <c r="E614" s="4"/>
      <c r="F614" s="4"/>
      <c r="G614" s="4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 spans="1:26" ht="15.75" customHeight="1" x14ac:dyDescent="0.3">
      <c r="A615" s="4"/>
      <c r="B615" s="69"/>
      <c r="C615" s="4"/>
      <c r="D615" s="4"/>
      <c r="E615" s="4"/>
      <c r="F615" s="4"/>
      <c r="G615" s="4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 spans="1:26" ht="15.75" customHeight="1" x14ac:dyDescent="0.3">
      <c r="A616" s="4"/>
      <c r="B616" s="69"/>
      <c r="C616" s="4"/>
      <c r="D616" s="4"/>
      <c r="E616" s="4"/>
      <c r="F616" s="4"/>
      <c r="G616" s="4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 spans="1:26" ht="15.75" customHeight="1" x14ac:dyDescent="0.3">
      <c r="A617" s="4"/>
      <c r="B617" s="69"/>
      <c r="C617" s="4"/>
      <c r="D617" s="4"/>
      <c r="E617" s="4"/>
      <c r="F617" s="4"/>
      <c r="G617" s="4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 spans="1:26" ht="15.75" customHeight="1" x14ac:dyDescent="0.3">
      <c r="A618" s="4"/>
      <c r="B618" s="69"/>
      <c r="C618" s="4"/>
      <c r="D618" s="4"/>
      <c r="E618" s="4"/>
      <c r="F618" s="4"/>
      <c r="G618" s="4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 spans="1:26" ht="15.75" customHeight="1" x14ac:dyDescent="0.3">
      <c r="A619" s="4"/>
      <c r="B619" s="69"/>
      <c r="C619" s="4"/>
      <c r="D619" s="4"/>
      <c r="E619" s="4"/>
      <c r="F619" s="4"/>
      <c r="G619" s="4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 spans="1:26" ht="15.75" customHeight="1" x14ac:dyDescent="0.3">
      <c r="A620" s="4"/>
      <c r="B620" s="69"/>
      <c r="C620" s="4"/>
      <c r="D620" s="4"/>
      <c r="E620" s="4"/>
      <c r="F620" s="4"/>
      <c r="G620" s="4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 spans="1:26" ht="15.75" customHeight="1" x14ac:dyDescent="0.3">
      <c r="A621" s="4"/>
      <c r="B621" s="69"/>
      <c r="C621" s="4"/>
      <c r="D621" s="4"/>
      <c r="E621" s="4"/>
      <c r="F621" s="4"/>
      <c r="G621" s="4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 spans="1:26" ht="15.75" customHeight="1" x14ac:dyDescent="0.3">
      <c r="A622" s="4"/>
      <c r="B622" s="69"/>
      <c r="C622" s="4"/>
      <c r="D622" s="4"/>
      <c r="E622" s="4"/>
      <c r="F622" s="4"/>
      <c r="G622" s="4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 spans="1:26" ht="15.75" customHeight="1" x14ac:dyDescent="0.3">
      <c r="A623" s="4"/>
      <c r="B623" s="69"/>
      <c r="C623" s="4"/>
      <c r="D623" s="4"/>
      <c r="E623" s="4"/>
      <c r="F623" s="4"/>
      <c r="G623" s="4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 spans="1:26" ht="15.75" customHeight="1" x14ac:dyDescent="0.3">
      <c r="A624" s="4"/>
      <c r="B624" s="69"/>
      <c r="C624" s="4"/>
      <c r="D624" s="4"/>
      <c r="E624" s="4"/>
      <c r="F624" s="4"/>
      <c r="G624" s="4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 spans="1:26" ht="15.75" customHeight="1" x14ac:dyDescent="0.3">
      <c r="A625" s="4"/>
      <c r="B625" s="69"/>
      <c r="C625" s="4"/>
      <c r="D625" s="4"/>
      <c r="E625" s="4"/>
      <c r="F625" s="4"/>
      <c r="G625" s="4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 spans="1:26" ht="15.75" customHeight="1" x14ac:dyDescent="0.3">
      <c r="A626" s="4"/>
      <c r="B626" s="69"/>
      <c r="C626" s="4"/>
      <c r="D626" s="4"/>
      <c r="E626" s="4"/>
      <c r="F626" s="4"/>
      <c r="G626" s="4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 spans="1:26" ht="15.75" customHeight="1" x14ac:dyDescent="0.3">
      <c r="A627" s="4"/>
      <c r="B627" s="69"/>
      <c r="C627" s="4"/>
      <c r="D627" s="4"/>
      <c r="E627" s="4"/>
      <c r="F627" s="4"/>
      <c r="G627" s="4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 spans="1:26" ht="15.75" customHeight="1" x14ac:dyDescent="0.3">
      <c r="A628" s="4"/>
      <c r="B628" s="69"/>
      <c r="C628" s="4"/>
      <c r="D628" s="4"/>
      <c r="E628" s="4"/>
      <c r="F628" s="4"/>
      <c r="G628" s="4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 spans="1:26" ht="15.75" customHeight="1" x14ac:dyDescent="0.3">
      <c r="A629" s="4"/>
      <c r="B629" s="69"/>
      <c r="C629" s="4"/>
      <c r="D629" s="4"/>
      <c r="E629" s="4"/>
      <c r="F629" s="4"/>
      <c r="G629" s="4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 spans="1:26" ht="15.75" customHeight="1" x14ac:dyDescent="0.3">
      <c r="A630" s="4"/>
      <c r="B630" s="69"/>
      <c r="C630" s="4"/>
      <c r="D630" s="4"/>
      <c r="E630" s="4"/>
      <c r="F630" s="4"/>
      <c r="G630" s="4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 spans="1:26" ht="15.75" customHeight="1" x14ac:dyDescent="0.3">
      <c r="A631" s="4"/>
      <c r="B631" s="69"/>
      <c r="C631" s="4"/>
      <c r="D631" s="4"/>
      <c r="E631" s="4"/>
      <c r="F631" s="4"/>
      <c r="G631" s="4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 spans="1:26" ht="15.75" customHeight="1" x14ac:dyDescent="0.3">
      <c r="A632" s="4"/>
      <c r="B632" s="69"/>
      <c r="C632" s="4"/>
      <c r="D632" s="4"/>
      <c r="E632" s="4"/>
      <c r="F632" s="4"/>
      <c r="G632" s="4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 spans="1:26" ht="15.75" customHeight="1" x14ac:dyDescent="0.3">
      <c r="A633" s="4"/>
      <c r="B633" s="69"/>
      <c r="C633" s="4"/>
      <c r="D633" s="4"/>
      <c r="E633" s="4"/>
      <c r="F633" s="4"/>
      <c r="G633" s="4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 spans="1:26" ht="15.75" customHeight="1" x14ac:dyDescent="0.3">
      <c r="A634" s="4"/>
      <c r="B634" s="69"/>
      <c r="C634" s="4"/>
      <c r="D634" s="4"/>
      <c r="E634" s="4"/>
      <c r="F634" s="4"/>
      <c r="G634" s="4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 spans="1:26" ht="15.75" customHeight="1" x14ac:dyDescent="0.3">
      <c r="A635" s="4"/>
      <c r="B635" s="69"/>
      <c r="C635" s="4"/>
      <c r="D635" s="4"/>
      <c r="E635" s="4"/>
      <c r="F635" s="4"/>
      <c r="G635" s="4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 spans="1:26" ht="15.75" customHeight="1" x14ac:dyDescent="0.3">
      <c r="A636" s="4"/>
      <c r="B636" s="69"/>
      <c r="C636" s="4"/>
      <c r="D636" s="4"/>
      <c r="E636" s="4"/>
      <c r="F636" s="4"/>
      <c r="G636" s="4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 spans="1:26" ht="15.75" customHeight="1" x14ac:dyDescent="0.3">
      <c r="A637" s="4"/>
      <c r="B637" s="69"/>
      <c r="C637" s="4"/>
      <c r="D637" s="4"/>
      <c r="E637" s="4"/>
      <c r="F637" s="4"/>
      <c r="G637" s="4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 spans="1:26" ht="15.75" customHeight="1" x14ac:dyDescent="0.3">
      <c r="A638" s="4"/>
      <c r="B638" s="69"/>
      <c r="C638" s="4"/>
      <c r="D638" s="4"/>
      <c r="E638" s="4"/>
      <c r="F638" s="4"/>
      <c r="G638" s="4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 spans="1:26" ht="15.75" customHeight="1" x14ac:dyDescent="0.3">
      <c r="A639" s="4"/>
      <c r="B639" s="69"/>
      <c r="C639" s="4"/>
      <c r="D639" s="4"/>
      <c r="E639" s="4"/>
      <c r="F639" s="4"/>
      <c r="G639" s="4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 spans="1:26" ht="15.75" customHeight="1" x14ac:dyDescent="0.3">
      <c r="A640" s="4"/>
      <c r="B640" s="69"/>
      <c r="C640" s="4"/>
      <c r="D640" s="4"/>
      <c r="E640" s="4"/>
      <c r="F640" s="4"/>
      <c r="G640" s="4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 spans="1:26" ht="15.75" customHeight="1" x14ac:dyDescent="0.3">
      <c r="A641" s="4"/>
      <c r="B641" s="69"/>
      <c r="C641" s="4"/>
      <c r="D641" s="4"/>
      <c r="E641" s="4"/>
      <c r="F641" s="4"/>
      <c r="G641" s="4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 spans="1:26" ht="15.75" customHeight="1" x14ac:dyDescent="0.3">
      <c r="A642" s="4"/>
      <c r="B642" s="69"/>
      <c r="C642" s="4"/>
      <c r="D642" s="4"/>
      <c r="E642" s="4"/>
      <c r="F642" s="4"/>
      <c r="G642" s="4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 spans="1:26" ht="15.75" customHeight="1" x14ac:dyDescent="0.3">
      <c r="A643" s="4"/>
      <c r="B643" s="69"/>
      <c r="C643" s="4"/>
      <c r="D643" s="4"/>
      <c r="E643" s="4"/>
      <c r="F643" s="4"/>
      <c r="G643" s="4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 spans="1:26" ht="15.75" customHeight="1" x14ac:dyDescent="0.3">
      <c r="A644" s="4"/>
      <c r="B644" s="69"/>
      <c r="C644" s="4"/>
      <c r="D644" s="4"/>
      <c r="E644" s="4"/>
      <c r="F644" s="4"/>
      <c r="G644" s="4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 spans="1:26" ht="15.75" customHeight="1" x14ac:dyDescent="0.3">
      <c r="A645" s="4"/>
      <c r="B645" s="69"/>
      <c r="C645" s="4"/>
      <c r="D645" s="4"/>
      <c r="E645" s="4"/>
      <c r="F645" s="4"/>
      <c r="G645" s="4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 spans="1:26" ht="15.75" customHeight="1" x14ac:dyDescent="0.3">
      <c r="A646" s="4"/>
      <c r="B646" s="69"/>
      <c r="C646" s="4"/>
      <c r="D646" s="4"/>
      <c r="E646" s="4"/>
      <c r="F646" s="4"/>
      <c r="G646" s="4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 spans="1:26" ht="15.75" customHeight="1" x14ac:dyDescent="0.3">
      <c r="A647" s="4"/>
      <c r="B647" s="69"/>
      <c r="C647" s="4"/>
      <c r="D647" s="4"/>
      <c r="E647" s="4"/>
      <c r="F647" s="4"/>
      <c r="G647" s="4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 spans="1:26" ht="15.75" customHeight="1" x14ac:dyDescent="0.3">
      <c r="A648" s="4"/>
      <c r="B648" s="69"/>
      <c r="C648" s="4"/>
      <c r="D648" s="4"/>
      <c r="E648" s="4"/>
      <c r="F648" s="4"/>
      <c r="G648" s="4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 spans="1:26" ht="15.75" customHeight="1" x14ac:dyDescent="0.3">
      <c r="A649" s="4"/>
      <c r="B649" s="69"/>
      <c r="C649" s="4"/>
      <c r="D649" s="4"/>
      <c r="E649" s="4"/>
      <c r="F649" s="4"/>
      <c r="G649" s="4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 spans="1:26" ht="15.75" customHeight="1" x14ac:dyDescent="0.3">
      <c r="A650" s="4"/>
      <c r="B650" s="69"/>
      <c r="C650" s="4"/>
      <c r="D650" s="4"/>
      <c r="E650" s="4"/>
      <c r="F650" s="4"/>
      <c r="G650" s="4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 spans="1:26" ht="15.75" customHeight="1" x14ac:dyDescent="0.3">
      <c r="A651" s="4"/>
      <c r="B651" s="69"/>
      <c r="C651" s="4"/>
      <c r="D651" s="4"/>
      <c r="E651" s="4"/>
      <c r="F651" s="4"/>
      <c r="G651" s="4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 spans="1:26" ht="15.75" customHeight="1" x14ac:dyDescent="0.3">
      <c r="A652" s="4"/>
      <c r="B652" s="69"/>
      <c r="C652" s="4"/>
      <c r="D652" s="4"/>
      <c r="E652" s="4"/>
      <c r="F652" s="4"/>
      <c r="G652" s="4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 spans="1:26" ht="15.75" customHeight="1" x14ac:dyDescent="0.3">
      <c r="A653" s="4"/>
      <c r="B653" s="69"/>
      <c r="C653" s="4"/>
      <c r="D653" s="4"/>
      <c r="E653" s="4"/>
      <c r="F653" s="4"/>
      <c r="G653" s="4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 spans="1:26" ht="15.75" customHeight="1" x14ac:dyDescent="0.3">
      <c r="A654" s="4"/>
      <c r="B654" s="69"/>
      <c r="C654" s="4"/>
      <c r="D654" s="4"/>
      <c r="E654" s="4"/>
      <c r="F654" s="4"/>
      <c r="G654" s="4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 spans="1:26" ht="15.75" customHeight="1" x14ac:dyDescent="0.3">
      <c r="A655" s="4"/>
      <c r="B655" s="69"/>
      <c r="C655" s="4"/>
      <c r="D655" s="4"/>
      <c r="E655" s="4"/>
      <c r="F655" s="4"/>
      <c r="G655" s="4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 spans="1:26" ht="15.75" customHeight="1" x14ac:dyDescent="0.3">
      <c r="A656" s="4"/>
      <c r="B656" s="69"/>
      <c r="C656" s="4"/>
      <c r="D656" s="4"/>
      <c r="E656" s="4"/>
      <c r="F656" s="4"/>
      <c r="G656" s="4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 spans="1:26" ht="15.75" customHeight="1" x14ac:dyDescent="0.3">
      <c r="A657" s="4"/>
      <c r="B657" s="69"/>
      <c r="C657" s="4"/>
      <c r="D657" s="4"/>
      <c r="E657" s="4"/>
      <c r="F657" s="4"/>
      <c r="G657" s="4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 spans="1:26" ht="15.75" customHeight="1" x14ac:dyDescent="0.3">
      <c r="A658" s="4"/>
      <c r="B658" s="69"/>
      <c r="C658" s="4"/>
      <c r="D658" s="4"/>
      <c r="E658" s="4"/>
      <c r="F658" s="4"/>
      <c r="G658" s="4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 spans="1:26" ht="15.75" customHeight="1" x14ac:dyDescent="0.3">
      <c r="A659" s="4"/>
      <c r="B659" s="69"/>
      <c r="C659" s="4"/>
      <c r="D659" s="4"/>
      <c r="E659" s="4"/>
      <c r="F659" s="4"/>
      <c r="G659" s="4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 spans="1:26" ht="15.75" customHeight="1" x14ac:dyDescent="0.3">
      <c r="A660" s="4"/>
      <c r="B660" s="69"/>
      <c r="C660" s="4"/>
      <c r="D660" s="4"/>
      <c r="E660" s="4"/>
      <c r="F660" s="4"/>
      <c r="G660" s="4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 spans="1:26" ht="15.75" customHeight="1" x14ac:dyDescent="0.3">
      <c r="A661" s="4"/>
      <c r="B661" s="69"/>
      <c r="C661" s="4"/>
      <c r="D661" s="4"/>
      <c r="E661" s="4"/>
      <c r="F661" s="4"/>
      <c r="G661" s="4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 spans="1:26" ht="15.75" customHeight="1" x14ac:dyDescent="0.3">
      <c r="A662" s="4"/>
      <c r="B662" s="69"/>
      <c r="C662" s="4"/>
      <c r="D662" s="4"/>
      <c r="E662" s="4"/>
      <c r="F662" s="4"/>
      <c r="G662" s="4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 spans="1:26" ht="15.75" customHeight="1" x14ac:dyDescent="0.3">
      <c r="A663" s="4"/>
      <c r="B663" s="69"/>
      <c r="C663" s="4"/>
      <c r="D663" s="4"/>
      <c r="E663" s="4"/>
      <c r="F663" s="4"/>
      <c r="G663" s="4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 spans="1:26" ht="15.75" customHeight="1" x14ac:dyDescent="0.3">
      <c r="A664" s="4"/>
      <c r="B664" s="69"/>
      <c r="C664" s="4"/>
      <c r="D664" s="4"/>
      <c r="E664" s="4"/>
      <c r="F664" s="4"/>
      <c r="G664" s="4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 spans="1:26" ht="15.75" customHeight="1" x14ac:dyDescent="0.3">
      <c r="A665" s="4"/>
      <c r="B665" s="69"/>
      <c r="C665" s="4"/>
      <c r="D665" s="4"/>
      <c r="E665" s="4"/>
      <c r="F665" s="4"/>
      <c r="G665" s="4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 spans="1:26" ht="15.75" customHeight="1" x14ac:dyDescent="0.3">
      <c r="A666" s="4"/>
      <c r="B666" s="69"/>
      <c r="C666" s="4"/>
      <c r="D666" s="4"/>
      <c r="E666" s="4"/>
      <c r="F666" s="4"/>
      <c r="G666" s="4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 spans="1:26" ht="15.75" customHeight="1" x14ac:dyDescent="0.3">
      <c r="A667" s="4"/>
      <c r="B667" s="69"/>
      <c r="C667" s="4"/>
      <c r="D667" s="4"/>
      <c r="E667" s="4"/>
      <c r="F667" s="4"/>
      <c r="G667" s="4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 spans="1:26" ht="15.75" customHeight="1" x14ac:dyDescent="0.3">
      <c r="A668" s="4"/>
      <c r="B668" s="69"/>
      <c r="C668" s="4"/>
      <c r="D668" s="4"/>
      <c r="E668" s="4"/>
      <c r="F668" s="4"/>
      <c r="G668" s="4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 spans="1:26" ht="15.75" customHeight="1" x14ac:dyDescent="0.3">
      <c r="A669" s="4"/>
      <c r="B669" s="69"/>
      <c r="C669" s="4"/>
      <c r="D669" s="4"/>
      <c r="E669" s="4"/>
      <c r="F669" s="4"/>
      <c r="G669" s="4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 spans="1:26" ht="15.75" customHeight="1" x14ac:dyDescent="0.3">
      <c r="A670" s="4"/>
      <c r="B670" s="69"/>
      <c r="C670" s="4"/>
      <c r="D670" s="4"/>
      <c r="E670" s="4"/>
      <c r="F670" s="4"/>
      <c r="G670" s="4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 spans="1:26" ht="15.75" customHeight="1" x14ac:dyDescent="0.3">
      <c r="A671" s="4"/>
      <c r="B671" s="69"/>
      <c r="C671" s="4"/>
      <c r="D671" s="4"/>
      <c r="E671" s="4"/>
      <c r="F671" s="4"/>
      <c r="G671" s="4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 spans="1:26" ht="15.75" customHeight="1" x14ac:dyDescent="0.3">
      <c r="A672" s="4"/>
      <c r="B672" s="69"/>
      <c r="C672" s="4"/>
      <c r="D672" s="4"/>
      <c r="E672" s="4"/>
      <c r="F672" s="4"/>
      <c r="G672" s="4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 spans="1:26" ht="15.75" customHeight="1" x14ac:dyDescent="0.3">
      <c r="A673" s="4"/>
      <c r="B673" s="69"/>
      <c r="C673" s="4"/>
      <c r="D673" s="4"/>
      <c r="E673" s="4"/>
      <c r="F673" s="4"/>
      <c r="G673" s="4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 spans="1:26" ht="15.75" customHeight="1" x14ac:dyDescent="0.3">
      <c r="A674" s="4"/>
      <c r="B674" s="69"/>
      <c r="C674" s="4"/>
      <c r="D674" s="4"/>
      <c r="E674" s="4"/>
      <c r="F674" s="4"/>
      <c r="G674" s="4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 spans="1:26" ht="15.75" customHeight="1" x14ac:dyDescent="0.3">
      <c r="A675" s="4"/>
      <c r="B675" s="69"/>
      <c r="C675" s="4"/>
      <c r="D675" s="4"/>
      <c r="E675" s="4"/>
      <c r="F675" s="4"/>
      <c r="G675" s="4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 spans="1:26" ht="15.75" customHeight="1" x14ac:dyDescent="0.3">
      <c r="A676" s="4"/>
      <c r="B676" s="69"/>
      <c r="C676" s="4"/>
      <c r="D676" s="4"/>
      <c r="E676" s="4"/>
      <c r="F676" s="4"/>
      <c r="G676" s="4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 spans="1:26" ht="15.75" customHeight="1" x14ac:dyDescent="0.3">
      <c r="A677" s="4"/>
      <c r="B677" s="69"/>
      <c r="C677" s="4"/>
      <c r="D677" s="4"/>
      <c r="E677" s="4"/>
      <c r="F677" s="4"/>
      <c r="G677" s="4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 spans="1:26" ht="15.75" customHeight="1" x14ac:dyDescent="0.3">
      <c r="A678" s="4"/>
      <c r="B678" s="69"/>
      <c r="C678" s="4"/>
      <c r="D678" s="4"/>
      <c r="E678" s="4"/>
      <c r="F678" s="4"/>
      <c r="G678" s="4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 spans="1:26" ht="15.75" customHeight="1" x14ac:dyDescent="0.3">
      <c r="A679" s="4"/>
      <c r="B679" s="69"/>
      <c r="C679" s="4"/>
      <c r="D679" s="4"/>
      <c r="E679" s="4"/>
      <c r="F679" s="4"/>
      <c r="G679" s="4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 spans="1:26" ht="15.75" customHeight="1" x14ac:dyDescent="0.3">
      <c r="A680" s="4"/>
      <c r="B680" s="69"/>
      <c r="C680" s="4"/>
      <c r="D680" s="4"/>
      <c r="E680" s="4"/>
      <c r="F680" s="4"/>
      <c r="G680" s="4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 spans="1:26" ht="15.75" customHeight="1" x14ac:dyDescent="0.3">
      <c r="A681" s="4"/>
      <c r="B681" s="69"/>
      <c r="C681" s="4"/>
      <c r="D681" s="4"/>
      <c r="E681" s="4"/>
      <c r="F681" s="4"/>
      <c r="G681" s="4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 spans="1:26" ht="15.75" customHeight="1" x14ac:dyDescent="0.3">
      <c r="A682" s="4"/>
      <c r="B682" s="69"/>
      <c r="C682" s="4"/>
      <c r="D682" s="4"/>
      <c r="E682" s="4"/>
      <c r="F682" s="4"/>
      <c r="G682" s="4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 spans="1:26" ht="15.75" customHeight="1" x14ac:dyDescent="0.3">
      <c r="A683" s="4"/>
      <c r="B683" s="69"/>
      <c r="C683" s="4"/>
      <c r="D683" s="4"/>
      <c r="E683" s="4"/>
      <c r="F683" s="4"/>
      <c r="G683" s="4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 spans="1:26" ht="15.75" customHeight="1" x14ac:dyDescent="0.3">
      <c r="A684" s="4"/>
      <c r="B684" s="69"/>
      <c r="C684" s="4"/>
      <c r="D684" s="4"/>
      <c r="E684" s="4"/>
      <c r="F684" s="4"/>
      <c r="G684" s="4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 spans="1:26" ht="15.75" customHeight="1" x14ac:dyDescent="0.3">
      <c r="A685" s="4"/>
      <c r="B685" s="69"/>
      <c r="C685" s="4"/>
      <c r="D685" s="4"/>
      <c r="E685" s="4"/>
      <c r="F685" s="4"/>
      <c r="G685" s="4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 spans="1:26" ht="15.75" customHeight="1" x14ac:dyDescent="0.3">
      <c r="A686" s="4"/>
      <c r="B686" s="69"/>
      <c r="C686" s="4"/>
      <c r="D686" s="4"/>
      <c r="E686" s="4"/>
      <c r="F686" s="4"/>
      <c r="G686" s="4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 spans="1:26" ht="15.75" customHeight="1" x14ac:dyDescent="0.3">
      <c r="A687" s="4"/>
      <c r="B687" s="69"/>
      <c r="C687" s="4"/>
      <c r="D687" s="4"/>
      <c r="E687" s="4"/>
      <c r="F687" s="4"/>
      <c r="G687" s="4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 spans="1:26" ht="15.75" customHeight="1" x14ac:dyDescent="0.3">
      <c r="A688" s="4"/>
      <c r="B688" s="69"/>
      <c r="C688" s="4"/>
      <c r="D688" s="4"/>
      <c r="E688" s="4"/>
      <c r="F688" s="4"/>
      <c r="G688" s="4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 spans="1:26" ht="15.75" customHeight="1" x14ac:dyDescent="0.3">
      <c r="A689" s="4"/>
      <c r="B689" s="69"/>
      <c r="C689" s="4"/>
      <c r="D689" s="4"/>
      <c r="E689" s="4"/>
      <c r="F689" s="4"/>
      <c r="G689" s="4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 spans="1:26" ht="15.75" customHeight="1" x14ac:dyDescent="0.3">
      <c r="A690" s="4"/>
      <c r="B690" s="69"/>
      <c r="C690" s="4"/>
      <c r="D690" s="4"/>
      <c r="E690" s="4"/>
      <c r="F690" s="4"/>
      <c r="G690" s="4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 spans="1:26" ht="15.75" customHeight="1" x14ac:dyDescent="0.3">
      <c r="A691" s="4"/>
      <c r="B691" s="69"/>
      <c r="C691" s="4"/>
      <c r="D691" s="4"/>
      <c r="E691" s="4"/>
      <c r="F691" s="4"/>
      <c r="G691" s="4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 spans="1:26" ht="15.75" customHeight="1" x14ac:dyDescent="0.3">
      <c r="A692" s="4"/>
      <c r="B692" s="69"/>
      <c r="C692" s="4"/>
      <c r="D692" s="4"/>
      <c r="E692" s="4"/>
      <c r="F692" s="4"/>
      <c r="G692" s="4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 spans="1:26" ht="15.75" customHeight="1" x14ac:dyDescent="0.3">
      <c r="A693" s="4"/>
      <c r="B693" s="69"/>
      <c r="C693" s="4"/>
      <c r="D693" s="4"/>
      <c r="E693" s="4"/>
      <c r="F693" s="4"/>
      <c r="G693" s="4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 spans="1:26" ht="15.75" customHeight="1" x14ac:dyDescent="0.3">
      <c r="A694" s="4"/>
      <c r="B694" s="69"/>
      <c r="C694" s="4"/>
      <c r="D694" s="4"/>
      <c r="E694" s="4"/>
      <c r="F694" s="4"/>
      <c r="G694" s="4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 spans="1:26" ht="15.75" customHeight="1" x14ac:dyDescent="0.3">
      <c r="A695" s="4"/>
      <c r="B695" s="69"/>
      <c r="C695" s="4"/>
      <c r="D695" s="4"/>
      <c r="E695" s="4"/>
      <c r="F695" s="4"/>
      <c r="G695" s="4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 spans="1:26" ht="15.75" customHeight="1" x14ac:dyDescent="0.3">
      <c r="A696" s="4"/>
      <c r="B696" s="69"/>
      <c r="C696" s="4"/>
      <c r="D696" s="4"/>
      <c r="E696" s="4"/>
      <c r="F696" s="4"/>
      <c r="G696" s="4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 spans="1:26" ht="15.75" customHeight="1" x14ac:dyDescent="0.3">
      <c r="A697" s="4"/>
      <c r="B697" s="69"/>
      <c r="C697" s="4"/>
      <c r="D697" s="4"/>
      <c r="E697" s="4"/>
      <c r="F697" s="4"/>
      <c r="G697" s="4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 spans="1:26" ht="15.75" customHeight="1" x14ac:dyDescent="0.3">
      <c r="A698" s="4"/>
      <c r="B698" s="69"/>
      <c r="C698" s="4"/>
      <c r="D698" s="4"/>
      <c r="E698" s="4"/>
      <c r="F698" s="4"/>
      <c r="G698" s="4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 spans="1:26" ht="15.75" customHeight="1" x14ac:dyDescent="0.3">
      <c r="A699" s="4"/>
      <c r="B699" s="69"/>
      <c r="C699" s="4"/>
      <c r="D699" s="4"/>
      <c r="E699" s="4"/>
      <c r="F699" s="4"/>
      <c r="G699" s="4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 spans="1:26" ht="15.75" customHeight="1" x14ac:dyDescent="0.3">
      <c r="A700" s="4"/>
      <c r="B700" s="69"/>
      <c r="C700" s="4"/>
      <c r="D700" s="4"/>
      <c r="E700" s="4"/>
      <c r="F700" s="4"/>
      <c r="G700" s="4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 spans="1:26" ht="15.75" customHeight="1" x14ac:dyDescent="0.3">
      <c r="A701" s="4"/>
      <c r="B701" s="69"/>
      <c r="C701" s="4"/>
      <c r="D701" s="4"/>
      <c r="E701" s="4"/>
      <c r="F701" s="4"/>
      <c r="G701" s="4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 spans="1:26" ht="15.75" customHeight="1" x14ac:dyDescent="0.3">
      <c r="A702" s="4"/>
      <c r="B702" s="69"/>
      <c r="C702" s="4"/>
      <c r="D702" s="4"/>
      <c r="E702" s="4"/>
      <c r="F702" s="4"/>
      <c r="G702" s="4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 spans="1:26" ht="15.75" customHeight="1" x14ac:dyDescent="0.3">
      <c r="A703" s="4"/>
      <c r="B703" s="69"/>
      <c r="C703" s="4"/>
      <c r="D703" s="4"/>
      <c r="E703" s="4"/>
      <c r="F703" s="4"/>
      <c r="G703" s="4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 spans="1:26" ht="15.75" customHeight="1" x14ac:dyDescent="0.3">
      <c r="A704" s="4"/>
      <c r="B704" s="69"/>
      <c r="C704" s="4"/>
      <c r="D704" s="4"/>
      <c r="E704" s="4"/>
      <c r="F704" s="4"/>
      <c r="G704" s="4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 spans="1:26" ht="15.75" customHeight="1" x14ac:dyDescent="0.3">
      <c r="A705" s="4"/>
      <c r="B705" s="69"/>
      <c r="C705" s="4"/>
      <c r="D705" s="4"/>
      <c r="E705" s="4"/>
      <c r="F705" s="4"/>
      <c r="G705" s="4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 spans="1:26" ht="15.75" customHeight="1" x14ac:dyDescent="0.3">
      <c r="A706" s="4"/>
      <c r="B706" s="69"/>
      <c r="C706" s="4"/>
      <c r="D706" s="4"/>
      <c r="E706" s="4"/>
      <c r="F706" s="4"/>
      <c r="G706" s="4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 spans="1:26" ht="15.75" customHeight="1" x14ac:dyDescent="0.3">
      <c r="A707" s="4"/>
      <c r="B707" s="69"/>
      <c r="C707" s="4"/>
      <c r="D707" s="4"/>
      <c r="E707" s="4"/>
      <c r="F707" s="4"/>
      <c r="G707" s="4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 spans="1:26" ht="15.75" customHeight="1" x14ac:dyDescent="0.3">
      <c r="A708" s="4"/>
      <c r="B708" s="69"/>
      <c r="C708" s="4"/>
      <c r="D708" s="4"/>
      <c r="E708" s="4"/>
      <c r="F708" s="4"/>
      <c r="G708" s="4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 spans="1:26" ht="15.75" customHeight="1" x14ac:dyDescent="0.3">
      <c r="A709" s="4"/>
      <c r="B709" s="69"/>
      <c r="C709" s="4"/>
      <c r="D709" s="4"/>
      <c r="E709" s="4"/>
      <c r="F709" s="4"/>
      <c r="G709" s="4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 spans="1:26" ht="15.75" customHeight="1" x14ac:dyDescent="0.3">
      <c r="A710" s="4"/>
      <c r="B710" s="69"/>
      <c r="C710" s="4"/>
      <c r="D710" s="4"/>
      <c r="E710" s="4"/>
      <c r="F710" s="4"/>
      <c r="G710" s="4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 spans="1:26" ht="15.75" customHeight="1" x14ac:dyDescent="0.3">
      <c r="A711" s="4"/>
      <c r="B711" s="69"/>
      <c r="C711" s="4"/>
      <c r="D711" s="4"/>
      <c r="E711" s="4"/>
      <c r="F711" s="4"/>
      <c r="G711" s="4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 spans="1:26" ht="15.75" customHeight="1" x14ac:dyDescent="0.3">
      <c r="A712" s="4"/>
      <c r="B712" s="69"/>
      <c r="C712" s="4"/>
      <c r="D712" s="4"/>
      <c r="E712" s="4"/>
      <c r="F712" s="4"/>
      <c r="G712" s="4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 spans="1:26" ht="15.75" customHeight="1" x14ac:dyDescent="0.3">
      <c r="A713" s="4"/>
      <c r="B713" s="69"/>
      <c r="C713" s="4"/>
      <c r="D713" s="4"/>
      <c r="E713" s="4"/>
      <c r="F713" s="4"/>
      <c r="G713" s="4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 spans="1:26" ht="15.75" customHeight="1" x14ac:dyDescent="0.3">
      <c r="A714" s="4"/>
      <c r="B714" s="69"/>
      <c r="C714" s="4"/>
      <c r="D714" s="4"/>
      <c r="E714" s="4"/>
      <c r="F714" s="4"/>
      <c r="G714" s="4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 spans="1:26" ht="15.75" customHeight="1" x14ac:dyDescent="0.3">
      <c r="A715" s="4"/>
      <c r="B715" s="69"/>
      <c r="C715" s="4"/>
      <c r="D715" s="4"/>
      <c r="E715" s="4"/>
      <c r="F715" s="4"/>
      <c r="G715" s="4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 spans="1:26" ht="15.75" customHeight="1" x14ac:dyDescent="0.3">
      <c r="A716" s="4"/>
      <c r="B716" s="69"/>
      <c r="C716" s="4"/>
      <c r="D716" s="4"/>
      <c r="E716" s="4"/>
      <c r="F716" s="4"/>
      <c r="G716" s="4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 spans="1:26" ht="15.75" customHeight="1" x14ac:dyDescent="0.3">
      <c r="A717" s="4"/>
      <c r="B717" s="69"/>
      <c r="C717" s="4"/>
      <c r="D717" s="4"/>
      <c r="E717" s="4"/>
      <c r="F717" s="4"/>
      <c r="G717" s="4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 spans="1:26" ht="15.75" customHeight="1" x14ac:dyDescent="0.3">
      <c r="A718" s="4"/>
      <c r="B718" s="69"/>
      <c r="C718" s="4"/>
      <c r="D718" s="4"/>
      <c r="E718" s="4"/>
      <c r="F718" s="4"/>
      <c r="G718" s="4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 spans="1:26" ht="15.75" customHeight="1" x14ac:dyDescent="0.3">
      <c r="A719" s="4"/>
      <c r="B719" s="69"/>
      <c r="C719" s="4"/>
      <c r="D719" s="4"/>
      <c r="E719" s="4"/>
      <c r="F719" s="4"/>
      <c r="G719" s="4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 spans="1:26" ht="15.75" customHeight="1" x14ac:dyDescent="0.3">
      <c r="A720" s="4"/>
      <c r="B720" s="69"/>
      <c r="C720" s="4"/>
      <c r="D720" s="4"/>
      <c r="E720" s="4"/>
      <c r="F720" s="4"/>
      <c r="G720" s="4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 spans="1:26" ht="15.75" customHeight="1" x14ac:dyDescent="0.3">
      <c r="A721" s="4"/>
      <c r="B721" s="69"/>
      <c r="C721" s="4"/>
      <c r="D721" s="4"/>
      <c r="E721" s="4"/>
      <c r="F721" s="4"/>
      <c r="G721" s="4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 spans="1:26" ht="15.75" customHeight="1" x14ac:dyDescent="0.3">
      <c r="A722" s="4"/>
      <c r="B722" s="69"/>
      <c r="C722" s="4"/>
      <c r="D722" s="4"/>
      <c r="E722" s="4"/>
      <c r="F722" s="4"/>
      <c r="G722" s="4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 spans="1:26" ht="15.75" customHeight="1" x14ac:dyDescent="0.3">
      <c r="A723" s="4"/>
      <c r="B723" s="69"/>
      <c r="C723" s="4"/>
      <c r="D723" s="4"/>
      <c r="E723" s="4"/>
      <c r="F723" s="4"/>
      <c r="G723" s="4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 spans="1:26" ht="15.75" customHeight="1" x14ac:dyDescent="0.3">
      <c r="A724" s="4"/>
      <c r="B724" s="69"/>
      <c r="C724" s="4"/>
      <c r="D724" s="4"/>
      <c r="E724" s="4"/>
      <c r="F724" s="4"/>
      <c r="G724" s="4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 spans="1:26" ht="15.75" customHeight="1" x14ac:dyDescent="0.3">
      <c r="A725" s="4"/>
      <c r="B725" s="69"/>
      <c r="C725" s="4"/>
      <c r="D725" s="4"/>
      <c r="E725" s="4"/>
      <c r="F725" s="4"/>
      <c r="G725" s="4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 spans="1:26" ht="15.75" customHeight="1" x14ac:dyDescent="0.3">
      <c r="A726" s="4"/>
      <c r="B726" s="69"/>
      <c r="C726" s="4"/>
      <c r="D726" s="4"/>
      <c r="E726" s="4"/>
      <c r="F726" s="4"/>
      <c r="G726" s="4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 spans="1:26" ht="15.75" customHeight="1" x14ac:dyDescent="0.3">
      <c r="A727" s="4"/>
      <c r="B727" s="69"/>
      <c r="C727" s="4"/>
      <c r="D727" s="4"/>
      <c r="E727" s="4"/>
      <c r="F727" s="4"/>
      <c r="G727" s="4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 spans="1:26" ht="15.75" customHeight="1" x14ac:dyDescent="0.3">
      <c r="A728" s="4"/>
      <c r="B728" s="69"/>
      <c r="C728" s="4"/>
      <c r="D728" s="4"/>
      <c r="E728" s="4"/>
      <c r="F728" s="4"/>
      <c r="G728" s="4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 spans="1:26" ht="15.75" customHeight="1" x14ac:dyDescent="0.3">
      <c r="A729" s="4"/>
      <c r="B729" s="69"/>
      <c r="C729" s="4"/>
      <c r="D729" s="4"/>
      <c r="E729" s="4"/>
      <c r="F729" s="4"/>
      <c r="G729" s="4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 spans="1:26" ht="15.75" customHeight="1" x14ac:dyDescent="0.3">
      <c r="A730" s="4"/>
      <c r="B730" s="69"/>
      <c r="C730" s="4"/>
      <c r="D730" s="4"/>
      <c r="E730" s="4"/>
      <c r="F730" s="4"/>
      <c r="G730" s="4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 spans="1:26" ht="15.75" customHeight="1" x14ac:dyDescent="0.3">
      <c r="A731" s="4"/>
      <c r="B731" s="69"/>
      <c r="C731" s="4"/>
      <c r="D731" s="4"/>
      <c r="E731" s="4"/>
      <c r="F731" s="4"/>
      <c r="G731" s="4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 spans="1:26" ht="15.75" customHeight="1" x14ac:dyDescent="0.3">
      <c r="A732" s="4"/>
      <c r="B732" s="69"/>
      <c r="C732" s="4"/>
      <c r="D732" s="4"/>
      <c r="E732" s="4"/>
      <c r="F732" s="4"/>
      <c r="G732" s="4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 spans="1:26" ht="15.75" customHeight="1" x14ac:dyDescent="0.3">
      <c r="A733" s="4"/>
      <c r="B733" s="69"/>
      <c r="C733" s="4"/>
      <c r="D733" s="4"/>
      <c r="E733" s="4"/>
      <c r="F733" s="4"/>
      <c r="G733" s="4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 spans="1:26" ht="15.75" customHeight="1" x14ac:dyDescent="0.3">
      <c r="A734" s="4"/>
      <c r="B734" s="69"/>
      <c r="C734" s="4"/>
      <c r="D734" s="4"/>
      <c r="E734" s="4"/>
      <c r="F734" s="4"/>
      <c r="G734" s="4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 spans="1:26" ht="15.75" customHeight="1" x14ac:dyDescent="0.3">
      <c r="A735" s="4"/>
      <c r="B735" s="69"/>
      <c r="C735" s="4"/>
      <c r="D735" s="4"/>
      <c r="E735" s="4"/>
      <c r="F735" s="4"/>
      <c r="G735" s="4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 spans="1:26" ht="15.75" customHeight="1" x14ac:dyDescent="0.3">
      <c r="A736" s="4"/>
      <c r="B736" s="69"/>
      <c r="C736" s="4"/>
      <c r="D736" s="4"/>
      <c r="E736" s="4"/>
      <c r="F736" s="4"/>
      <c r="G736" s="4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 spans="1:26" ht="15.75" customHeight="1" x14ac:dyDescent="0.3">
      <c r="A737" s="4"/>
      <c r="B737" s="69"/>
      <c r="C737" s="4"/>
      <c r="D737" s="4"/>
      <c r="E737" s="4"/>
      <c r="F737" s="4"/>
      <c r="G737" s="4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 spans="1:26" ht="15.75" customHeight="1" x14ac:dyDescent="0.3">
      <c r="A738" s="4"/>
      <c r="B738" s="69"/>
      <c r="C738" s="4"/>
      <c r="D738" s="4"/>
      <c r="E738" s="4"/>
      <c r="F738" s="4"/>
      <c r="G738" s="4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 spans="1:26" ht="15.75" customHeight="1" x14ac:dyDescent="0.3">
      <c r="A739" s="4"/>
      <c r="B739" s="69"/>
      <c r="C739" s="4"/>
      <c r="D739" s="4"/>
      <c r="E739" s="4"/>
      <c r="F739" s="4"/>
      <c r="G739" s="4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 spans="1:26" ht="15.75" customHeight="1" x14ac:dyDescent="0.3">
      <c r="A740" s="4"/>
      <c r="B740" s="69"/>
      <c r="C740" s="4"/>
      <c r="D740" s="4"/>
      <c r="E740" s="4"/>
      <c r="F740" s="4"/>
      <c r="G740" s="4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 spans="1:26" ht="15.75" customHeight="1" x14ac:dyDescent="0.3">
      <c r="A741" s="4"/>
      <c r="B741" s="69"/>
      <c r="C741" s="4"/>
      <c r="D741" s="4"/>
      <c r="E741" s="4"/>
      <c r="F741" s="4"/>
      <c r="G741" s="4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 spans="1:26" ht="15.75" customHeight="1" x14ac:dyDescent="0.3">
      <c r="A742" s="4"/>
      <c r="B742" s="69"/>
      <c r="C742" s="4"/>
      <c r="D742" s="4"/>
      <c r="E742" s="4"/>
      <c r="F742" s="4"/>
      <c r="G742" s="4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 spans="1:26" ht="15.75" customHeight="1" x14ac:dyDescent="0.3">
      <c r="A743" s="4"/>
      <c r="B743" s="69"/>
      <c r="C743" s="4"/>
      <c r="D743" s="4"/>
      <c r="E743" s="4"/>
      <c r="F743" s="4"/>
      <c r="G743" s="4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 spans="1:26" ht="15.75" customHeight="1" x14ac:dyDescent="0.3">
      <c r="A744" s="4"/>
      <c r="B744" s="69"/>
      <c r="C744" s="4"/>
      <c r="D744" s="4"/>
      <c r="E744" s="4"/>
      <c r="F744" s="4"/>
      <c r="G744" s="4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 spans="1:26" ht="15.75" customHeight="1" x14ac:dyDescent="0.3">
      <c r="A745" s="4"/>
      <c r="B745" s="69"/>
      <c r="C745" s="4"/>
      <c r="D745" s="4"/>
      <c r="E745" s="4"/>
      <c r="F745" s="4"/>
      <c r="G745" s="4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 spans="1:26" ht="15.75" customHeight="1" x14ac:dyDescent="0.3">
      <c r="A746" s="4"/>
      <c r="B746" s="69"/>
      <c r="C746" s="4"/>
      <c r="D746" s="4"/>
      <c r="E746" s="4"/>
      <c r="F746" s="4"/>
      <c r="G746" s="4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 spans="1:26" ht="15.75" customHeight="1" x14ac:dyDescent="0.3">
      <c r="A747" s="4"/>
      <c r="B747" s="69"/>
      <c r="C747" s="4"/>
      <c r="D747" s="4"/>
      <c r="E747" s="4"/>
      <c r="F747" s="4"/>
      <c r="G747" s="4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 spans="1:26" ht="15.75" customHeight="1" x14ac:dyDescent="0.3">
      <c r="A748" s="4"/>
      <c r="B748" s="69"/>
      <c r="C748" s="4"/>
      <c r="D748" s="4"/>
      <c r="E748" s="4"/>
      <c r="F748" s="4"/>
      <c r="G748" s="4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 spans="1:26" ht="15.75" customHeight="1" x14ac:dyDescent="0.3">
      <c r="A749" s="4"/>
      <c r="B749" s="69"/>
      <c r="C749" s="4"/>
      <c r="D749" s="4"/>
      <c r="E749" s="4"/>
      <c r="F749" s="4"/>
      <c r="G749" s="4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 spans="1:26" ht="15.75" customHeight="1" x14ac:dyDescent="0.3">
      <c r="A750" s="4"/>
      <c r="B750" s="69"/>
      <c r="C750" s="4"/>
      <c r="D750" s="4"/>
      <c r="E750" s="4"/>
      <c r="F750" s="4"/>
      <c r="G750" s="4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 spans="1:26" ht="15.75" customHeight="1" x14ac:dyDescent="0.3">
      <c r="A751" s="4"/>
      <c r="B751" s="69"/>
      <c r="C751" s="4"/>
      <c r="D751" s="4"/>
      <c r="E751" s="4"/>
      <c r="F751" s="4"/>
      <c r="G751" s="4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 spans="1:26" ht="15.75" customHeight="1" x14ac:dyDescent="0.3">
      <c r="A752" s="4"/>
      <c r="B752" s="69"/>
      <c r="C752" s="4"/>
      <c r="D752" s="4"/>
      <c r="E752" s="4"/>
      <c r="F752" s="4"/>
      <c r="G752" s="4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 spans="1:26" ht="15.75" customHeight="1" x14ac:dyDescent="0.3">
      <c r="A753" s="4"/>
      <c r="B753" s="69"/>
      <c r="C753" s="4"/>
      <c r="D753" s="4"/>
      <c r="E753" s="4"/>
      <c r="F753" s="4"/>
      <c r="G753" s="4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 spans="1:26" ht="15.75" customHeight="1" x14ac:dyDescent="0.3">
      <c r="A754" s="4"/>
      <c r="B754" s="69"/>
      <c r="C754" s="4"/>
      <c r="D754" s="4"/>
      <c r="E754" s="4"/>
      <c r="F754" s="4"/>
      <c r="G754" s="4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 spans="1:26" ht="15.75" customHeight="1" x14ac:dyDescent="0.3">
      <c r="A755" s="4"/>
      <c r="B755" s="69"/>
      <c r="C755" s="4"/>
      <c r="D755" s="4"/>
      <c r="E755" s="4"/>
      <c r="F755" s="4"/>
      <c r="G755" s="4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 spans="1:26" ht="15.75" customHeight="1" x14ac:dyDescent="0.3">
      <c r="A756" s="4"/>
      <c r="B756" s="69"/>
      <c r="C756" s="4"/>
      <c r="D756" s="4"/>
      <c r="E756" s="4"/>
      <c r="F756" s="4"/>
      <c r="G756" s="4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 spans="1:26" ht="15.75" customHeight="1" x14ac:dyDescent="0.3">
      <c r="A757" s="4"/>
      <c r="B757" s="69"/>
      <c r="C757" s="4"/>
      <c r="D757" s="4"/>
      <c r="E757" s="4"/>
      <c r="F757" s="4"/>
      <c r="G757" s="4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 spans="1:26" ht="15.75" customHeight="1" x14ac:dyDescent="0.3">
      <c r="A758" s="4"/>
      <c r="B758" s="69"/>
      <c r="C758" s="4"/>
      <c r="D758" s="4"/>
      <c r="E758" s="4"/>
      <c r="F758" s="4"/>
      <c r="G758" s="4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 spans="1:26" ht="15.75" customHeight="1" x14ac:dyDescent="0.3">
      <c r="A759" s="4"/>
      <c r="B759" s="69"/>
      <c r="C759" s="4"/>
      <c r="D759" s="4"/>
      <c r="E759" s="4"/>
      <c r="F759" s="4"/>
      <c r="G759" s="4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 spans="1:26" ht="15.75" customHeight="1" x14ac:dyDescent="0.3">
      <c r="A760" s="4"/>
      <c r="B760" s="69"/>
      <c r="C760" s="4"/>
      <c r="D760" s="4"/>
      <c r="E760" s="4"/>
      <c r="F760" s="4"/>
      <c r="G760" s="4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 spans="1:26" ht="15.75" customHeight="1" x14ac:dyDescent="0.3">
      <c r="A761" s="4"/>
      <c r="B761" s="69"/>
      <c r="C761" s="4"/>
      <c r="D761" s="4"/>
      <c r="E761" s="4"/>
      <c r="F761" s="4"/>
      <c r="G761" s="4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 spans="1:26" ht="15.75" customHeight="1" x14ac:dyDescent="0.3">
      <c r="A762" s="4"/>
      <c r="B762" s="69"/>
      <c r="C762" s="4"/>
      <c r="D762" s="4"/>
      <c r="E762" s="4"/>
      <c r="F762" s="4"/>
      <c r="G762" s="4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 spans="1:26" ht="15.75" customHeight="1" x14ac:dyDescent="0.3">
      <c r="A763" s="4"/>
      <c r="B763" s="69"/>
      <c r="C763" s="4"/>
      <c r="D763" s="4"/>
      <c r="E763" s="4"/>
      <c r="F763" s="4"/>
      <c r="G763" s="4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 spans="1:26" ht="15.75" customHeight="1" x14ac:dyDescent="0.3">
      <c r="A764" s="4"/>
      <c r="B764" s="69"/>
      <c r="C764" s="4"/>
      <c r="D764" s="4"/>
      <c r="E764" s="4"/>
      <c r="F764" s="4"/>
      <c r="G764" s="4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 spans="1:26" ht="15.75" customHeight="1" x14ac:dyDescent="0.3">
      <c r="A765" s="4"/>
      <c r="B765" s="69"/>
      <c r="C765" s="4"/>
      <c r="D765" s="4"/>
      <c r="E765" s="4"/>
      <c r="F765" s="4"/>
      <c r="G765" s="4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 spans="1:26" ht="15.75" customHeight="1" x14ac:dyDescent="0.3">
      <c r="A766" s="4"/>
      <c r="B766" s="69"/>
      <c r="C766" s="4"/>
      <c r="D766" s="4"/>
      <c r="E766" s="4"/>
      <c r="F766" s="4"/>
      <c r="G766" s="4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 spans="1:26" ht="15.75" customHeight="1" x14ac:dyDescent="0.3">
      <c r="A767" s="4"/>
      <c r="B767" s="69"/>
      <c r="C767" s="4"/>
      <c r="D767" s="4"/>
      <c r="E767" s="4"/>
      <c r="F767" s="4"/>
      <c r="G767" s="4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 spans="1:26" ht="15.75" customHeight="1" x14ac:dyDescent="0.3">
      <c r="A768" s="4"/>
      <c r="B768" s="69"/>
      <c r="C768" s="4"/>
      <c r="D768" s="4"/>
      <c r="E768" s="4"/>
      <c r="F768" s="4"/>
      <c r="G768" s="4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 spans="1:26" ht="15.75" customHeight="1" x14ac:dyDescent="0.3">
      <c r="A769" s="4"/>
      <c r="B769" s="69"/>
      <c r="C769" s="4"/>
      <c r="D769" s="4"/>
      <c r="E769" s="4"/>
      <c r="F769" s="4"/>
      <c r="G769" s="4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 spans="1:26" ht="15.75" customHeight="1" x14ac:dyDescent="0.3">
      <c r="A770" s="4"/>
      <c r="B770" s="69"/>
      <c r="C770" s="4"/>
      <c r="D770" s="4"/>
      <c r="E770" s="4"/>
      <c r="F770" s="4"/>
      <c r="G770" s="4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 spans="1:26" ht="15.75" customHeight="1" x14ac:dyDescent="0.3">
      <c r="A771" s="4"/>
      <c r="B771" s="69"/>
      <c r="C771" s="4"/>
      <c r="D771" s="4"/>
      <c r="E771" s="4"/>
      <c r="F771" s="4"/>
      <c r="G771" s="4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 spans="1:26" ht="15.75" customHeight="1" x14ac:dyDescent="0.3">
      <c r="A772" s="4"/>
      <c r="B772" s="69"/>
      <c r="C772" s="4"/>
      <c r="D772" s="4"/>
      <c r="E772" s="4"/>
      <c r="F772" s="4"/>
      <c r="G772" s="4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 spans="1:26" ht="15.75" customHeight="1" x14ac:dyDescent="0.3">
      <c r="A773" s="4"/>
      <c r="B773" s="69"/>
      <c r="C773" s="4"/>
      <c r="D773" s="4"/>
      <c r="E773" s="4"/>
      <c r="F773" s="4"/>
      <c r="G773" s="4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 spans="1:26" ht="15.75" customHeight="1" x14ac:dyDescent="0.3">
      <c r="A774" s="4"/>
      <c r="B774" s="69"/>
      <c r="C774" s="4"/>
      <c r="D774" s="4"/>
      <c r="E774" s="4"/>
      <c r="F774" s="4"/>
      <c r="G774" s="4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 spans="1:26" ht="15.75" customHeight="1" x14ac:dyDescent="0.3">
      <c r="A775" s="4"/>
      <c r="B775" s="69"/>
      <c r="C775" s="4"/>
      <c r="D775" s="4"/>
      <c r="E775" s="4"/>
      <c r="F775" s="4"/>
      <c r="G775" s="4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 spans="1:26" ht="15.75" customHeight="1" x14ac:dyDescent="0.3">
      <c r="A776" s="4"/>
      <c r="B776" s="69"/>
      <c r="C776" s="4"/>
      <c r="D776" s="4"/>
      <c r="E776" s="4"/>
      <c r="F776" s="4"/>
      <c r="G776" s="4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 spans="1:26" ht="15.75" customHeight="1" x14ac:dyDescent="0.3">
      <c r="A777" s="4"/>
      <c r="B777" s="69"/>
      <c r="C777" s="4"/>
      <c r="D777" s="4"/>
      <c r="E777" s="4"/>
      <c r="F777" s="4"/>
      <c r="G777" s="4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 spans="1:26" ht="15.75" customHeight="1" x14ac:dyDescent="0.3">
      <c r="A778" s="4"/>
      <c r="B778" s="69"/>
      <c r="C778" s="4"/>
      <c r="D778" s="4"/>
      <c r="E778" s="4"/>
      <c r="F778" s="4"/>
      <c r="G778" s="4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 spans="1:26" ht="15.75" customHeight="1" x14ac:dyDescent="0.3">
      <c r="A779" s="4"/>
      <c r="B779" s="69"/>
      <c r="C779" s="4"/>
      <c r="D779" s="4"/>
      <c r="E779" s="4"/>
      <c r="F779" s="4"/>
      <c r="G779" s="4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 spans="1:26" ht="15.75" customHeight="1" x14ac:dyDescent="0.3">
      <c r="A780" s="4"/>
      <c r="B780" s="69"/>
      <c r="C780" s="4"/>
      <c r="D780" s="4"/>
      <c r="E780" s="4"/>
      <c r="F780" s="4"/>
      <c r="G780" s="4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 spans="1:26" ht="15.75" customHeight="1" x14ac:dyDescent="0.3">
      <c r="A781" s="4"/>
      <c r="B781" s="69"/>
      <c r="C781" s="4"/>
      <c r="D781" s="4"/>
      <c r="E781" s="4"/>
      <c r="F781" s="4"/>
      <c r="G781" s="4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 spans="1:26" ht="15.75" customHeight="1" x14ac:dyDescent="0.3">
      <c r="A782" s="4"/>
      <c r="B782" s="69"/>
      <c r="C782" s="4"/>
      <c r="D782" s="4"/>
      <c r="E782" s="4"/>
      <c r="F782" s="4"/>
      <c r="G782" s="4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 spans="1:26" ht="15.75" customHeight="1" x14ac:dyDescent="0.3">
      <c r="A783" s="4"/>
      <c r="B783" s="69"/>
      <c r="C783" s="4"/>
      <c r="D783" s="4"/>
      <c r="E783" s="4"/>
      <c r="F783" s="4"/>
      <c r="G783" s="4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 spans="1:26" ht="15.75" customHeight="1" x14ac:dyDescent="0.3">
      <c r="A784" s="4"/>
      <c r="B784" s="69"/>
      <c r="C784" s="4"/>
      <c r="D784" s="4"/>
      <c r="E784" s="4"/>
      <c r="F784" s="4"/>
      <c r="G784" s="4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 spans="1:26" ht="15.75" customHeight="1" x14ac:dyDescent="0.3">
      <c r="A785" s="4"/>
      <c r="B785" s="69"/>
      <c r="C785" s="4"/>
      <c r="D785" s="4"/>
      <c r="E785" s="4"/>
      <c r="F785" s="4"/>
      <c r="G785" s="4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 spans="1:26" ht="15.75" customHeight="1" x14ac:dyDescent="0.3">
      <c r="A786" s="4"/>
      <c r="B786" s="69"/>
      <c r="C786" s="4"/>
      <c r="D786" s="4"/>
      <c r="E786" s="4"/>
      <c r="F786" s="4"/>
      <c r="G786" s="4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 spans="1:26" ht="15.75" customHeight="1" x14ac:dyDescent="0.3">
      <c r="A787" s="4"/>
      <c r="B787" s="69"/>
      <c r="C787" s="4"/>
      <c r="D787" s="4"/>
      <c r="E787" s="4"/>
      <c r="F787" s="4"/>
      <c r="G787" s="4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 spans="1:26" ht="15.75" customHeight="1" x14ac:dyDescent="0.3">
      <c r="A788" s="4"/>
      <c r="B788" s="69"/>
      <c r="C788" s="4"/>
      <c r="D788" s="4"/>
      <c r="E788" s="4"/>
      <c r="F788" s="4"/>
      <c r="G788" s="4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 spans="1:26" ht="15.75" customHeight="1" x14ac:dyDescent="0.3">
      <c r="A789" s="4"/>
      <c r="B789" s="69"/>
      <c r="C789" s="4"/>
      <c r="D789" s="4"/>
      <c r="E789" s="4"/>
      <c r="F789" s="4"/>
      <c r="G789" s="4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 spans="1:26" ht="15.75" customHeight="1" x14ac:dyDescent="0.3">
      <c r="A790" s="4"/>
      <c r="B790" s="69"/>
      <c r="C790" s="4"/>
      <c r="D790" s="4"/>
      <c r="E790" s="4"/>
      <c r="F790" s="4"/>
      <c r="G790" s="4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 spans="1:26" ht="15.75" customHeight="1" x14ac:dyDescent="0.3">
      <c r="A791" s="4"/>
      <c r="B791" s="69"/>
      <c r="C791" s="4"/>
      <c r="D791" s="4"/>
      <c r="E791" s="4"/>
      <c r="F791" s="4"/>
      <c r="G791" s="4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 spans="1:26" ht="15.75" customHeight="1" x14ac:dyDescent="0.3">
      <c r="A792" s="4"/>
      <c r="B792" s="69"/>
      <c r="C792" s="4"/>
      <c r="D792" s="4"/>
      <c r="E792" s="4"/>
      <c r="F792" s="4"/>
      <c r="G792" s="4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 spans="1:26" ht="15.75" customHeight="1" x14ac:dyDescent="0.3">
      <c r="A793" s="4"/>
      <c r="B793" s="69"/>
      <c r="C793" s="4"/>
      <c r="D793" s="4"/>
      <c r="E793" s="4"/>
      <c r="F793" s="4"/>
      <c r="G793" s="4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 spans="1:26" ht="15.75" customHeight="1" x14ac:dyDescent="0.3">
      <c r="A794" s="4"/>
      <c r="B794" s="69"/>
      <c r="C794" s="4"/>
      <c r="D794" s="4"/>
      <c r="E794" s="4"/>
      <c r="F794" s="4"/>
      <c r="G794" s="4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 spans="1:26" ht="15.75" customHeight="1" x14ac:dyDescent="0.3">
      <c r="A795" s="4"/>
      <c r="B795" s="69"/>
      <c r="C795" s="4"/>
      <c r="D795" s="4"/>
      <c r="E795" s="4"/>
      <c r="F795" s="4"/>
      <c r="G795" s="4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 spans="1:26" ht="15.75" customHeight="1" x14ac:dyDescent="0.3">
      <c r="A796" s="4"/>
      <c r="B796" s="69"/>
      <c r="C796" s="4"/>
      <c r="D796" s="4"/>
      <c r="E796" s="4"/>
      <c r="F796" s="4"/>
      <c r="G796" s="4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 spans="1:26" ht="15.75" customHeight="1" x14ac:dyDescent="0.3">
      <c r="A797" s="4"/>
      <c r="B797" s="69"/>
      <c r="C797" s="4"/>
      <c r="D797" s="4"/>
      <c r="E797" s="4"/>
      <c r="F797" s="4"/>
      <c r="G797" s="4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 spans="1:26" ht="15.75" customHeight="1" x14ac:dyDescent="0.3">
      <c r="A798" s="4"/>
      <c r="B798" s="69"/>
      <c r="C798" s="4"/>
      <c r="D798" s="4"/>
      <c r="E798" s="4"/>
      <c r="F798" s="4"/>
      <c r="G798" s="4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 spans="1:26" ht="15.75" customHeight="1" x14ac:dyDescent="0.3">
      <c r="A799" s="4"/>
      <c r="B799" s="69"/>
      <c r="C799" s="4"/>
      <c r="D799" s="4"/>
      <c r="E799" s="4"/>
      <c r="F799" s="4"/>
      <c r="G799" s="4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 spans="1:26" ht="15.75" customHeight="1" x14ac:dyDescent="0.3">
      <c r="A800" s="4"/>
      <c r="B800" s="69"/>
      <c r="C800" s="4"/>
      <c r="D800" s="4"/>
      <c r="E800" s="4"/>
      <c r="F800" s="4"/>
      <c r="G800" s="4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 spans="1:26" ht="15.75" customHeight="1" x14ac:dyDescent="0.3">
      <c r="A801" s="4"/>
      <c r="B801" s="69"/>
      <c r="C801" s="4"/>
      <c r="D801" s="4"/>
      <c r="E801" s="4"/>
      <c r="F801" s="4"/>
      <c r="G801" s="4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 spans="1:26" ht="15.75" customHeight="1" x14ac:dyDescent="0.3">
      <c r="A802" s="4"/>
      <c r="B802" s="69"/>
      <c r="C802" s="4"/>
      <c r="D802" s="4"/>
      <c r="E802" s="4"/>
      <c r="F802" s="4"/>
      <c r="G802" s="4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 spans="1:26" ht="15.75" customHeight="1" x14ac:dyDescent="0.3">
      <c r="A803" s="4"/>
      <c r="B803" s="69"/>
      <c r="C803" s="4"/>
      <c r="D803" s="4"/>
      <c r="E803" s="4"/>
      <c r="F803" s="4"/>
      <c r="G803" s="4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 spans="1:26" ht="15.75" customHeight="1" x14ac:dyDescent="0.3">
      <c r="A804" s="4"/>
      <c r="B804" s="69"/>
      <c r="C804" s="4"/>
      <c r="D804" s="4"/>
      <c r="E804" s="4"/>
      <c r="F804" s="4"/>
      <c r="G804" s="4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 spans="1:26" ht="15.75" customHeight="1" x14ac:dyDescent="0.3">
      <c r="A805" s="4"/>
      <c r="B805" s="69"/>
      <c r="C805" s="4"/>
      <c r="D805" s="4"/>
      <c r="E805" s="4"/>
      <c r="F805" s="4"/>
      <c r="G805" s="4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 spans="1:26" ht="15.75" customHeight="1" x14ac:dyDescent="0.3">
      <c r="A806" s="4"/>
      <c r="B806" s="69"/>
      <c r="C806" s="4"/>
      <c r="D806" s="4"/>
      <c r="E806" s="4"/>
      <c r="F806" s="4"/>
      <c r="G806" s="4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 spans="1:26" ht="15.75" customHeight="1" x14ac:dyDescent="0.3">
      <c r="A807" s="4"/>
      <c r="B807" s="69"/>
      <c r="C807" s="4"/>
      <c r="D807" s="4"/>
      <c r="E807" s="4"/>
      <c r="F807" s="4"/>
      <c r="G807" s="4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 spans="1:26" ht="15.75" customHeight="1" x14ac:dyDescent="0.3">
      <c r="A808" s="4"/>
      <c r="B808" s="69"/>
      <c r="C808" s="4"/>
      <c r="D808" s="4"/>
      <c r="E808" s="4"/>
      <c r="F808" s="4"/>
      <c r="G808" s="4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 spans="1:26" ht="15.75" customHeight="1" x14ac:dyDescent="0.3">
      <c r="A809" s="4"/>
      <c r="B809" s="69"/>
      <c r="C809" s="4"/>
      <c r="D809" s="4"/>
      <c r="E809" s="4"/>
      <c r="F809" s="4"/>
      <c r="G809" s="4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 spans="1:26" ht="15.75" customHeight="1" x14ac:dyDescent="0.3">
      <c r="A810" s="4"/>
      <c r="B810" s="69"/>
      <c r="C810" s="4"/>
      <c r="D810" s="4"/>
      <c r="E810" s="4"/>
      <c r="F810" s="4"/>
      <c r="G810" s="4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 spans="1:26" ht="15.75" customHeight="1" x14ac:dyDescent="0.3">
      <c r="A811" s="4"/>
      <c r="B811" s="69"/>
      <c r="C811" s="4"/>
      <c r="D811" s="4"/>
      <c r="E811" s="4"/>
      <c r="F811" s="4"/>
      <c r="G811" s="4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 spans="1:26" ht="15.75" customHeight="1" x14ac:dyDescent="0.3">
      <c r="A812" s="4"/>
      <c r="B812" s="69"/>
      <c r="C812" s="4"/>
      <c r="D812" s="4"/>
      <c r="E812" s="4"/>
      <c r="F812" s="4"/>
      <c r="G812" s="4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 spans="1:26" ht="15.75" customHeight="1" x14ac:dyDescent="0.3">
      <c r="A813" s="4"/>
      <c r="B813" s="69"/>
      <c r="C813" s="4"/>
      <c r="D813" s="4"/>
      <c r="E813" s="4"/>
      <c r="F813" s="4"/>
      <c r="G813" s="4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 spans="1:26" ht="15.75" customHeight="1" x14ac:dyDescent="0.3">
      <c r="A814" s="4"/>
      <c r="B814" s="69"/>
      <c r="C814" s="4"/>
      <c r="D814" s="4"/>
      <c r="E814" s="4"/>
      <c r="F814" s="4"/>
      <c r="G814" s="4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 spans="1:26" ht="15.75" customHeight="1" x14ac:dyDescent="0.3">
      <c r="A815" s="4"/>
      <c r="B815" s="69"/>
      <c r="C815" s="4"/>
      <c r="D815" s="4"/>
      <c r="E815" s="4"/>
      <c r="F815" s="4"/>
      <c r="G815" s="4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 spans="1:26" ht="15.75" customHeight="1" x14ac:dyDescent="0.3">
      <c r="A816" s="4"/>
      <c r="B816" s="69"/>
      <c r="C816" s="4"/>
      <c r="D816" s="4"/>
      <c r="E816" s="4"/>
      <c r="F816" s="4"/>
      <c r="G816" s="4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 spans="1:26" ht="15.75" customHeight="1" x14ac:dyDescent="0.3">
      <c r="A817" s="4"/>
      <c r="B817" s="69"/>
      <c r="C817" s="4"/>
      <c r="D817" s="4"/>
      <c r="E817" s="4"/>
      <c r="F817" s="4"/>
      <c r="G817" s="4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 spans="1:26" ht="15.75" customHeight="1" x14ac:dyDescent="0.3">
      <c r="A818" s="4"/>
      <c r="B818" s="69"/>
      <c r="C818" s="4"/>
      <c r="D818" s="4"/>
      <c r="E818" s="4"/>
      <c r="F818" s="4"/>
      <c r="G818" s="4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 spans="1:26" ht="15.75" customHeight="1" x14ac:dyDescent="0.3">
      <c r="A819" s="4"/>
      <c r="B819" s="69"/>
      <c r="C819" s="4"/>
      <c r="D819" s="4"/>
      <c r="E819" s="4"/>
      <c r="F819" s="4"/>
      <c r="G819" s="4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 spans="1:26" ht="15.75" customHeight="1" x14ac:dyDescent="0.3">
      <c r="A820" s="4"/>
      <c r="B820" s="69"/>
      <c r="C820" s="4"/>
      <c r="D820" s="4"/>
      <c r="E820" s="4"/>
      <c r="F820" s="4"/>
      <c r="G820" s="4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 spans="1:26" ht="15.75" customHeight="1" x14ac:dyDescent="0.3">
      <c r="A821" s="4"/>
      <c r="B821" s="69"/>
      <c r="C821" s="4"/>
      <c r="D821" s="4"/>
      <c r="E821" s="4"/>
      <c r="F821" s="4"/>
      <c r="G821" s="4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 spans="1:26" ht="15.75" customHeight="1" x14ac:dyDescent="0.3">
      <c r="A822" s="4"/>
      <c r="B822" s="69"/>
      <c r="C822" s="4"/>
      <c r="D822" s="4"/>
      <c r="E822" s="4"/>
      <c r="F822" s="4"/>
      <c r="G822" s="4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 spans="1:26" ht="15.75" customHeight="1" x14ac:dyDescent="0.3">
      <c r="A823" s="4"/>
      <c r="B823" s="69"/>
      <c r="C823" s="4"/>
      <c r="D823" s="4"/>
      <c r="E823" s="4"/>
      <c r="F823" s="4"/>
      <c r="G823" s="4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 spans="1:26" ht="15.75" customHeight="1" x14ac:dyDescent="0.3">
      <c r="A824" s="4"/>
      <c r="B824" s="69"/>
      <c r="C824" s="4"/>
      <c r="D824" s="4"/>
      <c r="E824" s="4"/>
      <c r="F824" s="4"/>
      <c r="G824" s="4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 spans="1:26" ht="15.75" customHeight="1" x14ac:dyDescent="0.3">
      <c r="A825" s="4"/>
      <c r="B825" s="69"/>
      <c r="C825" s="4"/>
      <c r="D825" s="4"/>
      <c r="E825" s="4"/>
      <c r="F825" s="4"/>
      <c r="G825" s="4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 spans="1:26" ht="15.75" customHeight="1" x14ac:dyDescent="0.3">
      <c r="A826" s="4"/>
      <c r="B826" s="69"/>
      <c r="C826" s="4"/>
      <c r="D826" s="4"/>
      <c r="E826" s="4"/>
      <c r="F826" s="4"/>
      <c r="G826" s="4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 spans="1:26" ht="15.75" customHeight="1" x14ac:dyDescent="0.3">
      <c r="A827" s="4"/>
      <c r="B827" s="69"/>
      <c r="C827" s="4"/>
      <c r="D827" s="4"/>
      <c r="E827" s="4"/>
      <c r="F827" s="4"/>
      <c r="G827" s="4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 spans="1:26" ht="15.75" customHeight="1" x14ac:dyDescent="0.3">
      <c r="A828" s="4"/>
      <c r="B828" s="69"/>
      <c r="C828" s="4"/>
      <c r="D828" s="4"/>
      <c r="E828" s="4"/>
      <c r="F828" s="4"/>
      <c r="G828" s="4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 spans="1:26" ht="15.75" customHeight="1" x14ac:dyDescent="0.3">
      <c r="A829" s="4"/>
      <c r="B829" s="69"/>
      <c r="C829" s="4"/>
      <c r="D829" s="4"/>
      <c r="E829" s="4"/>
      <c r="F829" s="4"/>
      <c r="G829" s="4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 spans="1:26" ht="15.75" customHeight="1" x14ac:dyDescent="0.3">
      <c r="A830" s="4"/>
      <c r="B830" s="69"/>
      <c r="C830" s="4"/>
      <c r="D830" s="4"/>
      <c r="E830" s="4"/>
      <c r="F830" s="4"/>
      <c r="G830" s="4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 spans="1:26" ht="15.75" customHeight="1" x14ac:dyDescent="0.3">
      <c r="A831" s="4"/>
      <c r="B831" s="69"/>
      <c r="C831" s="4"/>
      <c r="D831" s="4"/>
      <c r="E831" s="4"/>
      <c r="F831" s="4"/>
      <c r="G831" s="4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 spans="1:26" ht="15.75" customHeight="1" x14ac:dyDescent="0.3">
      <c r="A832" s="4"/>
      <c r="B832" s="69"/>
      <c r="C832" s="4"/>
      <c r="D832" s="4"/>
      <c r="E832" s="4"/>
      <c r="F832" s="4"/>
      <c r="G832" s="4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 spans="1:26" ht="15.75" customHeight="1" x14ac:dyDescent="0.3">
      <c r="A833" s="4"/>
      <c r="B833" s="69"/>
      <c r="C833" s="4"/>
      <c r="D833" s="4"/>
      <c r="E833" s="4"/>
      <c r="F833" s="4"/>
      <c r="G833" s="4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 spans="1:26" ht="15.75" customHeight="1" x14ac:dyDescent="0.3">
      <c r="A834" s="4"/>
      <c r="B834" s="69"/>
      <c r="C834" s="4"/>
      <c r="D834" s="4"/>
      <c r="E834" s="4"/>
      <c r="F834" s="4"/>
      <c r="G834" s="4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 spans="1:26" ht="15.75" customHeight="1" x14ac:dyDescent="0.3">
      <c r="A835" s="4"/>
      <c r="B835" s="69"/>
      <c r="C835" s="4"/>
      <c r="D835" s="4"/>
      <c r="E835" s="4"/>
      <c r="F835" s="4"/>
      <c r="G835" s="4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 spans="1:26" ht="15.75" customHeight="1" x14ac:dyDescent="0.3">
      <c r="A836" s="4"/>
      <c r="B836" s="69"/>
      <c r="C836" s="4"/>
      <c r="D836" s="4"/>
      <c r="E836" s="4"/>
      <c r="F836" s="4"/>
      <c r="G836" s="4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 spans="1:26" ht="15.75" customHeight="1" x14ac:dyDescent="0.3">
      <c r="A837" s="4"/>
      <c r="B837" s="69"/>
      <c r="C837" s="4"/>
      <c r="D837" s="4"/>
      <c r="E837" s="4"/>
      <c r="F837" s="4"/>
      <c r="G837" s="4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 spans="1:26" ht="15.75" customHeight="1" x14ac:dyDescent="0.3">
      <c r="A838" s="4"/>
      <c r="B838" s="69"/>
      <c r="C838" s="4"/>
      <c r="D838" s="4"/>
      <c r="E838" s="4"/>
      <c r="F838" s="4"/>
      <c r="G838" s="4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 spans="1:26" ht="15.75" customHeight="1" x14ac:dyDescent="0.3">
      <c r="A839" s="4"/>
      <c r="B839" s="69"/>
      <c r="C839" s="4"/>
      <c r="D839" s="4"/>
      <c r="E839" s="4"/>
      <c r="F839" s="4"/>
      <c r="G839" s="4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 spans="1:26" ht="15.75" customHeight="1" x14ac:dyDescent="0.3">
      <c r="A840" s="4"/>
      <c r="B840" s="69"/>
      <c r="C840" s="4"/>
      <c r="D840" s="4"/>
      <c r="E840" s="4"/>
      <c r="F840" s="4"/>
      <c r="G840" s="4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 spans="1:26" ht="15.75" customHeight="1" x14ac:dyDescent="0.3">
      <c r="A841" s="4"/>
      <c r="B841" s="69"/>
      <c r="C841" s="4"/>
      <c r="D841" s="4"/>
      <c r="E841" s="4"/>
      <c r="F841" s="4"/>
      <c r="G841" s="4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 spans="1:26" ht="15.75" customHeight="1" x14ac:dyDescent="0.3">
      <c r="A842" s="4"/>
      <c r="B842" s="69"/>
      <c r="C842" s="4"/>
      <c r="D842" s="4"/>
      <c r="E842" s="4"/>
      <c r="F842" s="4"/>
      <c r="G842" s="4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 spans="1:26" ht="15.75" customHeight="1" x14ac:dyDescent="0.3">
      <c r="A843" s="4"/>
      <c r="B843" s="69"/>
      <c r="C843" s="4"/>
      <c r="D843" s="4"/>
      <c r="E843" s="4"/>
      <c r="F843" s="4"/>
      <c r="G843" s="4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 spans="1:26" ht="15.75" customHeight="1" x14ac:dyDescent="0.3">
      <c r="A844" s="4"/>
      <c r="B844" s="69"/>
      <c r="C844" s="4"/>
      <c r="D844" s="4"/>
      <c r="E844" s="4"/>
      <c r="F844" s="4"/>
      <c r="G844" s="4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 spans="1:26" ht="15.75" customHeight="1" x14ac:dyDescent="0.3">
      <c r="A845" s="4"/>
      <c r="B845" s="69"/>
      <c r="C845" s="4"/>
      <c r="D845" s="4"/>
      <c r="E845" s="4"/>
      <c r="F845" s="4"/>
      <c r="G845" s="4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 spans="1:26" ht="15.75" customHeight="1" x14ac:dyDescent="0.3">
      <c r="A846" s="4"/>
      <c r="B846" s="69"/>
      <c r="C846" s="4"/>
      <c r="D846" s="4"/>
      <c r="E846" s="4"/>
      <c r="F846" s="4"/>
      <c r="G846" s="4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 spans="1:26" ht="15.75" customHeight="1" x14ac:dyDescent="0.3">
      <c r="A847" s="4"/>
      <c r="B847" s="69"/>
      <c r="C847" s="4"/>
      <c r="D847" s="4"/>
      <c r="E847" s="4"/>
      <c r="F847" s="4"/>
      <c r="G847" s="4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 spans="1:26" ht="15.75" customHeight="1" x14ac:dyDescent="0.3">
      <c r="A848" s="4"/>
      <c r="B848" s="69"/>
      <c r="C848" s="4"/>
      <c r="D848" s="4"/>
      <c r="E848" s="4"/>
      <c r="F848" s="4"/>
      <c r="G848" s="4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 spans="1:26" ht="15.75" customHeight="1" x14ac:dyDescent="0.3">
      <c r="A849" s="4"/>
      <c r="B849" s="69"/>
      <c r="C849" s="4"/>
      <c r="D849" s="4"/>
      <c r="E849" s="4"/>
      <c r="F849" s="4"/>
      <c r="G849" s="4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 spans="1:26" ht="15.75" customHeight="1" x14ac:dyDescent="0.3">
      <c r="A850" s="4"/>
      <c r="B850" s="69"/>
      <c r="C850" s="4"/>
      <c r="D850" s="4"/>
      <c r="E850" s="4"/>
      <c r="F850" s="4"/>
      <c r="G850" s="4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 spans="1:26" ht="15.75" customHeight="1" x14ac:dyDescent="0.3">
      <c r="A851" s="4"/>
      <c r="B851" s="69"/>
      <c r="C851" s="4"/>
      <c r="D851" s="4"/>
      <c r="E851" s="4"/>
      <c r="F851" s="4"/>
      <c r="G851" s="4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 spans="1:26" ht="15.75" customHeight="1" x14ac:dyDescent="0.3">
      <c r="A852" s="4"/>
      <c r="B852" s="69"/>
      <c r="C852" s="4"/>
      <c r="D852" s="4"/>
      <c r="E852" s="4"/>
      <c r="F852" s="4"/>
      <c r="G852" s="4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 spans="1:26" ht="15.75" customHeight="1" x14ac:dyDescent="0.3">
      <c r="A853" s="4"/>
      <c r="B853" s="69"/>
      <c r="C853" s="4"/>
      <c r="D853" s="4"/>
      <c r="E853" s="4"/>
      <c r="F853" s="4"/>
      <c r="G853" s="4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 spans="1:26" ht="15.75" customHeight="1" x14ac:dyDescent="0.3">
      <c r="A854" s="4"/>
      <c r="B854" s="69"/>
      <c r="C854" s="4"/>
      <c r="D854" s="4"/>
      <c r="E854" s="4"/>
      <c r="F854" s="4"/>
      <c r="G854" s="4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 spans="1:26" ht="15.75" customHeight="1" x14ac:dyDescent="0.3">
      <c r="A855" s="4"/>
      <c r="B855" s="69"/>
      <c r="C855" s="4"/>
      <c r="D855" s="4"/>
      <c r="E855" s="4"/>
      <c r="F855" s="4"/>
      <c r="G855" s="4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 spans="1:26" ht="15.75" customHeight="1" x14ac:dyDescent="0.3">
      <c r="A856" s="4"/>
      <c r="B856" s="69"/>
      <c r="C856" s="4"/>
      <c r="D856" s="4"/>
      <c r="E856" s="4"/>
      <c r="F856" s="4"/>
      <c r="G856" s="4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 spans="1:26" ht="15.75" customHeight="1" x14ac:dyDescent="0.3">
      <c r="A857" s="4"/>
      <c r="B857" s="69"/>
      <c r="C857" s="4"/>
      <c r="D857" s="4"/>
      <c r="E857" s="4"/>
      <c r="F857" s="4"/>
      <c r="G857" s="4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 spans="1:26" ht="15.75" customHeight="1" x14ac:dyDescent="0.3">
      <c r="A858" s="4"/>
      <c r="B858" s="69"/>
      <c r="C858" s="4"/>
      <c r="D858" s="4"/>
      <c r="E858" s="4"/>
      <c r="F858" s="4"/>
      <c r="G858" s="4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 spans="1:26" ht="15.75" customHeight="1" x14ac:dyDescent="0.3">
      <c r="A859" s="4"/>
      <c r="B859" s="69"/>
      <c r="C859" s="4"/>
      <c r="D859" s="4"/>
      <c r="E859" s="4"/>
      <c r="F859" s="4"/>
      <c r="G859" s="4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 spans="1:26" ht="15.75" customHeight="1" x14ac:dyDescent="0.3">
      <c r="A860" s="4"/>
      <c r="B860" s="69"/>
      <c r="C860" s="4"/>
      <c r="D860" s="4"/>
      <c r="E860" s="4"/>
      <c r="F860" s="4"/>
      <c r="G860" s="4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 spans="1:26" ht="15.75" customHeight="1" x14ac:dyDescent="0.3">
      <c r="A861" s="4"/>
      <c r="B861" s="69"/>
      <c r="C861" s="4"/>
      <c r="D861" s="4"/>
      <c r="E861" s="4"/>
      <c r="F861" s="4"/>
      <c r="G861" s="4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 spans="1:26" ht="15.75" customHeight="1" x14ac:dyDescent="0.3">
      <c r="A862" s="4"/>
      <c r="B862" s="69"/>
      <c r="C862" s="4"/>
      <c r="D862" s="4"/>
      <c r="E862" s="4"/>
      <c r="F862" s="4"/>
      <c r="G862" s="4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 spans="1:26" ht="15.75" customHeight="1" x14ac:dyDescent="0.3">
      <c r="A863" s="4"/>
      <c r="B863" s="69"/>
      <c r="C863" s="4"/>
      <c r="D863" s="4"/>
      <c r="E863" s="4"/>
      <c r="F863" s="4"/>
      <c r="G863" s="4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 spans="1:26" ht="15.75" customHeight="1" x14ac:dyDescent="0.3">
      <c r="A864" s="4"/>
      <c r="B864" s="69"/>
      <c r="C864" s="4"/>
      <c r="D864" s="4"/>
      <c r="E864" s="4"/>
      <c r="F864" s="4"/>
      <c r="G864" s="4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 spans="1:26" ht="15.75" customHeight="1" x14ac:dyDescent="0.3">
      <c r="A865" s="4"/>
      <c r="B865" s="69"/>
      <c r="C865" s="4"/>
      <c r="D865" s="4"/>
      <c r="E865" s="4"/>
      <c r="F865" s="4"/>
      <c r="G865" s="4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 spans="1:26" ht="15.75" customHeight="1" x14ac:dyDescent="0.3">
      <c r="A866" s="4"/>
      <c r="B866" s="69"/>
      <c r="C866" s="4"/>
      <c r="D866" s="4"/>
      <c r="E866" s="4"/>
      <c r="F866" s="4"/>
      <c r="G866" s="4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 spans="1:26" ht="15.75" customHeight="1" x14ac:dyDescent="0.3">
      <c r="A867" s="4"/>
      <c r="B867" s="69"/>
      <c r="C867" s="4"/>
      <c r="D867" s="4"/>
      <c r="E867" s="4"/>
      <c r="F867" s="4"/>
      <c r="G867" s="4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 spans="1:26" ht="15.75" customHeight="1" x14ac:dyDescent="0.3">
      <c r="A868" s="4"/>
      <c r="B868" s="69"/>
      <c r="C868" s="4"/>
      <c r="D868" s="4"/>
      <c r="E868" s="4"/>
      <c r="F868" s="4"/>
      <c r="G868" s="4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 spans="1:26" ht="15.75" customHeight="1" x14ac:dyDescent="0.3">
      <c r="A869" s="4"/>
      <c r="B869" s="69"/>
      <c r="C869" s="4"/>
      <c r="D869" s="4"/>
      <c r="E869" s="4"/>
      <c r="F869" s="4"/>
      <c r="G869" s="4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 spans="1:26" ht="15.75" customHeight="1" x14ac:dyDescent="0.3">
      <c r="A870" s="4"/>
      <c r="B870" s="69"/>
      <c r="C870" s="4"/>
      <c r="D870" s="4"/>
      <c r="E870" s="4"/>
      <c r="F870" s="4"/>
      <c r="G870" s="4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 spans="1:26" ht="15.75" customHeight="1" x14ac:dyDescent="0.3">
      <c r="A871" s="4"/>
      <c r="B871" s="69"/>
      <c r="C871" s="4"/>
      <c r="D871" s="4"/>
      <c r="E871" s="4"/>
      <c r="F871" s="4"/>
      <c r="G871" s="4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 spans="1:26" ht="15.75" customHeight="1" x14ac:dyDescent="0.3">
      <c r="A872" s="4"/>
      <c r="B872" s="69"/>
      <c r="C872" s="4"/>
      <c r="D872" s="4"/>
      <c r="E872" s="4"/>
      <c r="F872" s="4"/>
      <c r="G872" s="4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 spans="1:26" ht="15.75" customHeight="1" x14ac:dyDescent="0.3">
      <c r="A873" s="4"/>
      <c r="B873" s="69"/>
      <c r="C873" s="4"/>
      <c r="D873" s="4"/>
      <c r="E873" s="4"/>
      <c r="F873" s="4"/>
      <c r="G873" s="4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 spans="1:26" ht="15.75" customHeight="1" x14ac:dyDescent="0.3">
      <c r="A874" s="4"/>
      <c r="B874" s="69"/>
      <c r="C874" s="4"/>
      <c r="D874" s="4"/>
      <c r="E874" s="4"/>
      <c r="F874" s="4"/>
      <c r="G874" s="4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 spans="1:26" ht="15.75" customHeight="1" x14ac:dyDescent="0.3">
      <c r="A875" s="4"/>
      <c r="B875" s="69"/>
      <c r="C875" s="4"/>
      <c r="D875" s="4"/>
      <c r="E875" s="4"/>
      <c r="F875" s="4"/>
      <c r="G875" s="4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 spans="1:26" ht="15.75" customHeight="1" x14ac:dyDescent="0.3">
      <c r="A876" s="4"/>
      <c r="B876" s="69"/>
      <c r="C876" s="4"/>
      <c r="D876" s="4"/>
      <c r="E876" s="4"/>
      <c r="F876" s="4"/>
      <c r="G876" s="4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 spans="1:26" ht="15.75" customHeight="1" x14ac:dyDescent="0.3">
      <c r="A877" s="4"/>
      <c r="B877" s="69"/>
      <c r="C877" s="4"/>
      <c r="D877" s="4"/>
      <c r="E877" s="4"/>
      <c r="F877" s="4"/>
      <c r="G877" s="4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 spans="1:26" ht="15.75" customHeight="1" x14ac:dyDescent="0.3">
      <c r="A878" s="4"/>
      <c r="B878" s="69"/>
      <c r="C878" s="4"/>
      <c r="D878" s="4"/>
      <c r="E878" s="4"/>
      <c r="F878" s="4"/>
      <c r="G878" s="4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 spans="1:26" ht="15.75" customHeight="1" x14ac:dyDescent="0.3">
      <c r="A879" s="4"/>
      <c r="B879" s="69"/>
      <c r="C879" s="4"/>
      <c r="D879" s="4"/>
      <c r="E879" s="4"/>
      <c r="F879" s="4"/>
      <c r="G879" s="4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 spans="1:26" ht="15.75" customHeight="1" x14ac:dyDescent="0.3">
      <c r="A880" s="4"/>
      <c r="B880" s="69"/>
      <c r="C880" s="4"/>
      <c r="D880" s="4"/>
      <c r="E880" s="4"/>
      <c r="F880" s="4"/>
      <c r="G880" s="4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 spans="1:26" ht="15.75" customHeight="1" x14ac:dyDescent="0.3">
      <c r="A881" s="4"/>
      <c r="B881" s="69"/>
      <c r="C881" s="4"/>
      <c r="D881" s="4"/>
      <c r="E881" s="4"/>
      <c r="F881" s="4"/>
      <c r="G881" s="4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 spans="1:26" ht="15.75" customHeight="1" x14ac:dyDescent="0.3">
      <c r="A882" s="4"/>
      <c r="B882" s="69"/>
      <c r="C882" s="4"/>
      <c r="D882" s="4"/>
      <c r="E882" s="4"/>
      <c r="F882" s="4"/>
      <c r="G882" s="4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 spans="1:26" ht="15.75" customHeight="1" x14ac:dyDescent="0.3">
      <c r="A883" s="4"/>
      <c r="B883" s="69"/>
      <c r="C883" s="4"/>
      <c r="D883" s="4"/>
      <c r="E883" s="4"/>
      <c r="F883" s="4"/>
      <c r="G883" s="4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 spans="1:26" ht="15.75" customHeight="1" x14ac:dyDescent="0.3">
      <c r="A884" s="4"/>
      <c r="B884" s="69"/>
      <c r="C884" s="4"/>
      <c r="D884" s="4"/>
      <c r="E884" s="4"/>
      <c r="F884" s="4"/>
      <c r="G884" s="4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 spans="1:26" ht="15.75" customHeight="1" x14ac:dyDescent="0.3">
      <c r="A885" s="4"/>
      <c r="B885" s="69"/>
      <c r="C885" s="4"/>
      <c r="D885" s="4"/>
      <c r="E885" s="4"/>
      <c r="F885" s="4"/>
      <c r="G885" s="4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 spans="1:26" ht="15.75" customHeight="1" x14ac:dyDescent="0.3">
      <c r="A886" s="4"/>
      <c r="B886" s="69"/>
      <c r="C886" s="4"/>
      <c r="D886" s="4"/>
      <c r="E886" s="4"/>
      <c r="F886" s="4"/>
      <c r="G886" s="4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 spans="1:26" ht="15.75" customHeight="1" x14ac:dyDescent="0.3">
      <c r="A887" s="4"/>
      <c r="B887" s="69"/>
      <c r="C887" s="4"/>
      <c r="D887" s="4"/>
      <c r="E887" s="4"/>
      <c r="F887" s="4"/>
      <c r="G887" s="4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 spans="1:26" ht="15.75" customHeight="1" x14ac:dyDescent="0.3">
      <c r="A888" s="4"/>
      <c r="B888" s="69"/>
      <c r="C888" s="4"/>
      <c r="D888" s="4"/>
      <c r="E888" s="4"/>
      <c r="F888" s="4"/>
      <c r="G888" s="4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 spans="1:26" ht="15.75" customHeight="1" x14ac:dyDescent="0.3">
      <c r="A889" s="4"/>
      <c r="B889" s="69"/>
      <c r="C889" s="4"/>
      <c r="D889" s="4"/>
      <c r="E889" s="4"/>
      <c r="F889" s="4"/>
      <c r="G889" s="4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 spans="1:26" ht="15.75" customHeight="1" x14ac:dyDescent="0.3">
      <c r="A890" s="4"/>
      <c r="B890" s="69"/>
      <c r="C890" s="4"/>
      <c r="D890" s="4"/>
      <c r="E890" s="4"/>
      <c r="F890" s="4"/>
      <c r="G890" s="4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 spans="1:26" ht="15.75" customHeight="1" x14ac:dyDescent="0.3">
      <c r="A891" s="4"/>
      <c r="B891" s="69"/>
      <c r="C891" s="4"/>
      <c r="D891" s="4"/>
      <c r="E891" s="4"/>
      <c r="F891" s="4"/>
      <c r="G891" s="4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 spans="1:26" ht="15.75" customHeight="1" x14ac:dyDescent="0.3">
      <c r="A892" s="4"/>
      <c r="B892" s="69"/>
      <c r="C892" s="4"/>
      <c r="D892" s="4"/>
      <c r="E892" s="4"/>
      <c r="F892" s="4"/>
      <c r="G892" s="4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 spans="1:26" ht="15.75" customHeight="1" x14ac:dyDescent="0.3">
      <c r="A893" s="4"/>
      <c r="B893" s="69"/>
      <c r="C893" s="4"/>
      <c r="D893" s="4"/>
      <c r="E893" s="4"/>
      <c r="F893" s="4"/>
      <c r="G893" s="4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 spans="1:26" ht="15.75" customHeight="1" x14ac:dyDescent="0.3">
      <c r="A894" s="4"/>
      <c r="B894" s="69"/>
      <c r="C894" s="4"/>
      <c r="D894" s="4"/>
      <c r="E894" s="4"/>
      <c r="F894" s="4"/>
      <c r="G894" s="4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 spans="1:26" ht="15.75" customHeight="1" x14ac:dyDescent="0.3">
      <c r="A895" s="4"/>
      <c r="B895" s="69"/>
      <c r="C895" s="4"/>
      <c r="D895" s="4"/>
      <c r="E895" s="4"/>
      <c r="F895" s="4"/>
      <c r="G895" s="4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 spans="1:26" ht="15.75" customHeight="1" x14ac:dyDescent="0.3">
      <c r="A896" s="4"/>
      <c r="B896" s="69"/>
      <c r="C896" s="4"/>
      <c r="D896" s="4"/>
      <c r="E896" s="4"/>
      <c r="F896" s="4"/>
      <c r="G896" s="4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 spans="1:26" ht="15.75" customHeight="1" x14ac:dyDescent="0.3">
      <c r="A897" s="4"/>
      <c r="B897" s="69"/>
      <c r="C897" s="4"/>
      <c r="D897" s="4"/>
      <c r="E897" s="4"/>
      <c r="F897" s="4"/>
      <c r="G897" s="4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 spans="1:26" ht="15.75" customHeight="1" x14ac:dyDescent="0.3">
      <c r="A898" s="4"/>
      <c r="B898" s="69"/>
      <c r="C898" s="4"/>
      <c r="D898" s="4"/>
      <c r="E898" s="4"/>
      <c r="F898" s="4"/>
      <c r="G898" s="4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 spans="1:26" ht="15.75" customHeight="1" x14ac:dyDescent="0.3">
      <c r="A899" s="4"/>
      <c r="B899" s="69"/>
      <c r="C899" s="4"/>
      <c r="D899" s="4"/>
      <c r="E899" s="4"/>
      <c r="F899" s="4"/>
      <c r="G899" s="4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 spans="1:26" ht="15.75" customHeight="1" x14ac:dyDescent="0.3">
      <c r="A900" s="4"/>
      <c r="B900" s="69"/>
      <c r="C900" s="4"/>
      <c r="D900" s="4"/>
      <c r="E900" s="4"/>
      <c r="F900" s="4"/>
      <c r="G900" s="4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 spans="1:26" ht="15.75" customHeight="1" x14ac:dyDescent="0.3">
      <c r="A901" s="4"/>
      <c r="B901" s="69"/>
      <c r="C901" s="4"/>
      <c r="D901" s="4"/>
      <c r="E901" s="4"/>
      <c r="F901" s="4"/>
      <c r="G901" s="4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 spans="1:26" ht="15.75" customHeight="1" x14ac:dyDescent="0.3">
      <c r="A902" s="4"/>
      <c r="B902" s="69"/>
      <c r="C902" s="4"/>
      <c r="D902" s="4"/>
      <c r="E902" s="4"/>
      <c r="F902" s="4"/>
      <c r="G902" s="4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 spans="1:26" ht="15.75" customHeight="1" x14ac:dyDescent="0.3">
      <c r="A903" s="4"/>
      <c r="B903" s="69"/>
      <c r="C903" s="4"/>
      <c r="D903" s="4"/>
      <c r="E903" s="4"/>
      <c r="F903" s="4"/>
      <c r="G903" s="4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 spans="1:26" ht="15.75" customHeight="1" x14ac:dyDescent="0.3">
      <c r="A904" s="4"/>
      <c r="B904" s="69"/>
      <c r="C904" s="4"/>
      <c r="D904" s="4"/>
      <c r="E904" s="4"/>
      <c r="F904" s="4"/>
      <c r="G904" s="4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 spans="1:26" ht="15.75" customHeight="1" x14ac:dyDescent="0.3">
      <c r="A905" s="4"/>
      <c r="B905" s="69"/>
      <c r="C905" s="4"/>
      <c r="D905" s="4"/>
      <c r="E905" s="4"/>
      <c r="F905" s="4"/>
      <c r="G905" s="4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 spans="1:26" ht="15.75" customHeight="1" x14ac:dyDescent="0.3">
      <c r="A906" s="4"/>
      <c r="B906" s="69"/>
      <c r="C906" s="4"/>
      <c r="D906" s="4"/>
      <c r="E906" s="4"/>
      <c r="F906" s="4"/>
      <c r="G906" s="4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 spans="1:26" ht="15.75" customHeight="1" x14ac:dyDescent="0.3">
      <c r="A907" s="4"/>
      <c r="B907" s="69"/>
      <c r="C907" s="4"/>
      <c r="D907" s="4"/>
      <c r="E907" s="4"/>
      <c r="F907" s="4"/>
      <c r="G907" s="4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 spans="1:26" ht="15.75" customHeight="1" x14ac:dyDescent="0.3">
      <c r="A908" s="4"/>
      <c r="B908" s="69"/>
      <c r="C908" s="4"/>
      <c r="D908" s="4"/>
      <c r="E908" s="4"/>
      <c r="F908" s="4"/>
      <c r="G908" s="4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 spans="1:26" ht="15.75" customHeight="1" x14ac:dyDescent="0.3">
      <c r="A909" s="4"/>
      <c r="B909" s="69"/>
      <c r="C909" s="4"/>
      <c r="D909" s="4"/>
      <c r="E909" s="4"/>
      <c r="F909" s="4"/>
      <c r="G909" s="4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 spans="1:26" ht="15.75" customHeight="1" x14ac:dyDescent="0.3">
      <c r="A910" s="4"/>
      <c r="B910" s="69"/>
      <c r="C910" s="4"/>
      <c r="D910" s="4"/>
      <c r="E910" s="4"/>
      <c r="F910" s="4"/>
      <c r="G910" s="4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 spans="1:26" ht="15.75" customHeight="1" x14ac:dyDescent="0.3">
      <c r="A911" s="4"/>
      <c r="B911" s="69"/>
      <c r="C911" s="4"/>
      <c r="D911" s="4"/>
      <c r="E911" s="4"/>
      <c r="F911" s="4"/>
      <c r="G911" s="4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 spans="1:26" ht="15.75" customHeight="1" x14ac:dyDescent="0.3">
      <c r="A912" s="4"/>
      <c r="B912" s="69"/>
      <c r="C912" s="4"/>
      <c r="D912" s="4"/>
      <c r="E912" s="4"/>
      <c r="F912" s="4"/>
      <c r="G912" s="4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 spans="1:26" ht="15.75" customHeight="1" x14ac:dyDescent="0.3">
      <c r="A913" s="4"/>
      <c r="B913" s="69"/>
      <c r="C913" s="4"/>
      <c r="D913" s="4"/>
      <c r="E913" s="4"/>
      <c r="F913" s="4"/>
      <c r="G913" s="4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 spans="1:26" ht="15.75" customHeight="1" x14ac:dyDescent="0.3">
      <c r="A914" s="4"/>
      <c r="B914" s="69"/>
      <c r="C914" s="4"/>
      <c r="D914" s="4"/>
      <c r="E914" s="4"/>
      <c r="F914" s="4"/>
      <c r="G914" s="4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 spans="1:26" ht="15.75" customHeight="1" x14ac:dyDescent="0.3">
      <c r="A915" s="4"/>
      <c r="B915" s="69"/>
      <c r="C915" s="4"/>
      <c r="D915" s="4"/>
      <c r="E915" s="4"/>
      <c r="F915" s="4"/>
      <c r="G915" s="4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 spans="1:26" ht="15.75" customHeight="1" x14ac:dyDescent="0.3">
      <c r="A916" s="4"/>
      <c r="B916" s="69"/>
      <c r="C916" s="4"/>
      <c r="D916" s="4"/>
      <c r="E916" s="4"/>
      <c r="F916" s="4"/>
      <c r="G916" s="4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 spans="1:26" ht="15.75" customHeight="1" x14ac:dyDescent="0.3">
      <c r="A917" s="4"/>
      <c r="B917" s="69"/>
      <c r="C917" s="4"/>
      <c r="D917" s="4"/>
      <c r="E917" s="4"/>
      <c r="F917" s="4"/>
      <c r="G917" s="4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 spans="1:26" ht="15.75" customHeight="1" x14ac:dyDescent="0.3">
      <c r="A918" s="4"/>
      <c r="B918" s="69"/>
      <c r="C918" s="4"/>
      <c r="D918" s="4"/>
      <c r="E918" s="4"/>
      <c r="F918" s="4"/>
      <c r="G918" s="4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 spans="1:26" ht="15.75" customHeight="1" x14ac:dyDescent="0.3">
      <c r="A919" s="4"/>
      <c r="B919" s="69"/>
      <c r="C919" s="4"/>
      <c r="D919" s="4"/>
      <c r="E919" s="4"/>
      <c r="F919" s="4"/>
      <c r="G919" s="4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 spans="1:26" ht="15.75" customHeight="1" x14ac:dyDescent="0.3">
      <c r="A920" s="4"/>
      <c r="B920" s="69"/>
      <c r="C920" s="4"/>
      <c r="D920" s="4"/>
      <c r="E920" s="4"/>
      <c r="F920" s="4"/>
      <c r="G920" s="4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 spans="1:26" ht="15.75" customHeight="1" x14ac:dyDescent="0.3">
      <c r="A921" s="4"/>
      <c r="B921" s="69"/>
      <c r="C921" s="4"/>
      <c r="D921" s="4"/>
      <c r="E921" s="4"/>
      <c r="F921" s="4"/>
      <c r="G921" s="4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 spans="1:26" ht="15.75" customHeight="1" x14ac:dyDescent="0.3">
      <c r="A922" s="4"/>
      <c r="B922" s="69"/>
      <c r="C922" s="4"/>
      <c r="D922" s="4"/>
      <c r="E922" s="4"/>
      <c r="F922" s="4"/>
      <c r="G922" s="4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 spans="1:26" ht="15.75" customHeight="1" x14ac:dyDescent="0.3">
      <c r="A923" s="4"/>
      <c r="B923" s="69"/>
      <c r="C923" s="4"/>
      <c r="D923" s="4"/>
      <c r="E923" s="4"/>
      <c r="F923" s="4"/>
      <c r="G923" s="4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 spans="1:26" ht="15.75" customHeight="1" x14ac:dyDescent="0.3">
      <c r="A924" s="4"/>
      <c r="B924" s="69"/>
      <c r="C924" s="4"/>
      <c r="D924" s="4"/>
      <c r="E924" s="4"/>
      <c r="F924" s="4"/>
      <c r="G924" s="4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 spans="1:26" ht="15.75" customHeight="1" x14ac:dyDescent="0.3">
      <c r="A925" s="4"/>
      <c r="B925" s="69"/>
      <c r="C925" s="4"/>
      <c r="D925" s="4"/>
      <c r="E925" s="4"/>
      <c r="F925" s="4"/>
      <c r="G925" s="4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 spans="1:26" ht="15.75" customHeight="1" x14ac:dyDescent="0.3">
      <c r="A926" s="4"/>
      <c r="B926" s="69"/>
      <c r="C926" s="4"/>
      <c r="D926" s="4"/>
      <c r="E926" s="4"/>
      <c r="F926" s="4"/>
      <c r="G926" s="4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 spans="1:26" ht="15.75" customHeight="1" x14ac:dyDescent="0.3">
      <c r="A927" s="4"/>
      <c r="B927" s="69"/>
      <c r="C927" s="4"/>
      <c r="D927" s="4"/>
      <c r="E927" s="4"/>
      <c r="F927" s="4"/>
      <c r="G927" s="4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 spans="1:26" ht="15.75" customHeight="1" x14ac:dyDescent="0.3">
      <c r="A928" s="4"/>
      <c r="B928" s="69"/>
      <c r="C928" s="4"/>
      <c r="D928" s="4"/>
      <c r="E928" s="4"/>
      <c r="F928" s="4"/>
      <c r="G928" s="4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 spans="1:26" ht="15.75" customHeight="1" x14ac:dyDescent="0.3">
      <c r="A929" s="4"/>
      <c r="B929" s="69"/>
      <c r="C929" s="4"/>
      <c r="D929" s="4"/>
      <c r="E929" s="4"/>
      <c r="F929" s="4"/>
      <c r="G929" s="4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 spans="1:26" ht="15.75" customHeight="1" x14ac:dyDescent="0.3">
      <c r="A930" s="4"/>
      <c r="B930" s="69"/>
      <c r="C930" s="4"/>
      <c r="D930" s="4"/>
      <c r="E930" s="4"/>
      <c r="F930" s="4"/>
      <c r="G930" s="4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 spans="1:26" ht="15.75" customHeight="1" x14ac:dyDescent="0.3">
      <c r="A931" s="4"/>
      <c r="B931" s="69"/>
      <c r="C931" s="4"/>
      <c r="D931" s="4"/>
      <c r="E931" s="4"/>
      <c r="F931" s="4"/>
      <c r="G931" s="4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 spans="1:26" ht="15.75" customHeight="1" x14ac:dyDescent="0.3">
      <c r="A932" s="4"/>
      <c r="B932" s="69"/>
      <c r="C932" s="4"/>
      <c r="D932" s="4"/>
      <c r="E932" s="4"/>
      <c r="F932" s="4"/>
      <c r="G932" s="4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 spans="1:26" ht="15.75" customHeight="1" x14ac:dyDescent="0.3">
      <c r="A933" s="4"/>
      <c r="B933" s="69"/>
      <c r="C933" s="4"/>
      <c r="D933" s="4"/>
      <c r="E933" s="4"/>
      <c r="F933" s="4"/>
      <c r="G933" s="4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 spans="1:26" ht="15.75" customHeight="1" x14ac:dyDescent="0.3">
      <c r="A934" s="4"/>
      <c r="B934" s="69"/>
      <c r="C934" s="4"/>
      <c r="D934" s="4"/>
      <c r="E934" s="4"/>
      <c r="F934" s="4"/>
      <c r="G934" s="4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 spans="1:26" ht="15.75" customHeight="1" x14ac:dyDescent="0.3">
      <c r="A935" s="4"/>
      <c r="B935" s="69"/>
      <c r="C935" s="4"/>
      <c r="D935" s="4"/>
      <c r="E935" s="4"/>
      <c r="F935" s="4"/>
      <c r="G935" s="4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 spans="1:26" ht="15.75" customHeight="1" x14ac:dyDescent="0.3">
      <c r="A936" s="4"/>
      <c r="B936" s="69"/>
      <c r="C936" s="4"/>
      <c r="D936" s="4"/>
      <c r="E936" s="4"/>
      <c r="F936" s="4"/>
      <c r="G936" s="4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 spans="1:26" ht="15.75" customHeight="1" x14ac:dyDescent="0.3">
      <c r="A937" s="4"/>
      <c r="B937" s="69"/>
      <c r="C937" s="4"/>
      <c r="D937" s="4"/>
      <c r="E937" s="4"/>
      <c r="F937" s="4"/>
      <c r="G937" s="4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 spans="1:26" ht="15.75" customHeight="1" x14ac:dyDescent="0.3">
      <c r="A938" s="4"/>
      <c r="B938" s="69"/>
      <c r="C938" s="4"/>
      <c r="D938" s="4"/>
      <c r="E938" s="4"/>
      <c r="F938" s="4"/>
      <c r="G938" s="4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 spans="1:26" ht="15.75" customHeight="1" x14ac:dyDescent="0.3">
      <c r="A939" s="4"/>
      <c r="B939" s="69"/>
      <c r="C939" s="4"/>
      <c r="D939" s="4"/>
      <c r="E939" s="4"/>
      <c r="F939" s="4"/>
      <c r="G939" s="4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 spans="1:26" ht="15.75" customHeight="1" x14ac:dyDescent="0.3">
      <c r="A940" s="4"/>
      <c r="B940" s="69"/>
      <c r="C940" s="4"/>
      <c r="D940" s="4"/>
      <c r="E940" s="4"/>
      <c r="F940" s="4"/>
      <c r="G940" s="4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 spans="1:26" ht="15.75" customHeight="1" x14ac:dyDescent="0.3">
      <c r="A941" s="4"/>
      <c r="B941" s="69"/>
      <c r="C941" s="4"/>
      <c r="D941" s="4"/>
      <c r="E941" s="4"/>
      <c r="F941" s="4"/>
      <c r="G941" s="4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 spans="1:26" ht="15.75" customHeight="1" x14ac:dyDescent="0.3">
      <c r="A942" s="4"/>
      <c r="B942" s="69"/>
      <c r="C942" s="4"/>
      <c r="D942" s="4"/>
      <c r="E942" s="4"/>
      <c r="F942" s="4"/>
      <c r="G942" s="4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 spans="1:26" ht="15.75" customHeight="1" x14ac:dyDescent="0.3">
      <c r="A943" s="4"/>
      <c r="B943" s="69"/>
      <c r="C943" s="4"/>
      <c r="D943" s="4"/>
      <c r="E943" s="4"/>
      <c r="F943" s="4"/>
      <c r="G943" s="4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 spans="1:26" ht="15.75" customHeight="1" x14ac:dyDescent="0.3">
      <c r="A944" s="4"/>
      <c r="B944" s="69"/>
      <c r="C944" s="4"/>
      <c r="D944" s="4"/>
      <c r="E944" s="4"/>
      <c r="F944" s="4"/>
      <c r="G944" s="4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 spans="1:26" ht="15.75" customHeight="1" x14ac:dyDescent="0.3">
      <c r="A945" s="4"/>
      <c r="B945" s="69"/>
      <c r="C945" s="4"/>
      <c r="D945" s="4"/>
      <c r="E945" s="4"/>
      <c r="F945" s="4"/>
      <c r="G945" s="4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 spans="1:26" ht="15.75" customHeight="1" x14ac:dyDescent="0.3">
      <c r="A946" s="4"/>
      <c r="B946" s="69"/>
      <c r="C946" s="4"/>
      <c r="D946" s="4"/>
      <c r="E946" s="4"/>
      <c r="F946" s="4"/>
      <c r="G946" s="4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 spans="1:26" ht="15.75" customHeight="1" x14ac:dyDescent="0.3">
      <c r="A947" s="4"/>
      <c r="B947" s="69"/>
      <c r="C947" s="4"/>
      <c r="D947" s="4"/>
      <c r="E947" s="4"/>
      <c r="F947" s="4"/>
      <c r="G947" s="4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 spans="1:26" ht="15.75" customHeight="1" x14ac:dyDescent="0.3">
      <c r="A948" s="4"/>
      <c r="B948" s="69"/>
      <c r="C948" s="4"/>
      <c r="D948" s="4"/>
      <c r="E948" s="4"/>
      <c r="F948" s="4"/>
      <c r="G948" s="4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 spans="1:26" ht="15.75" customHeight="1" x14ac:dyDescent="0.3">
      <c r="A949" s="4"/>
      <c r="B949" s="69"/>
      <c r="C949" s="4"/>
      <c r="D949" s="4"/>
      <c r="E949" s="4"/>
      <c r="F949" s="4"/>
      <c r="G949" s="4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 spans="1:26" ht="15.75" customHeight="1" x14ac:dyDescent="0.3">
      <c r="A950" s="4"/>
      <c r="B950" s="69"/>
      <c r="C950" s="4"/>
      <c r="D950" s="4"/>
      <c r="E950" s="4"/>
      <c r="F950" s="4"/>
      <c r="G950" s="4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 spans="1:26" ht="15.75" customHeight="1" x14ac:dyDescent="0.3">
      <c r="A951" s="4"/>
      <c r="B951" s="69"/>
      <c r="C951" s="4"/>
      <c r="D951" s="4"/>
      <c r="E951" s="4"/>
      <c r="F951" s="4"/>
      <c r="G951" s="4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 spans="1:26" ht="15.75" customHeight="1" x14ac:dyDescent="0.3">
      <c r="A952" s="4"/>
      <c r="B952" s="69"/>
      <c r="C952" s="4"/>
      <c r="D952" s="4"/>
      <c r="E952" s="4"/>
      <c r="F952" s="4"/>
      <c r="G952" s="4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 spans="1:26" ht="15.75" customHeight="1" x14ac:dyDescent="0.3">
      <c r="A953" s="4"/>
      <c r="B953" s="69"/>
      <c r="C953" s="4"/>
      <c r="D953" s="4"/>
      <c r="E953" s="4"/>
      <c r="F953" s="4"/>
      <c r="G953" s="4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 spans="1:26" ht="15.75" customHeight="1" x14ac:dyDescent="0.3">
      <c r="A954" s="4"/>
      <c r="B954" s="69"/>
      <c r="C954" s="4"/>
      <c r="D954" s="4"/>
      <c r="E954" s="4"/>
      <c r="F954" s="4"/>
      <c r="G954" s="4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 spans="1:26" ht="15.75" customHeight="1" x14ac:dyDescent="0.3">
      <c r="A955" s="4"/>
      <c r="B955" s="69"/>
      <c r="C955" s="4"/>
      <c r="D955" s="4"/>
      <c r="E955" s="4"/>
      <c r="F955" s="4"/>
      <c r="G955" s="4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 spans="1:26" ht="15.75" customHeight="1" x14ac:dyDescent="0.3">
      <c r="A956" s="4"/>
      <c r="B956" s="69"/>
      <c r="C956" s="4"/>
      <c r="D956" s="4"/>
      <c r="E956" s="4"/>
      <c r="F956" s="4"/>
      <c r="G956" s="4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 spans="1:26" ht="15.75" customHeight="1" x14ac:dyDescent="0.3">
      <c r="A957" s="4"/>
      <c r="B957" s="69"/>
      <c r="C957" s="4"/>
      <c r="D957" s="4"/>
      <c r="E957" s="4"/>
      <c r="F957" s="4"/>
      <c r="G957" s="4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 spans="1:26" ht="15.75" customHeight="1" x14ac:dyDescent="0.3">
      <c r="A958" s="4"/>
      <c r="B958" s="69"/>
      <c r="C958" s="4"/>
      <c r="D958" s="4"/>
      <c r="E958" s="4"/>
      <c r="F958" s="4"/>
      <c r="G958" s="4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 spans="1:26" ht="15.75" customHeight="1" x14ac:dyDescent="0.3">
      <c r="A959" s="4"/>
      <c r="B959" s="69"/>
      <c r="C959" s="4"/>
      <c r="D959" s="4"/>
      <c r="E959" s="4"/>
      <c r="F959" s="4"/>
      <c r="G959" s="4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 spans="1:26" ht="15.75" customHeight="1" x14ac:dyDescent="0.3">
      <c r="A960" s="4"/>
      <c r="B960" s="69"/>
      <c r="C960" s="4"/>
      <c r="D960" s="4"/>
      <c r="E960" s="4"/>
      <c r="F960" s="4"/>
      <c r="G960" s="4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 spans="1:26" ht="15.75" customHeight="1" x14ac:dyDescent="0.3">
      <c r="A961" s="4"/>
      <c r="B961" s="69"/>
      <c r="C961" s="4"/>
      <c r="D961" s="4"/>
      <c r="E961" s="4"/>
      <c r="F961" s="4"/>
      <c r="G961" s="4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 spans="1:26" ht="15.75" customHeight="1" x14ac:dyDescent="0.3">
      <c r="A962" s="4"/>
      <c r="B962" s="69"/>
      <c r="C962" s="4"/>
      <c r="D962" s="4"/>
      <c r="E962" s="4"/>
      <c r="F962" s="4"/>
      <c r="G962" s="4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 spans="1:26" ht="15.75" customHeight="1" x14ac:dyDescent="0.3">
      <c r="A963" s="4"/>
      <c r="B963" s="69"/>
      <c r="C963" s="4"/>
      <c r="D963" s="4"/>
      <c r="E963" s="4"/>
      <c r="F963" s="4"/>
      <c r="G963" s="4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 spans="1:26" ht="15.75" customHeight="1" x14ac:dyDescent="0.3">
      <c r="A964" s="4"/>
      <c r="B964" s="69"/>
      <c r="C964" s="4"/>
      <c r="D964" s="4"/>
      <c r="E964" s="4"/>
      <c r="F964" s="4"/>
      <c r="G964" s="4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 spans="1:26" ht="15.75" customHeight="1" x14ac:dyDescent="0.3">
      <c r="A965" s="4"/>
      <c r="B965" s="69"/>
      <c r="C965" s="4"/>
      <c r="D965" s="4"/>
      <c r="E965" s="4"/>
      <c r="F965" s="4"/>
      <c r="G965" s="4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 spans="1:26" ht="15.75" customHeight="1" x14ac:dyDescent="0.3">
      <c r="A966" s="4"/>
      <c r="B966" s="69"/>
      <c r="C966" s="4"/>
      <c r="D966" s="4"/>
      <c r="E966" s="4"/>
      <c r="F966" s="4"/>
      <c r="G966" s="4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 spans="1:26" ht="15.75" customHeight="1" x14ac:dyDescent="0.3">
      <c r="A967" s="4"/>
      <c r="B967" s="69"/>
      <c r="C967" s="4"/>
      <c r="D967" s="4"/>
      <c r="E967" s="4"/>
      <c r="F967" s="4"/>
      <c r="G967" s="4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 spans="1:26" ht="15.75" customHeight="1" x14ac:dyDescent="0.3">
      <c r="A968" s="4"/>
      <c r="B968" s="69"/>
      <c r="C968" s="4"/>
      <c r="D968" s="4"/>
      <c r="E968" s="4"/>
      <c r="F968" s="4"/>
      <c r="G968" s="4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 spans="1:26" ht="15.75" customHeight="1" x14ac:dyDescent="0.3">
      <c r="A969" s="4"/>
      <c r="B969" s="69"/>
      <c r="C969" s="4"/>
      <c r="D969" s="4"/>
      <c r="E969" s="4"/>
      <c r="F969" s="4"/>
      <c r="G969" s="4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 spans="1:26" ht="15.75" customHeight="1" x14ac:dyDescent="0.3">
      <c r="A970" s="4"/>
      <c r="B970" s="69"/>
      <c r="C970" s="4"/>
      <c r="D970" s="4"/>
      <c r="E970" s="4"/>
      <c r="F970" s="4"/>
      <c r="G970" s="4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 spans="1:26" ht="15.75" customHeight="1" x14ac:dyDescent="0.3">
      <c r="A971" s="4"/>
      <c r="B971" s="69"/>
      <c r="C971" s="4"/>
      <c r="D971" s="4"/>
      <c r="E971" s="4"/>
      <c r="F971" s="4"/>
      <c r="G971" s="4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 spans="1:26" ht="15.75" customHeight="1" x14ac:dyDescent="0.3">
      <c r="A972" s="4"/>
      <c r="B972" s="69"/>
      <c r="C972" s="4"/>
      <c r="D972" s="4"/>
      <c r="E972" s="4"/>
      <c r="F972" s="4"/>
      <c r="G972" s="4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 spans="1:26" ht="15.75" customHeight="1" x14ac:dyDescent="0.3">
      <c r="A973" s="4"/>
      <c r="B973" s="69"/>
      <c r="C973" s="4"/>
      <c r="D973" s="4"/>
      <c r="E973" s="4"/>
      <c r="F973" s="4"/>
      <c r="G973" s="4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 spans="1:26" ht="15.75" customHeight="1" x14ac:dyDescent="0.3">
      <c r="A974" s="4"/>
      <c r="B974" s="69"/>
      <c r="C974" s="4"/>
      <c r="D974" s="4"/>
      <c r="E974" s="4"/>
      <c r="F974" s="4"/>
      <c r="G974" s="4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 spans="1:26" ht="15.75" customHeight="1" x14ac:dyDescent="0.3">
      <c r="A975" s="4"/>
      <c r="B975" s="69"/>
      <c r="C975" s="4"/>
      <c r="D975" s="4"/>
      <c r="E975" s="4"/>
      <c r="F975" s="4"/>
      <c r="G975" s="4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 spans="1:26" ht="15.75" customHeight="1" x14ac:dyDescent="0.3">
      <c r="A976" s="4"/>
      <c r="B976" s="69"/>
      <c r="C976" s="4"/>
      <c r="D976" s="4"/>
      <c r="E976" s="4"/>
      <c r="F976" s="4"/>
      <c r="G976" s="4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 spans="1:26" ht="15.75" customHeight="1" x14ac:dyDescent="0.3">
      <c r="A977" s="4"/>
      <c r="B977" s="69"/>
      <c r="C977" s="4"/>
      <c r="D977" s="4"/>
      <c r="E977" s="4"/>
      <c r="F977" s="4"/>
      <c r="G977" s="4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 spans="1:26" ht="15.75" customHeight="1" x14ac:dyDescent="0.3">
      <c r="A978" s="4"/>
      <c r="B978" s="69"/>
      <c r="C978" s="4"/>
      <c r="D978" s="4"/>
      <c r="E978" s="4"/>
      <c r="F978" s="4"/>
      <c r="G978" s="4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 spans="1:26" ht="15.75" customHeight="1" x14ac:dyDescent="0.3">
      <c r="A979" s="4"/>
      <c r="B979" s="69"/>
      <c r="C979" s="4"/>
      <c r="D979" s="4"/>
      <c r="E979" s="4"/>
      <c r="F979" s="4"/>
      <c r="G979" s="4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 spans="1:26" ht="15.75" customHeight="1" x14ac:dyDescent="0.3">
      <c r="A980" s="4"/>
      <c r="B980" s="69"/>
      <c r="C980" s="4"/>
      <c r="D980" s="4"/>
      <c r="E980" s="4"/>
      <c r="F980" s="4"/>
      <c r="G980" s="4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 spans="1:26" ht="15.75" customHeight="1" x14ac:dyDescent="0.3">
      <c r="A981" s="4"/>
      <c r="B981" s="69"/>
      <c r="C981" s="4"/>
      <c r="D981" s="4"/>
      <c r="E981" s="4"/>
      <c r="F981" s="4"/>
      <c r="G981" s="4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 spans="1:26" ht="15.75" customHeight="1" x14ac:dyDescent="0.3">
      <c r="A982" s="4"/>
      <c r="B982" s="69"/>
      <c r="C982" s="4"/>
      <c r="D982" s="4"/>
      <c r="E982" s="4"/>
      <c r="F982" s="4"/>
      <c r="G982" s="4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 spans="1:26" ht="15.75" customHeight="1" x14ac:dyDescent="0.3">
      <c r="A983" s="4"/>
      <c r="B983" s="69"/>
      <c r="C983" s="4"/>
      <c r="D983" s="4"/>
      <c r="E983" s="4"/>
      <c r="F983" s="4"/>
      <c r="G983" s="4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 spans="1:26" ht="15.75" customHeight="1" x14ac:dyDescent="0.3">
      <c r="A984" s="4"/>
      <c r="B984" s="69"/>
      <c r="C984" s="4"/>
      <c r="D984" s="4"/>
      <c r="E984" s="4"/>
      <c r="F984" s="4"/>
      <c r="G984" s="4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 spans="1:26" ht="15.75" customHeight="1" x14ac:dyDescent="0.3">
      <c r="A985" s="4"/>
      <c r="B985" s="69"/>
      <c r="C985" s="4"/>
      <c r="D985" s="4"/>
      <c r="E985" s="4"/>
      <c r="F985" s="4"/>
      <c r="G985" s="4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 spans="1:26" ht="15.75" customHeight="1" x14ac:dyDescent="0.3">
      <c r="A986" s="4"/>
      <c r="B986" s="69"/>
      <c r="C986" s="4"/>
      <c r="D986" s="4"/>
      <c r="E986" s="4"/>
      <c r="F986" s="4"/>
      <c r="G986" s="4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 spans="1:26" ht="15.75" customHeight="1" x14ac:dyDescent="0.3">
      <c r="A987" s="4"/>
      <c r="B987" s="69"/>
      <c r="C987" s="4"/>
      <c r="D987" s="4"/>
      <c r="E987" s="4"/>
      <c r="F987" s="4"/>
      <c r="G987" s="4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 spans="1:26" ht="15.75" customHeight="1" x14ac:dyDescent="0.3">
      <c r="A988" s="4"/>
      <c r="B988" s="69"/>
      <c r="C988" s="4"/>
      <c r="D988" s="4"/>
      <c r="E988" s="4"/>
      <c r="F988" s="4"/>
      <c r="G988" s="4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 spans="1:26" ht="15.75" customHeight="1" x14ac:dyDescent="0.3">
      <c r="A989" s="4"/>
      <c r="B989" s="69"/>
      <c r="C989" s="4"/>
      <c r="D989" s="4"/>
      <c r="E989" s="4"/>
      <c r="F989" s="4"/>
      <c r="G989" s="4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 spans="1:26" ht="15.75" customHeight="1" x14ac:dyDescent="0.3">
      <c r="A990" s="4"/>
      <c r="B990" s="69"/>
      <c r="C990" s="4"/>
      <c r="D990" s="4"/>
      <c r="E990" s="4"/>
      <c r="F990" s="4"/>
      <c r="G990" s="4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 spans="1:26" ht="15.75" customHeight="1" x14ac:dyDescent="0.3">
      <c r="A991" s="4"/>
      <c r="B991" s="69"/>
      <c r="C991" s="4"/>
      <c r="D991" s="4"/>
      <c r="E991" s="4"/>
      <c r="F991" s="4"/>
      <c r="G991" s="4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 spans="1:26" ht="15.75" customHeight="1" x14ac:dyDescent="0.3">
      <c r="A992" s="4"/>
      <c r="B992" s="69"/>
      <c r="C992" s="4"/>
      <c r="D992" s="4"/>
      <c r="E992" s="4"/>
      <c r="F992" s="4"/>
      <c r="G992" s="4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 spans="1:26" ht="15.75" customHeight="1" x14ac:dyDescent="0.3">
      <c r="A993" s="4"/>
      <c r="B993" s="69"/>
      <c r="C993" s="4"/>
      <c r="D993" s="4"/>
      <c r="E993" s="4"/>
      <c r="F993" s="4"/>
      <c r="G993" s="4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 spans="1:26" ht="15.75" customHeight="1" x14ac:dyDescent="0.3">
      <c r="A994" s="4"/>
      <c r="B994" s="69"/>
      <c r="C994" s="4"/>
      <c r="D994" s="4"/>
      <c r="E994" s="4"/>
      <c r="F994" s="4"/>
      <c r="G994" s="4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 spans="1:26" ht="15.75" customHeight="1" x14ac:dyDescent="0.3">
      <c r="A995" s="4"/>
      <c r="B995" s="69"/>
      <c r="C995" s="4"/>
      <c r="D995" s="4"/>
      <c r="E995" s="4"/>
      <c r="F995" s="4"/>
      <c r="G995" s="4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 spans="1:26" ht="15.75" customHeight="1" x14ac:dyDescent="0.3">
      <c r="A996" s="4"/>
      <c r="B996" s="69"/>
      <c r="C996" s="4"/>
      <c r="D996" s="4"/>
      <c r="E996" s="4"/>
      <c r="F996" s="4"/>
      <c r="G996" s="4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 spans="1:26" ht="15.75" customHeight="1" x14ac:dyDescent="0.3">
      <c r="A997" s="4"/>
      <c r="B997" s="69"/>
      <c r="C997" s="4"/>
      <c r="D997" s="4"/>
      <c r="E997" s="4"/>
      <c r="F997" s="4"/>
      <c r="G997" s="4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 spans="1:26" ht="15.75" customHeight="1" x14ac:dyDescent="0.3">
      <c r="A998" s="4"/>
      <c r="B998" s="69"/>
      <c r="C998" s="4"/>
      <c r="D998" s="4"/>
      <c r="E998" s="4"/>
      <c r="F998" s="4"/>
      <c r="G998" s="4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 spans="1:26" ht="15.75" customHeight="1" x14ac:dyDescent="0.3">
      <c r="A999" s="4"/>
      <c r="B999" s="69"/>
      <c r="C999" s="4"/>
      <c r="D999" s="4"/>
      <c r="E999" s="4"/>
      <c r="F999" s="4"/>
      <c r="G999" s="4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 spans="1:26" ht="15.75" customHeight="1" x14ac:dyDescent="0.3">
      <c r="A1000" s="4"/>
      <c r="B1000" s="69"/>
      <c r="C1000" s="4"/>
      <c r="D1000" s="4"/>
      <c r="E1000" s="4"/>
      <c r="F1000" s="4"/>
      <c r="G1000" s="4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5">
    <mergeCell ref="A1:G1"/>
    <mergeCell ref="A23:E23"/>
    <mergeCell ref="A24:E24"/>
    <mergeCell ref="A25:E25"/>
    <mergeCell ref="A26:E26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/>
  </sheetViews>
  <sheetFormatPr defaultColWidth="14.44140625" defaultRowHeight="15" customHeight="1" x14ac:dyDescent="0.3"/>
  <cols>
    <col min="1" max="1" width="6" customWidth="1"/>
    <col min="2" max="2" width="10.109375" customWidth="1"/>
    <col min="3" max="3" width="55.109375" customWidth="1"/>
    <col min="4" max="4" width="12.44140625" customWidth="1"/>
    <col min="5" max="5" width="7.44140625" customWidth="1"/>
    <col min="6" max="7" width="7.5546875" customWidth="1"/>
    <col min="8" max="26" width="8.6640625" customWidth="1"/>
  </cols>
  <sheetData>
    <row r="1" spans="1:26" ht="18" x14ac:dyDescent="0.35">
      <c r="A1" s="268" t="s">
        <v>150</v>
      </c>
      <c r="B1" s="269"/>
      <c r="C1" s="269"/>
      <c r="D1" s="269"/>
      <c r="E1" s="269"/>
      <c r="F1" s="269"/>
      <c r="G1" s="270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14.4" x14ac:dyDescent="0.3">
      <c r="A2" s="76" t="s">
        <v>6</v>
      </c>
      <c r="B2" s="77" t="s">
        <v>8</v>
      </c>
      <c r="C2" s="77" t="s">
        <v>10</v>
      </c>
      <c r="D2" s="77" t="s">
        <v>12</v>
      </c>
      <c r="E2" s="77" t="s">
        <v>15</v>
      </c>
      <c r="F2" s="77" t="s">
        <v>16</v>
      </c>
      <c r="G2" s="78" t="s">
        <v>19</v>
      </c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15.6" x14ac:dyDescent="0.3">
      <c r="A3" s="79"/>
      <c r="B3" s="80"/>
      <c r="C3" s="81">
        <f>'August-23'!G1</f>
        <v>0</v>
      </c>
      <c r="D3" s="271" t="s">
        <v>25</v>
      </c>
      <c r="E3" s="272"/>
      <c r="F3" s="82">
        <v>5000</v>
      </c>
      <c r="G3" s="83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15.6" x14ac:dyDescent="0.3">
      <c r="A4" s="35">
        <v>1</v>
      </c>
      <c r="B4" s="36">
        <v>45141</v>
      </c>
      <c r="C4" s="84" t="s">
        <v>151</v>
      </c>
      <c r="D4" s="27" t="s">
        <v>152</v>
      </c>
      <c r="E4" s="27" t="s">
        <v>45</v>
      </c>
      <c r="F4" s="27"/>
      <c r="G4" s="85">
        <v>500</v>
      </c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5.6" x14ac:dyDescent="0.3">
      <c r="A5" s="35">
        <v>2</v>
      </c>
      <c r="B5" s="36">
        <v>45146</v>
      </c>
      <c r="C5" s="84" t="s">
        <v>153</v>
      </c>
      <c r="D5" s="27" t="s">
        <v>154</v>
      </c>
      <c r="E5" s="27" t="s">
        <v>45</v>
      </c>
      <c r="F5" s="27"/>
      <c r="G5" s="86">
        <v>140</v>
      </c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5.6" x14ac:dyDescent="0.3">
      <c r="A6" s="35">
        <v>3</v>
      </c>
      <c r="B6" s="36">
        <v>45146</v>
      </c>
      <c r="C6" s="84" t="s">
        <v>155</v>
      </c>
      <c r="D6" s="27" t="s">
        <v>154</v>
      </c>
      <c r="E6" s="27" t="s">
        <v>45</v>
      </c>
      <c r="F6" s="87"/>
      <c r="G6" s="86">
        <v>400</v>
      </c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15.6" x14ac:dyDescent="0.3">
      <c r="A7" s="35">
        <v>4</v>
      </c>
      <c r="B7" s="36">
        <v>45150</v>
      </c>
      <c r="C7" s="84" t="s">
        <v>156</v>
      </c>
      <c r="D7" s="27" t="s">
        <v>154</v>
      </c>
      <c r="E7" s="27" t="s">
        <v>45</v>
      </c>
      <c r="F7" s="27"/>
      <c r="G7" s="86">
        <v>600</v>
      </c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15.6" x14ac:dyDescent="0.3">
      <c r="A8" s="35">
        <v>5</v>
      </c>
      <c r="B8" s="36">
        <v>45150</v>
      </c>
      <c r="C8" s="84" t="s">
        <v>157</v>
      </c>
      <c r="D8" s="27" t="s">
        <v>154</v>
      </c>
      <c r="E8" s="27" t="s">
        <v>45</v>
      </c>
      <c r="F8" s="27"/>
      <c r="G8" s="86">
        <v>110</v>
      </c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ht="15.6" x14ac:dyDescent="0.3">
      <c r="A9" s="35">
        <v>6</v>
      </c>
      <c r="B9" s="36">
        <v>45150</v>
      </c>
      <c r="C9" s="84" t="s">
        <v>158</v>
      </c>
      <c r="D9" s="27" t="s">
        <v>154</v>
      </c>
      <c r="E9" s="27" t="s">
        <v>45</v>
      </c>
      <c r="F9" s="27"/>
      <c r="G9" s="86">
        <v>325</v>
      </c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ht="15.6" x14ac:dyDescent="0.3">
      <c r="A10" s="35">
        <v>7</v>
      </c>
      <c r="B10" s="36">
        <v>45151</v>
      </c>
      <c r="C10" s="84" t="s">
        <v>159</v>
      </c>
      <c r="D10" s="27" t="s">
        <v>154</v>
      </c>
      <c r="E10" s="27" t="s">
        <v>45</v>
      </c>
      <c r="F10" s="27"/>
      <c r="G10" s="86">
        <v>175</v>
      </c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15.6" x14ac:dyDescent="0.3">
      <c r="A11" s="35">
        <v>8</v>
      </c>
      <c r="B11" s="36">
        <v>45152</v>
      </c>
      <c r="C11" s="84" t="s">
        <v>160</v>
      </c>
      <c r="D11" s="27" t="s">
        <v>154</v>
      </c>
      <c r="E11" s="27" t="s">
        <v>45</v>
      </c>
      <c r="F11" s="27"/>
      <c r="G11" s="86">
        <v>620</v>
      </c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15.6" x14ac:dyDescent="0.3">
      <c r="A12" s="35">
        <v>9</v>
      </c>
      <c r="B12" s="36">
        <v>45152</v>
      </c>
      <c r="C12" s="84" t="s">
        <v>161</v>
      </c>
      <c r="D12" s="27" t="s">
        <v>154</v>
      </c>
      <c r="E12" s="27" t="s">
        <v>45</v>
      </c>
      <c r="F12" s="27"/>
      <c r="G12" s="86">
        <v>1700</v>
      </c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15.6" x14ac:dyDescent="0.3">
      <c r="A13" s="35">
        <v>10</v>
      </c>
      <c r="B13" s="36">
        <v>45158</v>
      </c>
      <c r="C13" s="84" t="s">
        <v>162</v>
      </c>
      <c r="D13" s="27" t="s">
        <v>154</v>
      </c>
      <c r="E13" s="27" t="s">
        <v>45</v>
      </c>
      <c r="F13" s="27"/>
      <c r="G13" s="86">
        <v>130</v>
      </c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14.4" x14ac:dyDescent="0.3">
      <c r="A14" s="46"/>
      <c r="B14" s="36"/>
      <c r="C14" s="88"/>
      <c r="D14" s="27" t="s">
        <v>52</v>
      </c>
      <c r="E14" s="27"/>
      <c r="F14" s="39">
        <f t="shared" ref="F14:G14" si="0">SUM(F3:F13)</f>
        <v>5000</v>
      </c>
      <c r="G14" s="86">
        <f t="shared" si="0"/>
        <v>4700</v>
      </c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14.4" x14ac:dyDescent="0.3">
      <c r="A15" s="49"/>
      <c r="B15" s="50"/>
      <c r="C15" s="256" t="s">
        <v>73</v>
      </c>
      <c r="D15" s="248"/>
      <c r="E15" s="51"/>
      <c r="F15" s="52">
        <f>F14-G14</f>
        <v>300</v>
      </c>
      <c r="G15" s="8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ht="14.4" x14ac:dyDescent="0.3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14.4" x14ac:dyDescent="0.3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ht="14.4" x14ac:dyDescent="0.3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4.4" x14ac:dyDescent="0.3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4.4" x14ac:dyDescent="0.3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5.75" customHeight="1" x14ac:dyDescent="0.3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5.75" customHeight="1" x14ac:dyDescent="0.3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5.75" customHeight="1" x14ac:dyDescent="0.3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15.75" customHeight="1" x14ac:dyDescent="0.3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15.75" customHeight="1" x14ac:dyDescent="0.3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15.75" customHeight="1" x14ac:dyDescent="0.3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15.75" customHeight="1" x14ac:dyDescent="0.3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15.75" customHeight="1" x14ac:dyDescent="0.3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15.75" customHeight="1" x14ac:dyDescent="0.3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ht="15.75" customHeight="1" x14ac:dyDescent="0.3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ht="15.75" customHeight="1" x14ac:dyDescent="0.3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15.75" customHeight="1" x14ac:dyDescent="0.3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15.75" customHeight="1" x14ac:dyDescent="0.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15.75" customHeight="1" x14ac:dyDescent="0.3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5.75" customHeight="1" x14ac:dyDescent="0.3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15.75" customHeight="1" x14ac:dyDescent="0.3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ht="15.75" customHeight="1" x14ac:dyDescent="0.3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15.75" customHeight="1" x14ac:dyDescent="0.3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15.75" customHeight="1" x14ac:dyDescent="0.3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15.75" customHeight="1" x14ac:dyDescent="0.3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15.75" customHeight="1" x14ac:dyDescent="0.3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ht="15.75" customHeight="1" x14ac:dyDescent="0.3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15.75" customHeight="1" x14ac:dyDescent="0.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ht="15.75" customHeight="1" x14ac:dyDescent="0.3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15.75" customHeight="1" x14ac:dyDescent="0.3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15.75" customHeight="1" x14ac:dyDescent="0.3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15.75" customHeight="1" x14ac:dyDescent="0.3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15.75" customHeight="1" x14ac:dyDescent="0.3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15.75" customHeight="1" x14ac:dyDescent="0.3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15.75" customHeight="1" x14ac:dyDescent="0.3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15.75" customHeight="1" x14ac:dyDescent="0.3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15.75" customHeight="1" x14ac:dyDescent="0.3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ht="15.75" customHeight="1" x14ac:dyDescent="0.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15.75" customHeight="1" x14ac:dyDescent="0.3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ht="15.75" customHeight="1" x14ac:dyDescent="0.3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ht="15.75" customHeight="1" x14ac:dyDescent="0.3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ht="15.75" customHeight="1" x14ac:dyDescent="0.3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15.75" customHeight="1" x14ac:dyDescent="0.3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ht="15.75" customHeight="1" x14ac:dyDescent="0.3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ht="15.75" customHeight="1" x14ac:dyDescent="0.3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5.75" customHeight="1" x14ac:dyDescent="0.3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5.75" customHeight="1" x14ac:dyDescent="0.3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5.75" customHeight="1" x14ac:dyDescent="0.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5.75" customHeight="1" x14ac:dyDescent="0.3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5.75" customHeight="1" x14ac:dyDescent="0.3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5.75" customHeight="1" x14ac:dyDescent="0.3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5.75" customHeight="1" x14ac:dyDescent="0.3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5.75" customHeight="1" x14ac:dyDescent="0.3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5.75" customHeight="1" x14ac:dyDescent="0.3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5.75" customHeight="1" x14ac:dyDescent="0.3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5.75" customHeight="1" x14ac:dyDescent="0.3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5.75" customHeight="1" x14ac:dyDescent="0.3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5.75" customHeight="1" x14ac:dyDescent="0.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5.75" customHeight="1" x14ac:dyDescent="0.3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5.75" customHeight="1" x14ac:dyDescent="0.3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5.75" customHeight="1" x14ac:dyDescent="0.3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5.75" customHeight="1" x14ac:dyDescent="0.3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5.75" customHeight="1" x14ac:dyDescent="0.3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5.75" customHeight="1" x14ac:dyDescent="0.3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5.75" customHeight="1" x14ac:dyDescent="0.3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5.75" customHeight="1" x14ac:dyDescent="0.3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5.75" customHeight="1" x14ac:dyDescent="0.3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5.75" customHeight="1" x14ac:dyDescent="0.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5.75" customHeight="1" x14ac:dyDescent="0.3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5.75" customHeight="1" x14ac:dyDescent="0.3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5.75" customHeight="1" x14ac:dyDescent="0.3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5.75" customHeight="1" x14ac:dyDescent="0.3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5.75" customHeight="1" x14ac:dyDescent="0.3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5.75" customHeight="1" x14ac:dyDescent="0.3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5.75" customHeight="1" x14ac:dyDescent="0.3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5.75" customHeight="1" x14ac:dyDescent="0.3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5.75" customHeight="1" x14ac:dyDescent="0.3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5.75" customHeight="1" x14ac:dyDescent="0.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5.75" customHeight="1" x14ac:dyDescent="0.3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5.75" customHeight="1" x14ac:dyDescent="0.3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5.75" customHeight="1" x14ac:dyDescent="0.3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5.75" customHeight="1" x14ac:dyDescent="0.3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5.75" customHeight="1" x14ac:dyDescent="0.3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5.75" customHeight="1" x14ac:dyDescent="0.3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5.75" customHeight="1" x14ac:dyDescent="0.3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5.75" customHeight="1" x14ac:dyDescent="0.3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5.75" customHeight="1" x14ac:dyDescent="0.3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5.75" customHeight="1" x14ac:dyDescent="0.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5.75" customHeight="1" x14ac:dyDescent="0.3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5.75" customHeight="1" x14ac:dyDescent="0.3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5.75" customHeight="1" x14ac:dyDescent="0.3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5.75" customHeight="1" x14ac:dyDescent="0.3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5.75" customHeight="1" x14ac:dyDescent="0.3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5.75" customHeight="1" x14ac:dyDescent="0.3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5.75" customHeight="1" x14ac:dyDescent="0.3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5.75" customHeight="1" x14ac:dyDescent="0.3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5.75" customHeight="1" x14ac:dyDescent="0.3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5.75" customHeight="1" x14ac:dyDescent="0.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5.75" customHeight="1" x14ac:dyDescent="0.3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5.75" customHeight="1" x14ac:dyDescent="0.3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5.75" customHeight="1" x14ac:dyDescent="0.3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5.75" customHeight="1" x14ac:dyDescent="0.3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5.75" customHeight="1" x14ac:dyDescent="0.3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5.75" customHeight="1" x14ac:dyDescent="0.3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5.75" customHeight="1" x14ac:dyDescent="0.3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5.75" customHeight="1" x14ac:dyDescent="0.3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5.75" customHeight="1" x14ac:dyDescent="0.3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5.75" customHeight="1" x14ac:dyDescent="0.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5.75" customHeight="1" x14ac:dyDescent="0.3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5.75" customHeight="1" x14ac:dyDescent="0.3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5.75" customHeight="1" x14ac:dyDescent="0.3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5.75" customHeight="1" x14ac:dyDescent="0.3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5.75" customHeight="1" x14ac:dyDescent="0.3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5.75" customHeight="1" x14ac:dyDescent="0.3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5.75" customHeight="1" x14ac:dyDescent="0.3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5.75" customHeight="1" x14ac:dyDescent="0.3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5.75" customHeight="1" x14ac:dyDescent="0.3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5.75" customHeight="1" x14ac:dyDescent="0.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5.75" customHeight="1" x14ac:dyDescent="0.3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5.75" customHeight="1" x14ac:dyDescent="0.3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5.75" customHeight="1" x14ac:dyDescent="0.3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5.75" customHeight="1" x14ac:dyDescent="0.3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5.75" customHeight="1" x14ac:dyDescent="0.3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5.75" customHeight="1" x14ac:dyDescent="0.3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5.75" customHeight="1" x14ac:dyDescent="0.3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5.75" customHeight="1" x14ac:dyDescent="0.3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5.75" customHeight="1" x14ac:dyDescent="0.3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5.75" customHeight="1" x14ac:dyDescent="0.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5.75" customHeight="1" x14ac:dyDescent="0.3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5.75" customHeight="1" x14ac:dyDescent="0.3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5.75" customHeight="1" x14ac:dyDescent="0.3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5.75" customHeight="1" x14ac:dyDescent="0.3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5.75" customHeight="1" x14ac:dyDescent="0.3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5.75" customHeight="1" x14ac:dyDescent="0.3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5.75" customHeight="1" x14ac:dyDescent="0.3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5.75" customHeight="1" x14ac:dyDescent="0.3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5.75" customHeight="1" x14ac:dyDescent="0.3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5.75" customHeight="1" x14ac:dyDescent="0.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5.75" customHeight="1" x14ac:dyDescent="0.3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5.75" customHeight="1" x14ac:dyDescent="0.3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5.75" customHeight="1" x14ac:dyDescent="0.3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5.75" customHeight="1" x14ac:dyDescent="0.3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5.75" customHeight="1" x14ac:dyDescent="0.3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5.75" customHeight="1" x14ac:dyDescent="0.3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5.75" customHeight="1" x14ac:dyDescent="0.3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5.75" customHeight="1" x14ac:dyDescent="0.3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5.75" customHeight="1" x14ac:dyDescent="0.3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5.75" customHeight="1" x14ac:dyDescent="0.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5.75" customHeight="1" x14ac:dyDescent="0.3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5.75" customHeight="1" x14ac:dyDescent="0.3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5.75" customHeight="1" x14ac:dyDescent="0.3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5.75" customHeight="1" x14ac:dyDescent="0.3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5.75" customHeight="1" x14ac:dyDescent="0.3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5.75" customHeight="1" x14ac:dyDescent="0.3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5.75" customHeight="1" x14ac:dyDescent="0.3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5.75" customHeight="1" x14ac:dyDescent="0.3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5.75" customHeight="1" x14ac:dyDescent="0.3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5.75" customHeight="1" x14ac:dyDescent="0.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5.75" customHeight="1" x14ac:dyDescent="0.3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5.75" customHeight="1" x14ac:dyDescent="0.3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5.75" customHeight="1" x14ac:dyDescent="0.3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5.75" customHeight="1" x14ac:dyDescent="0.3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5.75" customHeight="1" x14ac:dyDescent="0.3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5.75" customHeight="1" x14ac:dyDescent="0.3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5.75" customHeight="1" x14ac:dyDescent="0.3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5.75" customHeight="1" x14ac:dyDescent="0.3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5.75" customHeight="1" x14ac:dyDescent="0.3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5.75" customHeight="1" x14ac:dyDescent="0.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5.75" customHeight="1" x14ac:dyDescent="0.3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5.75" customHeight="1" x14ac:dyDescent="0.3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5.75" customHeight="1" x14ac:dyDescent="0.3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5.75" customHeight="1" x14ac:dyDescent="0.3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5.75" customHeight="1" x14ac:dyDescent="0.3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5.75" customHeight="1" x14ac:dyDescent="0.3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5.75" customHeight="1" x14ac:dyDescent="0.3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5.75" customHeight="1" x14ac:dyDescent="0.3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5.75" customHeight="1" x14ac:dyDescent="0.3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5.75" customHeight="1" x14ac:dyDescent="0.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5.75" customHeight="1" x14ac:dyDescent="0.3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5.75" customHeight="1" x14ac:dyDescent="0.3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5.75" customHeight="1" x14ac:dyDescent="0.3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5.75" customHeight="1" x14ac:dyDescent="0.3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5.75" customHeight="1" x14ac:dyDescent="0.3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5.75" customHeight="1" x14ac:dyDescent="0.3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5.75" customHeight="1" x14ac:dyDescent="0.3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5.75" customHeight="1" x14ac:dyDescent="0.3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5.75" customHeight="1" x14ac:dyDescent="0.3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5.75" customHeight="1" x14ac:dyDescent="0.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5.75" customHeight="1" x14ac:dyDescent="0.3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5.75" customHeight="1" x14ac:dyDescent="0.3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5.75" customHeight="1" x14ac:dyDescent="0.3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5.75" customHeight="1" x14ac:dyDescent="0.3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5.75" customHeight="1" x14ac:dyDescent="0.3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5.75" customHeight="1" x14ac:dyDescent="0.3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5.75" customHeight="1" x14ac:dyDescent="0.3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5.75" customHeight="1" x14ac:dyDescent="0.3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5.75" customHeight="1" x14ac:dyDescent="0.3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5.75" customHeight="1" x14ac:dyDescent="0.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5.75" customHeight="1" x14ac:dyDescent="0.3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5.75" customHeight="1" x14ac:dyDescent="0.3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5.75" customHeight="1" x14ac:dyDescent="0.3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5.75" customHeight="1" x14ac:dyDescent="0.3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5.75" customHeight="1" x14ac:dyDescent="0.3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5.75" customHeight="1" x14ac:dyDescent="0.3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5.75" customHeight="1" x14ac:dyDescent="0.3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5.75" customHeight="1" x14ac:dyDescent="0.3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5.75" customHeight="1" x14ac:dyDescent="0.3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5.75" customHeight="1" x14ac:dyDescent="0.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5.75" customHeight="1" x14ac:dyDescent="0.3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5.75" customHeight="1" x14ac:dyDescent="0.3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5.75" customHeight="1" x14ac:dyDescent="0.3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5.75" customHeight="1" x14ac:dyDescent="0.3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5.75" customHeight="1" x14ac:dyDescent="0.3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5.75" customHeight="1" x14ac:dyDescent="0.3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5.75" customHeight="1" x14ac:dyDescent="0.3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5.75" customHeight="1" x14ac:dyDescent="0.3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5.75" customHeight="1" x14ac:dyDescent="0.3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5.75" customHeight="1" x14ac:dyDescent="0.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5.75" customHeight="1" x14ac:dyDescent="0.3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5.75" customHeight="1" x14ac:dyDescent="0.3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5.75" customHeight="1" x14ac:dyDescent="0.3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5.75" customHeight="1" x14ac:dyDescent="0.3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5.75" customHeight="1" x14ac:dyDescent="0.3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5.75" customHeight="1" x14ac:dyDescent="0.3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5.75" customHeight="1" x14ac:dyDescent="0.3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5.75" customHeight="1" x14ac:dyDescent="0.3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5.75" customHeight="1" x14ac:dyDescent="0.3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5.75" customHeight="1" x14ac:dyDescent="0.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5.75" customHeight="1" x14ac:dyDescent="0.3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5.75" customHeight="1" x14ac:dyDescent="0.3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5.75" customHeight="1" x14ac:dyDescent="0.3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5.75" customHeight="1" x14ac:dyDescent="0.3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5.75" customHeight="1" x14ac:dyDescent="0.3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5.75" customHeight="1" x14ac:dyDescent="0.3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5.75" customHeight="1" x14ac:dyDescent="0.3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5.75" customHeight="1" x14ac:dyDescent="0.3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5.75" customHeight="1" x14ac:dyDescent="0.3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5.75" customHeight="1" x14ac:dyDescent="0.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5.75" customHeight="1" x14ac:dyDescent="0.3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5.75" customHeight="1" x14ac:dyDescent="0.3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5.75" customHeight="1" x14ac:dyDescent="0.3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5.75" customHeight="1" x14ac:dyDescent="0.3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5.75" customHeight="1" x14ac:dyDescent="0.3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5.75" customHeight="1" x14ac:dyDescent="0.3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5.75" customHeight="1" x14ac:dyDescent="0.3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5.75" customHeight="1" x14ac:dyDescent="0.3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5.75" customHeight="1" x14ac:dyDescent="0.3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5.75" customHeight="1" x14ac:dyDescent="0.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5.75" customHeight="1" x14ac:dyDescent="0.3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5.75" customHeight="1" x14ac:dyDescent="0.3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5.75" customHeight="1" x14ac:dyDescent="0.3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5.75" customHeight="1" x14ac:dyDescent="0.3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5.75" customHeight="1" x14ac:dyDescent="0.3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5.75" customHeight="1" x14ac:dyDescent="0.3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5.75" customHeight="1" x14ac:dyDescent="0.3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5.75" customHeight="1" x14ac:dyDescent="0.3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5.75" customHeight="1" x14ac:dyDescent="0.3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5.75" customHeight="1" x14ac:dyDescent="0.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5.75" customHeight="1" x14ac:dyDescent="0.3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5.75" customHeight="1" x14ac:dyDescent="0.3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5.75" customHeight="1" x14ac:dyDescent="0.3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5.75" customHeight="1" x14ac:dyDescent="0.3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5.75" customHeight="1" x14ac:dyDescent="0.3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5.75" customHeight="1" x14ac:dyDescent="0.3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5.75" customHeight="1" x14ac:dyDescent="0.3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5.75" customHeight="1" x14ac:dyDescent="0.3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5.75" customHeight="1" x14ac:dyDescent="0.3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5.75" customHeight="1" x14ac:dyDescent="0.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5.75" customHeight="1" x14ac:dyDescent="0.3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5.75" customHeight="1" x14ac:dyDescent="0.3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5.75" customHeight="1" x14ac:dyDescent="0.3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5.75" customHeight="1" x14ac:dyDescent="0.3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5.75" customHeight="1" x14ac:dyDescent="0.3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5.75" customHeight="1" x14ac:dyDescent="0.3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5.75" customHeight="1" x14ac:dyDescent="0.3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5.75" customHeight="1" x14ac:dyDescent="0.3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5.75" customHeight="1" x14ac:dyDescent="0.3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5.75" customHeight="1" x14ac:dyDescent="0.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5.75" customHeight="1" x14ac:dyDescent="0.3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5.75" customHeight="1" x14ac:dyDescent="0.3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5.75" customHeight="1" x14ac:dyDescent="0.3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5.75" customHeight="1" x14ac:dyDescent="0.3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5.75" customHeight="1" x14ac:dyDescent="0.3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5.75" customHeight="1" x14ac:dyDescent="0.3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5.75" customHeight="1" x14ac:dyDescent="0.3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5.75" customHeight="1" x14ac:dyDescent="0.3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5.75" customHeight="1" x14ac:dyDescent="0.3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5.75" customHeight="1" x14ac:dyDescent="0.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5.75" customHeight="1" x14ac:dyDescent="0.3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5.75" customHeight="1" x14ac:dyDescent="0.3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5.75" customHeight="1" x14ac:dyDescent="0.3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5.75" customHeight="1" x14ac:dyDescent="0.3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5.75" customHeight="1" x14ac:dyDescent="0.3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5.75" customHeight="1" x14ac:dyDescent="0.3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5.75" customHeight="1" x14ac:dyDescent="0.3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5.75" customHeight="1" x14ac:dyDescent="0.3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5.75" customHeight="1" x14ac:dyDescent="0.3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5.75" customHeight="1" x14ac:dyDescent="0.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5.75" customHeight="1" x14ac:dyDescent="0.3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5.75" customHeight="1" x14ac:dyDescent="0.3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5.75" customHeight="1" x14ac:dyDescent="0.3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5.75" customHeight="1" x14ac:dyDescent="0.3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5.75" customHeight="1" x14ac:dyDescent="0.3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5.75" customHeight="1" x14ac:dyDescent="0.3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5.75" customHeight="1" x14ac:dyDescent="0.3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5.75" customHeight="1" x14ac:dyDescent="0.3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5.75" customHeight="1" x14ac:dyDescent="0.3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5.75" customHeight="1" x14ac:dyDescent="0.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5.75" customHeight="1" x14ac:dyDescent="0.3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5.75" customHeight="1" x14ac:dyDescent="0.3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5.75" customHeight="1" x14ac:dyDescent="0.3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5.75" customHeight="1" x14ac:dyDescent="0.3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5.75" customHeight="1" x14ac:dyDescent="0.3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5.75" customHeight="1" x14ac:dyDescent="0.3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5.75" customHeight="1" x14ac:dyDescent="0.3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5.75" customHeight="1" x14ac:dyDescent="0.3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5.75" customHeight="1" x14ac:dyDescent="0.3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5.75" customHeight="1" x14ac:dyDescent="0.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5.75" customHeight="1" x14ac:dyDescent="0.3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5.75" customHeight="1" x14ac:dyDescent="0.3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5.75" customHeight="1" x14ac:dyDescent="0.3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5.75" customHeight="1" x14ac:dyDescent="0.3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5.75" customHeight="1" x14ac:dyDescent="0.3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5.75" customHeight="1" x14ac:dyDescent="0.3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5.75" customHeight="1" x14ac:dyDescent="0.3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5.75" customHeight="1" x14ac:dyDescent="0.3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5.75" customHeight="1" x14ac:dyDescent="0.3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5.75" customHeight="1" x14ac:dyDescent="0.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5.75" customHeight="1" x14ac:dyDescent="0.3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5.75" customHeight="1" x14ac:dyDescent="0.3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5.75" customHeight="1" x14ac:dyDescent="0.3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5.75" customHeight="1" x14ac:dyDescent="0.3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5.75" customHeight="1" x14ac:dyDescent="0.3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5.75" customHeight="1" x14ac:dyDescent="0.3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5.75" customHeight="1" x14ac:dyDescent="0.3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5.75" customHeight="1" x14ac:dyDescent="0.3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5.75" customHeight="1" x14ac:dyDescent="0.3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5.75" customHeight="1" x14ac:dyDescent="0.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5.75" customHeight="1" x14ac:dyDescent="0.3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5.75" customHeight="1" x14ac:dyDescent="0.3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5.75" customHeight="1" x14ac:dyDescent="0.3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5.75" customHeight="1" x14ac:dyDescent="0.3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5.75" customHeight="1" x14ac:dyDescent="0.3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5.75" customHeight="1" x14ac:dyDescent="0.3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5.75" customHeight="1" x14ac:dyDescent="0.3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5.75" customHeight="1" x14ac:dyDescent="0.3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5.75" customHeight="1" x14ac:dyDescent="0.3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5.75" customHeight="1" x14ac:dyDescent="0.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5.75" customHeight="1" x14ac:dyDescent="0.3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5.75" customHeight="1" x14ac:dyDescent="0.3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5.75" customHeight="1" x14ac:dyDescent="0.3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5.75" customHeight="1" x14ac:dyDescent="0.3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5.75" customHeight="1" x14ac:dyDescent="0.3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5.75" customHeight="1" x14ac:dyDescent="0.3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5.75" customHeight="1" x14ac:dyDescent="0.3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5.75" customHeight="1" x14ac:dyDescent="0.3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5.75" customHeight="1" x14ac:dyDescent="0.3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5.75" customHeight="1" x14ac:dyDescent="0.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5.75" customHeight="1" x14ac:dyDescent="0.3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5.75" customHeight="1" x14ac:dyDescent="0.3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5.75" customHeight="1" x14ac:dyDescent="0.3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5.75" customHeight="1" x14ac:dyDescent="0.3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5.75" customHeight="1" x14ac:dyDescent="0.3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5.75" customHeight="1" x14ac:dyDescent="0.3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5.75" customHeight="1" x14ac:dyDescent="0.3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5.75" customHeight="1" x14ac:dyDescent="0.3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5.75" customHeight="1" x14ac:dyDescent="0.3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5.75" customHeight="1" x14ac:dyDescent="0.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5.75" customHeight="1" x14ac:dyDescent="0.3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5.75" customHeight="1" x14ac:dyDescent="0.3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5.75" customHeight="1" x14ac:dyDescent="0.3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5.75" customHeight="1" x14ac:dyDescent="0.3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5.75" customHeight="1" x14ac:dyDescent="0.3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5.75" customHeight="1" x14ac:dyDescent="0.3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5.75" customHeight="1" x14ac:dyDescent="0.3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5.75" customHeight="1" x14ac:dyDescent="0.3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5.75" customHeight="1" x14ac:dyDescent="0.3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5.75" customHeight="1" x14ac:dyDescent="0.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5.75" customHeight="1" x14ac:dyDescent="0.3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5.75" customHeight="1" x14ac:dyDescent="0.3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5.75" customHeight="1" x14ac:dyDescent="0.3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5.75" customHeight="1" x14ac:dyDescent="0.3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5.75" customHeight="1" x14ac:dyDescent="0.3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5.75" customHeight="1" x14ac:dyDescent="0.3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5.75" customHeight="1" x14ac:dyDescent="0.3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5.75" customHeight="1" x14ac:dyDescent="0.3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5.75" customHeight="1" x14ac:dyDescent="0.3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5.75" customHeight="1" x14ac:dyDescent="0.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5.75" customHeight="1" x14ac:dyDescent="0.3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5.75" customHeight="1" x14ac:dyDescent="0.3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5.75" customHeight="1" x14ac:dyDescent="0.3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5.75" customHeight="1" x14ac:dyDescent="0.3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5.75" customHeight="1" x14ac:dyDescent="0.3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5.75" customHeight="1" x14ac:dyDescent="0.3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5.75" customHeight="1" x14ac:dyDescent="0.3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5.75" customHeight="1" x14ac:dyDescent="0.3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5.75" customHeight="1" x14ac:dyDescent="0.3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5.75" customHeight="1" x14ac:dyDescent="0.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5.75" customHeight="1" x14ac:dyDescent="0.3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5.75" customHeight="1" x14ac:dyDescent="0.3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5.75" customHeight="1" x14ac:dyDescent="0.3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5.75" customHeight="1" x14ac:dyDescent="0.3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5.75" customHeight="1" x14ac:dyDescent="0.3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5.75" customHeight="1" x14ac:dyDescent="0.3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5.75" customHeight="1" x14ac:dyDescent="0.3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5.75" customHeight="1" x14ac:dyDescent="0.3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5.75" customHeight="1" x14ac:dyDescent="0.3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5.75" customHeight="1" x14ac:dyDescent="0.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5.75" customHeight="1" x14ac:dyDescent="0.3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5.75" customHeight="1" x14ac:dyDescent="0.3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5.75" customHeight="1" x14ac:dyDescent="0.3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5.75" customHeight="1" x14ac:dyDescent="0.3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5.75" customHeight="1" x14ac:dyDescent="0.3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5.75" customHeight="1" x14ac:dyDescent="0.3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5.75" customHeight="1" x14ac:dyDescent="0.3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5.75" customHeight="1" x14ac:dyDescent="0.3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5.75" customHeight="1" x14ac:dyDescent="0.3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5.75" customHeight="1" x14ac:dyDescent="0.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5.75" customHeight="1" x14ac:dyDescent="0.3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5.75" customHeight="1" x14ac:dyDescent="0.3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5.75" customHeight="1" x14ac:dyDescent="0.3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5.75" customHeight="1" x14ac:dyDescent="0.3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5.75" customHeight="1" x14ac:dyDescent="0.3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5.75" customHeight="1" x14ac:dyDescent="0.3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5.75" customHeight="1" x14ac:dyDescent="0.3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5.75" customHeight="1" x14ac:dyDescent="0.3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5.75" customHeight="1" x14ac:dyDescent="0.3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5.75" customHeight="1" x14ac:dyDescent="0.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5.75" customHeight="1" x14ac:dyDescent="0.3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5.75" customHeight="1" x14ac:dyDescent="0.3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5.75" customHeight="1" x14ac:dyDescent="0.3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5.75" customHeight="1" x14ac:dyDescent="0.3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5.75" customHeight="1" x14ac:dyDescent="0.3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5.75" customHeight="1" x14ac:dyDescent="0.3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5.75" customHeight="1" x14ac:dyDescent="0.3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5.75" customHeight="1" x14ac:dyDescent="0.3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5.75" customHeight="1" x14ac:dyDescent="0.3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5.75" customHeight="1" x14ac:dyDescent="0.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5.75" customHeight="1" x14ac:dyDescent="0.3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5.75" customHeight="1" x14ac:dyDescent="0.3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5.75" customHeight="1" x14ac:dyDescent="0.3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5.75" customHeight="1" x14ac:dyDescent="0.3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5.75" customHeight="1" x14ac:dyDescent="0.3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5.75" customHeight="1" x14ac:dyDescent="0.3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5.75" customHeight="1" x14ac:dyDescent="0.3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5.75" customHeight="1" x14ac:dyDescent="0.3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5.75" customHeight="1" x14ac:dyDescent="0.3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5.75" customHeight="1" x14ac:dyDescent="0.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5.75" customHeight="1" x14ac:dyDescent="0.3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5.75" customHeight="1" x14ac:dyDescent="0.3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5.75" customHeight="1" x14ac:dyDescent="0.3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5.75" customHeight="1" x14ac:dyDescent="0.3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5.75" customHeight="1" x14ac:dyDescent="0.3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5.75" customHeight="1" x14ac:dyDescent="0.3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5.75" customHeight="1" x14ac:dyDescent="0.3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5.75" customHeight="1" x14ac:dyDescent="0.3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5.75" customHeight="1" x14ac:dyDescent="0.3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5.75" customHeight="1" x14ac:dyDescent="0.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5.75" customHeight="1" x14ac:dyDescent="0.3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5.75" customHeight="1" x14ac:dyDescent="0.3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5.75" customHeight="1" x14ac:dyDescent="0.3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5.75" customHeight="1" x14ac:dyDescent="0.3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5.75" customHeight="1" x14ac:dyDescent="0.3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5.75" customHeight="1" x14ac:dyDescent="0.3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5.75" customHeight="1" x14ac:dyDescent="0.3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5.75" customHeight="1" x14ac:dyDescent="0.3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5.75" customHeight="1" x14ac:dyDescent="0.3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5.75" customHeight="1" x14ac:dyDescent="0.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5.75" customHeight="1" x14ac:dyDescent="0.3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5.75" customHeight="1" x14ac:dyDescent="0.3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5.75" customHeight="1" x14ac:dyDescent="0.3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5.75" customHeight="1" x14ac:dyDescent="0.3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5.75" customHeight="1" x14ac:dyDescent="0.3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5.75" customHeight="1" x14ac:dyDescent="0.3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5.75" customHeight="1" x14ac:dyDescent="0.3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5.75" customHeight="1" x14ac:dyDescent="0.3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5.75" customHeight="1" x14ac:dyDescent="0.3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5.75" customHeight="1" x14ac:dyDescent="0.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5.75" customHeight="1" x14ac:dyDescent="0.3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5.75" customHeight="1" x14ac:dyDescent="0.3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5.75" customHeight="1" x14ac:dyDescent="0.3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5.75" customHeight="1" x14ac:dyDescent="0.3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5.75" customHeight="1" x14ac:dyDescent="0.3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5.75" customHeight="1" x14ac:dyDescent="0.3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5.75" customHeight="1" x14ac:dyDescent="0.3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5.75" customHeight="1" x14ac:dyDescent="0.3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5.75" customHeight="1" x14ac:dyDescent="0.3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5.75" customHeight="1" x14ac:dyDescent="0.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5.75" customHeight="1" x14ac:dyDescent="0.3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5.75" customHeight="1" x14ac:dyDescent="0.3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5.75" customHeight="1" x14ac:dyDescent="0.3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5.75" customHeight="1" x14ac:dyDescent="0.3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5.75" customHeight="1" x14ac:dyDescent="0.3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5.75" customHeight="1" x14ac:dyDescent="0.3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5.75" customHeight="1" x14ac:dyDescent="0.3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5.75" customHeight="1" x14ac:dyDescent="0.3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5.75" customHeight="1" x14ac:dyDescent="0.3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5.75" customHeight="1" x14ac:dyDescent="0.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5.75" customHeight="1" x14ac:dyDescent="0.3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5.75" customHeight="1" x14ac:dyDescent="0.3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5.75" customHeight="1" x14ac:dyDescent="0.3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5.75" customHeight="1" x14ac:dyDescent="0.3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5.75" customHeight="1" x14ac:dyDescent="0.3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5.75" customHeight="1" x14ac:dyDescent="0.3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5.75" customHeight="1" x14ac:dyDescent="0.3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5.75" customHeight="1" x14ac:dyDescent="0.3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5.75" customHeight="1" x14ac:dyDescent="0.3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5.75" customHeight="1" x14ac:dyDescent="0.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5.75" customHeight="1" x14ac:dyDescent="0.3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5.75" customHeight="1" x14ac:dyDescent="0.3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5.75" customHeight="1" x14ac:dyDescent="0.3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5.75" customHeight="1" x14ac:dyDescent="0.3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5.75" customHeight="1" x14ac:dyDescent="0.3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5.75" customHeight="1" x14ac:dyDescent="0.3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5.75" customHeight="1" x14ac:dyDescent="0.3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5.75" customHeight="1" x14ac:dyDescent="0.3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5.75" customHeight="1" x14ac:dyDescent="0.3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5.75" customHeight="1" x14ac:dyDescent="0.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5.75" customHeight="1" x14ac:dyDescent="0.3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5.75" customHeight="1" x14ac:dyDescent="0.3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5.75" customHeight="1" x14ac:dyDescent="0.3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5.75" customHeight="1" x14ac:dyDescent="0.3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5.75" customHeight="1" x14ac:dyDescent="0.3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5.75" customHeight="1" x14ac:dyDescent="0.3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5.75" customHeight="1" x14ac:dyDescent="0.3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5.75" customHeight="1" x14ac:dyDescent="0.3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5.75" customHeight="1" x14ac:dyDescent="0.3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5.75" customHeight="1" x14ac:dyDescent="0.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5.75" customHeight="1" x14ac:dyDescent="0.3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5.75" customHeight="1" x14ac:dyDescent="0.3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5.75" customHeight="1" x14ac:dyDescent="0.3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5.75" customHeight="1" x14ac:dyDescent="0.3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5.75" customHeight="1" x14ac:dyDescent="0.3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5.75" customHeight="1" x14ac:dyDescent="0.3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5.75" customHeight="1" x14ac:dyDescent="0.3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5.75" customHeight="1" x14ac:dyDescent="0.3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5.75" customHeight="1" x14ac:dyDescent="0.3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5.75" customHeight="1" x14ac:dyDescent="0.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5.75" customHeight="1" x14ac:dyDescent="0.3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5.75" customHeight="1" x14ac:dyDescent="0.3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5.75" customHeight="1" x14ac:dyDescent="0.3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5.75" customHeight="1" x14ac:dyDescent="0.3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5.75" customHeight="1" x14ac:dyDescent="0.3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5.75" customHeight="1" x14ac:dyDescent="0.3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5.75" customHeight="1" x14ac:dyDescent="0.3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5.75" customHeight="1" x14ac:dyDescent="0.3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5.75" customHeight="1" x14ac:dyDescent="0.3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5.75" customHeight="1" x14ac:dyDescent="0.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5.75" customHeight="1" x14ac:dyDescent="0.3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5.75" customHeight="1" x14ac:dyDescent="0.3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5.75" customHeight="1" x14ac:dyDescent="0.3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5.75" customHeight="1" x14ac:dyDescent="0.3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5.75" customHeight="1" x14ac:dyDescent="0.3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5.75" customHeight="1" x14ac:dyDescent="0.3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5.75" customHeight="1" x14ac:dyDescent="0.3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5.75" customHeight="1" x14ac:dyDescent="0.3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5.75" customHeight="1" x14ac:dyDescent="0.3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5.75" customHeight="1" x14ac:dyDescent="0.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5.75" customHeight="1" x14ac:dyDescent="0.3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5.75" customHeight="1" x14ac:dyDescent="0.3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5.75" customHeight="1" x14ac:dyDescent="0.3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5.75" customHeight="1" x14ac:dyDescent="0.3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5.75" customHeight="1" x14ac:dyDescent="0.3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5.75" customHeight="1" x14ac:dyDescent="0.3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5.75" customHeight="1" x14ac:dyDescent="0.3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5.75" customHeight="1" x14ac:dyDescent="0.3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5.75" customHeight="1" x14ac:dyDescent="0.3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5.75" customHeight="1" x14ac:dyDescent="0.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5.75" customHeight="1" x14ac:dyDescent="0.3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5.75" customHeight="1" x14ac:dyDescent="0.3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5.75" customHeight="1" x14ac:dyDescent="0.3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5.75" customHeight="1" x14ac:dyDescent="0.3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5.75" customHeight="1" x14ac:dyDescent="0.3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5.75" customHeight="1" x14ac:dyDescent="0.3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5.75" customHeight="1" x14ac:dyDescent="0.3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5.75" customHeight="1" x14ac:dyDescent="0.3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5.75" customHeight="1" x14ac:dyDescent="0.3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5.75" customHeight="1" x14ac:dyDescent="0.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5.75" customHeight="1" x14ac:dyDescent="0.3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5.75" customHeight="1" x14ac:dyDescent="0.3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5.75" customHeight="1" x14ac:dyDescent="0.3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5.75" customHeight="1" x14ac:dyDescent="0.3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5.75" customHeight="1" x14ac:dyDescent="0.3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5.75" customHeight="1" x14ac:dyDescent="0.3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5.75" customHeight="1" x14ac:dyDescent="0.3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5.75" customHeight="1" x14ac:dyDescent="0.3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5.75" customHeight="1" x14ac:dyDescent="0.3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5.75" customHeight="1" x14ac:dyDescent="0.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5.75" customHeight="1" x14ac:dyDescent="0.3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5.75" customHeight="1" x14ac:dyDescent="0.3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5.75" customHeight="1" x14ac:dyDescent="0.3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5.75" customHeight="1" x14ac:dyDescent="0.3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5.75" customHeight="1" x14ac:dyDescent="0.3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5.75" customHeight="1" x14ac:dyDescent="0.3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5.75" customHeight="1" x14ac:dyDescent="0.3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5.75" customHeight="1" x14ac:dyDescent="0.3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5.75" customHeight="1" x14ac:dyDescent="0.3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5.75" customHeight="1" x14ac:dyDescent="0.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5.75" customHeight="1" x14ac:dyDescent="0.3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5.75" customHeight="1" x14ac:dyDescent="0.3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5.75" customHeight="1" x14ac:dyDescent="0.3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5.75" customHeight="1" x14ac:dyDescent="0.3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5.75" customHeight="1" x14ac:dyDescent="0.3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5.75" customHeight="1" x14ac:dyDescent="0.3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5.75" customHeight="1" x14ac:dyDescent="0.3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5.75" customHeight="1" x14ac:dyDescent="0.3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5.75" customHeight="1" x14ac:dyDescent="0.3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5.75" customHeight="1" x14ac:dyDescent="0.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5.75" customHeight="1" x14ac:dyDescent="0.3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5.75" customHeight="1" x14ac:dyDescent="0.3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5.75" customHeight="1" x14ac:dyDescent="0.3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5.75" customHeight="1" x14ac:dyDescent="0.3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5.75" customHeight="1" x14ac:dyDescent="0.3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5.75" customHeight="1" x14ac:dyDescent="0.3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5.75" customHeight="1" x14ac:dyDescent="0.3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5.75" customHeight="1" x14ac:dyDescent="0.3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5.75" customHeight="1" x14ac:dyDescent="0.3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5.75" customHeight="1" x14ac:dyDescent="0.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5.75" customHeight="1" x14ac:dyDescent="0.3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5.75" customHeight="1" x14ac:dyDescent="0.3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5.75" customHeight="1" x14ac:dyDescent="0.3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5.75" customHeight="1" x14ac:dyDescent="0.3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5.75" customHeight="1" x14ac:dyDescent="0.3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5.75" customHeight="1" x14ac:dyDescent="0.3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5.75" customHeight="1" x14ac:dyDescent="0.3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5.75" customHeight="1" x14ac:dyDescent="0.3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5.75" customHeight="1" x14ac:dyDescent="0.3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5.75" customHeight="1" x14ac:dyDescent="0.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5.75" customHeight="1" x14ac:dyDescent="0.3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5.75" customHeight="1" x14ac:dyDescent="0.3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5.75" customHeight="1" x14ac:dyDescent="0.3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5.75" customHeight="1" x14ac:dyDescent="0.3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5.75" customHeight="1" x14ac:dyDescent="0.3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5.75" customHeight="1" x14ac:dyDescent="0.3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5.75" customHeight="1" x14ac:dyDescent="0.3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5.75" customHeight="1" x14ac:dyDescent="0.3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5.75" customHeight="1" x14ac:dyDescent="0.3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5.75" customHeight="1" x14ac:dyDescent="0.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5.75" customHeight="1" x14ac:dyDescent="0.3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5.75" customHeight="1" x14ac:dyDescent="0.3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5.75" customHeight="1" x14ac:dyDescent="0.3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5.75" customHeight="1" x14ac:dyDescent="0.3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5.75" customHeight="1" x14ac:dyDescent="0.3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5.75" customHeight="1" x14ac:dyDescent="0.3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5.75" customHeight="1" x14ac:dyDescent="0.3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5.75" customHeight="1" x14ac:dyDescent="0.3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5.75" customHeight="1" x14ac:dyDescent="0.3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5.75" customHeight="1" x14ac:dyDescent="0.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5.75" customHeight="1" x14ac:dyDescent="0.3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5.75" customHeight="1" x14ac:dyDescent="0.3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5.75" customHeight="1" x14ac:dyDescent="0.3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5.75" customHeight="1" x14ac:dyDescent="0.3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5.75" customHeight="1" x14ac:dyDescent="0.3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5.75" customHeight="1" x14ac:dyDescent="0.3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5.75" customHeight="1" x14ac:dyDescent="0.3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5.75" customHeight="1" x14ac:dyDescent="0.3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5.75" customHeight="1" x14ac:dyDescent="0.3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5.75" customHeight="1" x14ac:dyDescent="0.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5.75" customHeight="1" x14ac:dyDescent="0.3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5.75" customHeight="1" x14ac:dyDescent="0.3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5.75" customHeight="1" x14ac:dyDescent="0.3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5.75" customHeight="1" x14ac:dyDescent="0.3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5.75" customHeight="1" x14ac:dyDescent="0.3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5.75" customHeight="1" x14ac:dyDescent="0.3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5.75" customHeight="1" x14ac:dyDescent="0.3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5.75" customHeight="1" x14ac:dyDescent="0.3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5.75" customHeight="1" x14ac:dyDescent="0.3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5.75" customHeight="1" x14ac:dyDescent="0.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5.75" customHeight="1" x14ac:dyDescent="0.3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5.75" customHeight="1" x14ac:dyDescent="0.3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5.75" customHeight="1" x14ac:dyDescent="0.3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5.75" customHeight="1" x14ac:dyDescent="0.3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5.75" customHeight="1" x14ac:dyDescent="0.3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5.75" customHeight="1" x14ac:dyDescent="0.3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5.75" customHeight="1" x14ac:dyDescent="0.3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5.75" customHeight="1" x14ac:dyDescent="0.3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5.75" customHeight="1" x14ac:dyDescent="0.3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5.75" customHeight="1" x14ac:dyDescent="0.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5.75" customHeight="1" x14ac:dyDescent="0.3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5.75" customHeight="1" x14ac:dyDescent="0.3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5.75" customHeight="1" x14ac:dyDescent="0.3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5.75" customHeight="1" x14ac:dyDescent="0.3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5.75" customHeight="1" x14ac:dyDescent="0.3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5.75" customHeight="1" x14ac:dyDescent="0.3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5.75" customHeight="1" x14ac:dyDescent="0.3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5.75" customHeight="1" x14ac:dyDescent="0.3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5.75" customHeight="1" x14ac:dyDescent="0.3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5.75" customHeight="1" x14ac:dyDescent="0.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5.75" customHeight="1" x14ac:dyDescent="0.3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5.75" customHeight="1" x14ac:dyDescent="0.3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5.75" customHeight="1" x14ac:dyDescent="0.3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5.75" customHeight="1" x14ac:dyDescent="0.3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5.75" customHeight="1" x14ac:dyDescent="0.3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5.75" customHeight="1" x14ac:dyDescent="0.3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5.75" customHeight="1" x14ac:dyDescent="0.3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5.75" customHeight="1" x14ac:dyDescent="0.3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5.75" customHeight="1" x14ac:dyDescent="0.3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5.75" customHeight="1" x14ac:dyDescent="0.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5.75" customHeight="1" x14ac:dyDescent="0.3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5.75" customHeight="1" x14ac:dyDescent="0.3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5.75" customHeight="1" x14ac:dyDescent="0.3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5.75" customHeight="1" x14ac:dyDescent="0.3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5.75" customHeight="1" x14ac:dyDescent="0.3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5.75" customHeight="1" x14ac:dyDescent="0.3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5.75" customHeight="1" x14ac:dyDescent="0.3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5.75" customHeight="1" x14ac:dyDescent="0.3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5.75" customHeight="1" x14ac:dyDescent="0.3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5.75" customHeight="1" x14ac:dyDescent="0.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5.75" customHeight="1" x14ac:dyDescent="0.3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5.75" customHeight="1" x14ac:dyDescent="0.3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5.75" customHeight="1" x14ac:dyDescent="0.3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5.75" customHeight="1" x14ac:dyDescent="0.3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5.75" customHeight="1" x14ac:dyDescent="0.3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5.75" customHeight="1" x14ac:dyDescent="0.3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5.75" customHeight="1" x14ac:dyDescent="0.3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5.75" customHeight="1" x14ac:dyDescent="0.3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5.75" customHeight="1" x14ac:dyDescent="0.3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5.75" customHeight="1" x14ac:dyDescent="0.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5.75" customHeight="1" x14ac:dyDescent="0.3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5.75" customHeight="1" x14ac:dyDescent="0.3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5.75" customHeight="1" x14ac:dyDescent="0.3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5.75" customHeight="1" x14ac:dyDescent="0.3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5.75" customHeight="1" x14ac:dyDescent="0.3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5.75" customHeight="1" x14ac:dyDescent="0.3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5.75" customHeight="1" x14ac:dyDescent="0.3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5.75" customHeight="1" x14ac:dyDescent="0.3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5.75" customHeight="1" x14ac:dyDescent="0.3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5.75" customHeight="1" x14ac:dyDescent="0.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5.75" customHeight="1" x14ac:dyDescent="0.3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5.75" customHeight="1" x14ac:dyDescent="0.3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5.75" customHeight="1" x14ac:dyDescent="0.3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5.75" customHeight="1" x14ac:dyDescent="0.3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5.75" customHeight="1" x14ac:dyDescent="0.3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5.75" customHeight="1" x14ac:dyDescent="0.3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5.75" customHeight="1" x14ac:dyDescent="0.3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5.75" customHeight="1" x14ac:dyDescent="0.3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5.75" customHeight="1" x14ac:dyDescent="0.3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5.75" customHeight="1" x14ac:dyDescent="0.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5.75" customHeight="1" x14ac:dyDescent="0.3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5.75" customHeight="1" x14ac:dyDescent="0.3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5.75" customHeight="1" x14ac:dyDescent="0.3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5.75" customHeight="1" x14ac:dyDescent="0.3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5.75" customHeight="1" x14ac:dyDescent="0.3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5.75" customHeight="1" x14ac:dyDescent="0.3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5.75" customHeight="1" x14ac:dyDescent="0.3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5.75" customHeight="1" x14ac:dyDescent="0.3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5.75" customHeight="1" x14ac:dyDescent="0.3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5.75" customHeight="1" x14ac:dyDescent="0.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5.75" customHeight="1" x14ac:dyDescent="0.3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5.75" customHeight="1" x14ac:dyDescent="0.3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5.75" customHeight="1" x14ac:dyDescent="0.3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5.75" customHeight="1" x14ac:dyDescent="0.3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5.75" customHeight="1" x14ac:dyDescent="0.3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5.75" customHeight="1" x14ac:dyDescent="0.3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5.75" customHeight="1" x14ac:dyDescent="0.3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5.75" customHeight="1" x14ac:dyDescent="0.3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5.75" customHeight="1" x14ac:dyDescent="0.3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5.75" customHeight="1" x14ac:dyDescent="0.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5.75" customHeight="1" x14ac:dyDescent="0.3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5.75" customHeight="1" x14ac:dyDescent="0.3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5.75" customHeight="1" x14ac:dyDescent="0.3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5.75" customHeight="1" x14ac:dyDescent="0.3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5.75" customHeight="1" x14ac:dyDescent="0.3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5.75" customHeight="1" x14ac:dyDescent="0.3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5.75" customHeight="1" x14ac:dyDescent="0.3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5.75" customHeight="1" x14ac:dyDescent="0.3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5.75" customHeight="1" x14ac:dyDescent="0.3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5.75" customHeight="1" x14ac:dyDescent="0.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5.75" customHeight="1" x14ac:dyDescent="0.3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5.75" customHeight="1" x14ac:dyDescent="0.3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5.75" customHeight="1" x14ac:dyDescent="0.3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5.75" customHeight="1" x14ac:dyDescent="0.3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5.75" customHeight="1" x14ac:dyDescent="0.3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5.75" customHeight="1" x14ac:dyDescent="0.3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5.75" customHeight="1" x14ac:dyDescent="0.3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5.75" customHeight="1" x14ac:dyDescent="0.3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5.75" customHeight="1" x14ac:dyDescent="0.3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5.75" customHeight="1" x14ac:dyDescent="0.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5.75" customHeight="1" x14ac:dyDescent="0.3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5.75" customHeight="1" x14ac:dyDescent="0.3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5.75" customHeight="1" x14ac:dyDescent="0.3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5.75" customHeight="1" x14ac:dyDescent="0.3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5.75" customHeight="1" x14ac:dyDescent="0.3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5.75" customHeight="1" x14ac:dyDescent="0.3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5.75" customHeight="1" x14ac:dyDescent="0.3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5.75" customHeight="1" x14ac:dyDescent="0.3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5.75" customHeight="1" x14ac:dyDescent="0.3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5.75" customHeight="1" x14ac:dyDescent="0.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5.75" customHeight="1" x14ac:dyDescent="0.3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5.75" customHeight="1" x14ac:dyDescent="0.3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5.75" customHeight="1" x14ac:dyDescent="0.3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5.75" customHeight="1" x14ac:dyDescent="0.3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5.75" customHeight="1" x14ac:dyDescent="0.3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5.75" customHeight="1" x14ac:dyDescent="0.3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5.75" customHeight="1" x14ac:dyDescent="0.3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5.75" customHeight="1" x14ac:dyDescent="0.3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5.75" customHeight="1" x14ac:dyDescent="0.3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5.75" customHeight="1" x14ac:dyDescent="0.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5.75" customHeight="1" x14ac:dyDescent="0.3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5.75" customHeight="1" x14ac:dyDescent="0.3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5.75" customHeight="1" x14ac:dyDescent="0.3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5.75" customHeight="1" x14ac:dyDescent="0.3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5.75" customHeight="1" x14ac:dyDescent="0.3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5.75" customHeight="1" x14ac:dyDescent="0.3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5.75" customHeight="1" x14ac:dyDescent="0.3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5.75" customHeight="1" x14ac:dyDescent="0.3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5.75" customHeight="1" x14ac:dyDescent="0.3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5.75" customHeight="1" x14ac:dyDescent="0.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5.75" customHeight="1" x14ac:dyDescent="0.3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5.75" customHeight="1" x14ac:dyDescent="0.3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5.75" customHeight="1" x14ac:dyDescent="0.3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5.75" customHeight="1" x14ac:dyDescent="0.3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5.75" customHeight="1" x14ac:dyDescent="0.3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5.75" customHeight="1" x14ac:dyDescent="0.3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5.75" customHeight="1" x14ac:dyDescent="0.3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5.75" customHeight="1" x14ac:dyDescent="0.3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5.75" customHeight="1" x14ac:dyDescent="0.3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5.75" customHeight="1" x14ac:dyDescent="0.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5.75" customHeight="1" x14ac:dyDescent="0.3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5.75" customHeight="1" x14ac:dyDescent="0.3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5.75" customHeight="1" x14ac:dyDescent="0.3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5.75" customHeight="1" x14ac:dyDescent="0.3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5.75" customHeight="1" x14ac:dyDescent="0.3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5.75" customHeight="1" x14ac:dyDescent="0.3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5.75" customHeight="1" x14ac:dyDescent="0.3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5.75" customHeight="1" x14ac:dyDescent="0.3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5.75" customHeight="1" x14ac:dyDescent="0.3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5.75" customHeight="1" x14ac:dyDescent="0.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5.75" customHeight="1" x14ac:dyDescent="0.3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5.75" customHeight="1" x14ac:dyDescent="0.3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5.75" customHeight="1" x14ac:dyDescent="0.3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5.75" customHeight="1" x14ac:dyDescent="0.3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5.75" customHeight="1" x14ac:dyDescent="0.3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5.75" customHeight="1" x14ac:dyDescent="0.3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5.75" customHeight="1" x14ac:dyDescent="0.3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5.75" customHeight="1" x14ac:dyDescent="0.3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5.75" customHeight="1" x14ac:dyDescent="0.3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5.75" customHeight="1" x14ac:dyDescent="0.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5.75" customHeight="1" x14ac:dyDescent="0.3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5.75" customHeight="1" x14ac:dyDescent="0.3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5.75" customHeight="1" x14ac:dyDescent="0.3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5.75" customHeight="1" x14ac:dyDescent="0.3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5.75" customHeight="1" x14ac:dyDescent="0.3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5.75" customHeight="1" x14ac:dyDescent="0.3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5.75" customHeight="1" x14ac:dyDescent="0.3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5.75" customHeight="1" x14ac:dyDescent="0.3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5.75" customHeight="1" x14ac:dyDescent="0.3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5.75" customHeight="1" x14ac:dyDescent="0.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5.75" customHeight="1" x14ac:dyDescent="0.3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5.75" customHeight="1" x14ac:dyDescent="0.3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5.75" customHeight="1" x14ac:dyDescent="0.3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5.75" customHeight="1" x14ac:dyDescent="0.3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5.75" customHeight="1" x14ac:dyDescent="0.3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5.75" customHeight="1" x14ac:dyDescent="0.3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5.75" customHeight="1" x14ac:dyDescent="0.3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5.75" customHeight="1" x14ac:dyDescent="0.3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5.75" customHeight="1" x14ac:dyDescent="0.3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5.75" customHeight="1" x14ac:dyDescent="0.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5.75" customHeight="1" x14ac:dyDescent="0.3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5.75" customHeight="1" x14ac:dyDescent="0.3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5.75" customHeight="1" x14ac:dyDescent="0.3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5.75" customHeight="1" x14ac:dyDescent="0.3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5.75" customHeight="1" x14ac:dyDescent="0.3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5.75" customHeight="1" x14ac:dyDescent="0.3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5.75" customHeight="1" x14ac:dyDescent="0.3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5.75" customHeight="1" x14ac:dyDescent="0.3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5.75" customHeight="1" x14ac:dyDescent="0.3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5.75" customHeight="1" x14ac:dyDescent="0.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5.75" customHeight="1" x14ac:dyDescent="0.3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5.75" customHeight="1" x14ac:dyDescent="0.3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5.75" customHeight="1" x14ac:dyDescent="0.3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5.75" customHeight="1" x14ac:dyDescent="0.3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5.75" customHeight="1" x14ac:dyDescent="0.3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5.75" customHeight="1" x14ac:dyDescent="0.3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5.75" customHeight="1" x14ac:dyDescent="0.3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5.75" customHeight="1" x14ac:dyDescent="0.3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5.75" customHeight="1" x14ac:dyDescent="0.3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5.75" customHeight="1" x14ac:dyDescent="0.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5.75" customHeight="1" x14ac:dyDescent="0.3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5.75" customHeight="1" x14ac:dyDescent="0.3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5.75" customHeight="1" x14ac:dyDescent="0.3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5.75" customHeight="1" x14ac:dyDescent="0.3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5.75" customHeight="1" x14ac:dyDescent="0.3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5.75" customHeight="1" x14ac:dyDescent="0.3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5.75" customHeight="1" x14ac:dyDescent="0.3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5.75" customHeight="1" x14ac:dyDescent="0.3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5.75" customHeight="1" x14ac:dyDescent="0.3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5.75" customHeight="1" x14ac:dyDescent="0.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5.75" customHeight="1" x14ac:dyDescent="0.3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5.75" customHeight="1" x14ac:dyDescent="0.3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5.75" customHeight="1" x14ac:dyDescent="0.3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5.75" customHeight="1" x14ac:dyDescent="0.3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5.75" customHeight="1" x14ac:dyDescent="0.3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5.75" customHeight="1" x14ac:dyDescent="0.3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5.75" customHeight="1" x14ac:dyDescent="0.3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5.75" customHeight="1" x14ac:dyDescent="0.3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5.75" customHeight="1" x14ac:dyDescent="0.3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5.75" customHeight="1" x14ac:dyDescent="0.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5.75" customHeight="1" x14ac:dyDescent="0.3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5.75" customHeight="1" x14ac:dyDescent="0.3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5.75" customHeight="1" x14ac:dyDescent="0.3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5.75" customHeight="1" x14ac:dyDescent="0.3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5.75" customHeight="1" x14ac:dyDescent="0.3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5.75" customHeight="1" x14ac:dyDescent="0.3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5.75" customHeight="1" x14ac:dyDescent="0.3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5.75" customHeight="1" x14ac:dyDescent="0.3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5.75" customHeight="1" x14ac:dyDescent="0.3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5.75" customHeight="1" x14ac:dyDescent="0.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5.75" customHeight="1" x14ac:dyDescent="0.3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5.75" customHeight="1" x14ac:dyDescent="0.3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5.75" customHeight="1" x14ac:dyDescent="0.3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5.75" customHeight="1" x14ac:dyDescent="0.3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5.75" customHeight="1" x14ac:dyDescent="0.3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5.75" customHeight="1" x14ac:dyDescent="0.3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5.75" customHeight="1" x14ac:dyDescent="0.3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5.75" customHeight="1" x14ac:dyDescent="0.3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5.75" customHeight="1" x14ac:dyDescent="0.3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5.75" customHeight="1" x14ac:dyDescent="0.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5.75" customHeight="1" x14ac:dyDescent="0.3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5.75" customHeight="1" x14ac:dyDescent="0.3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5.75" customHeight="1" x14ac:dyDescent="0.3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5.75" customHeight="1" x14ac:dyDescent="0.3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5.75" customHeight="1" x14ac:dyDescent="0.3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5.75" customHeight="1" x14ac:dyDescent="0.3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5.75" customHeight="1" x14ac:dyDescent="0.3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5.75" customHeight="1" x14ac:dyDescent="0.3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5.75" customHeight="1" x14ac:dyDescent="0.3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5.75" customHeight="1" x14ac:dyDescent="0.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5.75" customHeight="1" x14ac:dyDescent="0.3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5.75" customHeight="1" x14ac:dyDescent="0.3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5.75" customHeight="1" x14ac:dyDescent="0.3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5.75" customHeight="1" x14ac:dyDescent="0.3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5.75" customHeight="1" x14ac:dyDescent="0.3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5.75" customHeight="1" x14ac:dyDescent="0.3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5.75" customHeight="1" x14ac:dyDescent="0.3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5.75" customHeight="1" x14ac:dyDescent="0.3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5.75" customHeight="1" x14ac:dyDescent="0.3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5.75" customHeight="1" x14ac:dyDescent="0.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5.75" customHeight="1" x14ac:dyDescent="0.3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5.75" customHeight="1" x14ac:dyDescent="0.3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5.75" customHeight="1" x14ac:dyDescent="0.3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5.75" customHeight="1" x14ac:dyDescent="0.3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5.75" customHeight="1" x14ac:dyDescent="0.3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5.75" customHeight="1" x14ac:dyDescent="0.3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5.75" customHeight="1" x14ac:dyDescent="0.3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5.75" customHeight="1" x14ac:dyDescent="0.3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5.75" customHeight="1" x14ac:dyDescent="0.3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5.75" customHeight="1" x14ac:dyDescent="0.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5.75" customHeight="1" x14ac:dyDescent="0.3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5.75" customHeight="1" x14ac:dyDescent="0.3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5.75" customHeight="1" x14ac:dyDescent="0.3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5.75" customHeight="1" x14ac:dyDescent="0.3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5.75" customHeight="1" x14ac:dyDescent="0.3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5.75" customHeight="1" x14ac:dyDescent="0.3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5.75" customHeight="1" x14ac:dyDescent="0.3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5.75" customHeight="1" x14ac:dyDescent="0.3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5.75" customHeight="1" x14ac:dyDescent="0.3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5.75" customHeight="1" x14ac:dyDescent="0.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5.75" customHeight="1" x14ac:dyDescent="0.3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5.75" customHeight="1" x14ac:dyDescent="0.3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5.75" customHeight="1" x14ac:dyDescent="0.3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5.75" customHeight="1" x14ac:dyDescent="0.3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5.75" customHeight="1" x14ac:dyDescent="0.3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5.75" customHeight="1" x14ac:dyDescent="0.3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5.75" customHeight="1" x14ac:dyDescent="0.3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5.75" customHeight="1" x14ac:dyDescent="0.3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5.75" customHeight="1" x14ac:dyDescent="0.3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5.75" customHeight="1" x14ac:dyDescent="0.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5.75" customHeight="1" x14ac:dyDescent="0.3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5.75" customHeight="1" x14ac:dyDescent="0.3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5.75" customHeight="1" x14ac:dyDescent="0.3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5.75" customHeight="1" x14ac:dyDescent="0.3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5.75" customHeight="1" x14ac:dyDescent="0.3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5.75" customHeight="1" x14ac:dyDescent="0.3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5.75" customHeight="1" x14ac:dyDescent="0.3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5.75" customHeight="1" x14ac:dyDescent="0.3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5.75" customHeight="1" x14ac:dyDescent="0.3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5.75" customHeight="1" x14ac:dyDescent="0.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5.75" customHeight="1" x14ac:dyDescent="0.3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5.75" customHeight="1" x14ac:dyDescent="0.3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5.75" customHeight="1" x14ac:dyDescent="0.3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5.75" customHeight="1" x14ac:dyDescent="0.3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5.75" customHeight="1" x14ac:dyDescent="0.3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5.75" customHeight="1" x14ac:dyDescent="0.3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5.75" customHeight="1" x14ac:dyDescent="0.3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">
    <mergeCell ref="A1:G1"/>
    <mergeCell ref="D3:E3"/>
    <mergeCell ref="C15:D15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Z1000"/>
  <sheetViews>
    <sheetView workbookViewId="0"/>
  </sheetViews>
  <sheetFormatPr defaultColWidth="14.44140625" defaultRowHeight="15" customHeight="1" x14ac:dyDescent="0.3"/>
  <cols>
    <col min="1" max="1" width="5.6640625" customWidth="1"/>
    <col min="2" max="2" width="10.109375" customWidth="1"/>
    <col min="3" max="3" width="52" customWidth="1"/>
    <col min="4" max="4" width="21.5546875" customWidth="1"/>
    <col min="5" max="5" width="7.44140625" customWidth="1"/>
    <col min="6" max="6" width="8.109375" customWidth="1"/>
    <col min="7" max="7" width="7.5546875" customWidth="1"/>
    <col min="8" max="26" width="8.6640625" customWidth="1"/>
  </cols>
  <sheetData>
    <row r="1" spans="1:26" ht="18" x14ac:dyDescent="0.35">
      <c r="A1" s="268" t="s">
        <v>163</v>
      </c>
      <c r="B1" s="269"/>
      <c r="C1" s="269"/>
      <c r="D1" s="269"/>
      <c r="E1" s="269"/>
      <c r="F1" s="269"/>
      <c r="G1" s="270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14.4" x14ac:dyDescent="0.3">
      <c r="A2" s="90" t="s">
        <v>6</v>
      </c>
      <c r="B2" s="91" t="s">
        <v>8</v>
      </c>
      <c r="C2" s="92" t="s">
        <v>10</v>
      </c>
      <c r="D2" s="91" t="s">
        <v>12</v>
      </c>
      <c r="E2" s="91" t="s">
        <v>15</v>
      </c>
      <c r="F2" s="91" t="s">
        <v>16</v>
      </c>
      <c r="G2" s="93" t="s">
        <v>19</v>
      </c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15.6" x14ac:dyDescent="0.3">
      <c r="A3" s="79"/>
      <c r="B3" s="80"/>
      <c r="C3" s="94" t="s">
        <v>164</v>
      </c>
      <c r="D3" s="271" t="s">
        <v>25</v>
      </c>
      <c r="E3" s="272"/>
      <c r="F3" s="82">
        <f>'August-23'!F15</f>
        <v>300</v>
      </c>
      <c r="G3" s="83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15.6" x14ac:dyDescent="0.3">
      <c r="A4" s="35">
        <v>1</v>
      </c>
      <c r="B4" s="36">
        <v>45185</v>
      </c>
      <c r="C4" s="95" t="s">
        <v>165</v>
      </c>
      <c r="D4" s="27" t="s">
        <v>166</v>
      </c>
      <c r="E4" s="27" t="s">
        <v>45</v>
      </c>
      <c r="F4" s="27"/>
      <c r="G4" s="85">
        <v>846</v>
      </c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27.6" x14ac:dyDescent="0.3">
      <c r="A5" s="35">
        <v>2</v>
      </c>
      <c r="B5" s="36">
        <v>45188</v>
      </c>
      <c r="C5" s="95" t="s">
        <v>167</v>
      </c>
      <c r="D5" s="27" t="s">
        <v>168</v>
      </c>
      <c r="E5" s="27" t="s">
        <v>45</v>
      </c>
      <c r="F5" s="27"/>
      <c r="G5" s="85">
        <v>240</v>
      </c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27.6" x14ac:dyDescent="0.3">
      <c r="A6" s="35">
        <v>3</v>
      </c>
      <c r="B6" s="36">
        <v>45195</v>
      </c>
      <c r="C6" s="95" t="s">
        <v>169</v>
      </c>
      <c r="D6" s="27" t="s">
        <v>64</v>
      </c>
      <c r="E6" s="27" t="s">
        <v>45</v>
      </c>
      <c r="F6" s="87"/>
      <c r="G6" s="86">
        <v>510</v>
      </c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15.6" x14ac:dyDescent="0.3">
      <c r="A7" s="35">
        <v>4</v>
      </c>
      <c r="B7" s="36">
        <v>45196</v>
      </c>
      <c r="C7" s="95" t="s">
        <v>170</v>
      </c>
      <c r="D7" s="27" t="s">
        <v>171</v>
      </c>
      <c r="E7" s="27" t="s">
        <v>33</v>
      </c>
      <c r="F7" s="27"/>
      <c r="G7" s="86">
        <v>226</v>
      </c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15.6" x14ac:dyDescent="0.3">
      <c r="A8" s="35">
        <v>5</v>
      </c>
      <c r="B8" s="36">
        <v>45197</v>
      </c>
      <c r="C8" s="95" t="s">
        <v>172</v>
      </c>
      <c r="D8" s="27" t="s">
        <v>171</v>
      </c>
      <c r="E8" s="27" t="s">
        <v>45</v>
      </c>
      <c r="F8" s="27"/>
      <c r="G8" s="86">
        <v>440</v>
      </c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ht="15.6" x14ac:dyDescent="0.3">
      <c r="A9" s="35">
        <v>6</v>
      </c>
      <c r="B9" s="36">
        <v>45199</v>
      </c>
      <c r="C9" s="95" t="s">
        <v>173</v>
      </c>
      <c r="D9" s="27" t="s">
        <v>174</v>
      </c>
      <c r="E9" s="27" t="s">
        <v>45</v>
      </c>
      <c r="F9" s="27"/>
      <c r="G9" s="86">
        <v>1120</v>
      </c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ht="15.6" x14ac:dyDescent="0.3">
      <c r="A10" s="35">
        <v>7</v>
      </c>
      <c r="B10" s="36">
        <v>45201</v>
      </c>
      <c r="C10" s="95" t="s">
        <v>175</v>
      </c>
      <c r="D10" s="27" t="s">
        <v>64</v>
      </c>
      <c r="E10" s="27" t="s">
        <v>45</v>
      </c>
      <c r="F10" s="27"/>
      <c r="G10" s="86">
        <v>75</v>
      </c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14.4" x14ac:dyDescent="0.3">
      <c r="A11" s="46"/>
      <c r="B11" s="36"/>
      <c r="C11" s="96"/>
      <c r="D11" s="27" t="s">
        <v>52</v>
      </c>
      <c r="E11" s="27"/>
      <c r="F11" s="39">
        <f t="shared" ref="F11:G11" si="0">SUM(F3:F10)</f>
        <v>300</v>
      </c>
      <c r="G11" s="86">
        <f t="shared" si="0"/>
        <v>3457</v>
      </c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14.4" x14ac:dyDescent="0.3">
      <c r="A12" s="49"/>
      <c r="B12" s="50"/>
      <c r="C12" s="256" t="s">
        <v>73</v>
      </c>
      <c r="D12" s="248"/>
      <c r="E12" s="51"/>
      <c r="F12" s="52">
        <f>F11-G11</f>
        <v>-3157</v>
      </c>
      <c r="G12" s="8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14.4" x14ac:dyDescent="0.3">
      <c r="A13" s="29"/>
      <c r="B13" s="29"/>
      <c r="C13" s="54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14.4" x14ac:dyDescent="0.3">
      <c r="A14" s="29"/>
      <c r="B14" s="29"/>
      <c r="C14" s="54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14.4" x14ac:dyDescent="0.3">
      <c r="A15" s="29"/>
      <c r="B15" s="29"/>
      <c r="C15" s="54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ht="14.4" x14ac:dyDescent="0.3">
      <c r="A16" s="29"/>
      <c r="B16" s="29"/>
      <c r="C16" s="54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14.4" x14ac:dyDescent="0.3">
      <c r="A17" s="29"/>
      <c r="B17" s="29"/>
      <c r="C17" s="54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ht="14.4" x14ac:dyDescent="0.3">
      <c r="A18" s="29"/>
      <c r="B18" s="29"/>
      <c r="C18" s="54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4.4" x14ac:dyDescent="0.3">
      <c r="A19" s="29"/>
      <c r="B19" s="29"/>
      <c r="C19" s="54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4.4" x14ac:dyDescent="0.3">
      <c r="A20" s="29"/>
      <c r="B20" s="29"/>
      <c r="C20" s="54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5.75" customHeight="1" x14ac:dyDescent="0.3">
      <c r="A21" s="29"/>
      <c r="B21" s="29"/>
      <c r="C21" s="54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5.75" customHeight="1" x14ac:dyDescent="0.3">
      <c r="A22" s="29"/>
      <c r="B22" s="29"/>
      <c r="C22" s="54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5.75" customHeight="1" x14ac:dyDescent="0.3">
      <c r="A23" s="29"/>
      <c r="B23" s="29"/>
      <c r="C23" s="54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15.75" customHeight="1" x14ac:dyDescent="0.3">
      <c r="A24" s="29"/>
      <c r="B24" s="29"/>
      <c r="C24" s="54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15.75" customHeight="1" x14ac:dyDescent="0.3">
      <c r="A25" s="29"/>
      <c r="B25" s="29"/>
      <c r="C25" s="54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15.75" customHeight="1" x14ac:dyDescent="0.3">
      <c r="A26" s="29"/>
      <c r="B26" s="29"/>
      <c r="C26" s="54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15.75" customHeight="1" x14ac:dyDescent="0.3">
      <c r="A27" s="29"/>
      <c r="B27" s="29"/>
      <c r="C27" s="54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15.75" customHeight="1" x14ac:dyDescent="0.3">
      <c r="A28" s="29"/>
      <c r="B28" s="29"/>
      <c r="C28" s="54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15.75" customHeight="1" x14ac:dyDescent="0.3">
      <c r="A29" s="29"/>
      <c r="B29" s="29"/>
      <c r="C29" s="54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ht="15.75" customHeight="1" x14ac:dyDescent="0.3">
      <c r="A30" s="29"/>
      <c r="B30" s="29"/>
      <c r="C30" s="54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ht="15.75" customHeight="1" x14ac:dyDescent="0.3">
      <c r="A31" s="29"/>
      <c r="B31" s="29"/>
      <c r="C31" s="54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15.75" customHeight="1" x14ac:dyDescent="0.3">
      <c r="A32" s="29"/>
      <c r="B32" s="29"/>
      <c r="C32" s="54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15.75" customHeight="1" x14ac:dyDescent="0.3">
      <c r="A33" s="29"/>
      <c r="B33" s="29"/>
      <c r="C33" s="54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15.75" customHeight="1" x14ac:dyDescent="0.3">
      <c r="A34" s="29"/>
      <c r="B34" s="29"/>
      <c r="C34" s="54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5.75" customHeight="1" x14ac:dyDescent="0.3">
      <c r="A35" s="29"/>
      <c r="B35" s="29"/>
      <c r="C35" s="54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15.75" customHeight="1" x14ac:dyDescent="0.3">
      <c r="A36" s="29"/>
      <c r="B36" s="29"/>
      <c r="C36" s="54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ht="15.75" customHeight="1" x14ac:dyDescent="0.3">
      <c r="A37" s="29"/>
      <c r="B37" s="29"/>
      <c r="C37" s="54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15.75" customHeight="1" x14ac:dyDescent="0.3">
      <c r="A38" s="29"/>
      <c r="B38" s="29"/>
      <c r="C38" s="54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15.75" customHeight="1" x14ac:dyDescent="0.3">
      <c r="A39" s="29"/>
      <c r="B39" s="29"/>
      <c r="C39" s="54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15.75" customHeight="1" x14ac:dyDescent="0.3">
      <c r="A40" s="29"/>
      <c r="B40" s="29"/>
      <c r="C40" s="54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15.75" customHeight="1" x14ac:dyDescent="0.3">
      <c r="A41" s="29"/>
      <c r="B41" s="29"/>
      <c r="C41" s="54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ht="15.75" customHeight="1" x14ac:dyDescent="0.3">
      <c r="A42" s="29"/>
      <c r="B42" s="29"/>
      <c r="C42" s="54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15.75" customHeight="1" x14ac:dyDescent="0.3">
      <c r="A43" s="29"/>
      <c r="B43" s="29"/>
      <c r="C43" s="54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ht="15.75" customHeight="1" x14ac:dyDescent="0.3">
      <c r="A44" s="29"/>
      <c r="B44" s="29"/>
      <c r="C44" s="54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15.75" customHeight="1" x14ac:dyDescent="0.3">
      <c r="A45" s="29"/>
      <c r="B45" s="29"/>
      <c r="C45" s="54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15.75" customHeight="1" x14ac:dyDescent="0.3">
      <c r="A46" s="29"/>
      <c r="B46" s="29"/>
      <c r="C46" s="54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15.75" customHeight="1" x14ac:dyDescent="0.3">
      <c r="A47" s="29"/>
      <c r="B47" s="29"/>
      <c r="C47" s="54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15.75" customHeight="1" x14ac:dyDescent="0.3">
      <c r="A48" s="29"/>
      <c r="B48" s="29"/>
      <c r="C48" s="54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15.75" customHeight="1" x14ac:dyDescent="0.3">
      <c r="A49" s="29"/>
      <c r="B49" s="29"/>
      <c r="C49" s="54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15.75" customHeight="1" x14ac:dyDescent="0.3">
      <c r="A50" s="29"/>
      <c r="B50" s="29"/>
      <c r="C50" s="54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15.75" customHeight="1" x14ac:dyDescent="0.3">
      <c r="A51" s="29"/>
      <c r="B51" s="29"/>
      <c r="C51" s="54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15.75" customHeight="1" x14ac:dyDescent="0.3">
      <c r="A52" s="29"/>
      <c r="B52" s="29"/>
      <c r="C52" s="54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ht="15.75" customHeight="1" x14ac:dyDescent="0.3">
      <c r="A53" s="29"/>
      <c r="B53" s="29"/>
      <c r="C53" s="54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15.75" customHeight="1" x14ac:dyDescent="0.3">
      <c r="A54" s="29"/>
      <c r="B54" s="29"/>
      <c r="C54" s="54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ht="15.75" customHeight="1" x14ac:dyDescent="0.3">
      <c r="A55" s="29"/>
      <c r="B55" s="29"/>
      <c r="C55" s="54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ht="15.75" customHeight="1" x14ac:dyDescent="0.3">
      <c r="A56" s="29"/>
      <c r="B56" s="29"/>
      <c r="C56" s="54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ht="15.75" customHeight="1" x14ac:dyDescent="0.3">
      <c r="A57" s="29"/>
      <c r="B57" s="29"/>
      <c r="C57" s="54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15.75" customHeight="1" x14ac:dyDescent="0.3">
      <c r="A58" s="29"/>
      <c r="B58" s="29"/>
      <c r="C58" s="54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ht="15.75" customHeight="1" x14ac:dyDescent="0.3">
      <c r="A59" s="29"/>
      <c r="B59" s="29"/>
      <c r="C59" s="54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ht="15.75" customHeight="1" x14ac:dyDescent="0.3">
      <c r="A60" s="29"/>
      <c r="B60" s="29"/>
      <c r="C60" s="54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5.75" customHeight="1" x14ac:dyDescent="0.3">
      <c r="A61" s="29"/>
      <c r="B61" s="29"/>
      <c r="C61" s="54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5.75" customHeight="1" x14ac:dyDescent="0.3">
      <c r="A62" s="29"/>
      <c r="B62" s="29"/>
      <c r="C62" s="54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5.75" customHeight="1" x14ac:dyDescent="0.3">
      <c r="A63" s="29"/>
      <c r="B63" s="29"/>
      <c r="C63" s="54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5.75" customHeight="1" x14ac:dyDescent="0.3">
      <c r="A64" s="29"/>
      <c r="B64" s="29"/>
      <c r="C64" s="54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5.75" customHeight="1" x14ac:dyDescent="0.3">
      <c r="A65" s="29"/>
      <c r="B65" s="29"/>
      <c r="C65" s="54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5.75" customHeight="1" x14ac:dyDescent="0.3">
      <c r="A66" s="29"/>
      <c r="B66" s="29"/>
      <c r="C66" s="54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5.75" customHeight="1" x14ac:dyDescent="0.3">
      <c r="A67" s="29"/>
      <c r="B67" s="29"/>
      <c r="C67" s="54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5.75" customHeight="1" x14ac:dyDescent="0.3">
      <c r="A68" s="29"/>
      <c r="B68" s="29"/>
      <c r="C68" s="54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5.75" customHeight="1" x14ac:dyDescent="0.3">
      <c r="A69" s="29"/>
      <c r="B69" s="29"/>
      <c r="C69" s="54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5.75" customHeight="1" x14ac:dyDescent="0.3">
      <c r="A70" s="29"/>
      <c r="B70" s="29"/>
      <c r="C70" s="54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5.75" customHeight="1" x14ac:dyDescent="0.3">
      <c r="A71" s="29"/>
      <c r="B71" s="29"/>
      <c r="C71" s="54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5.75" customHeight="1" x14ac:dyDescent="0.3">
      <c r="A72" s="29"/>
      <c r="B72" s="29"/>
      <c r="C72" s="54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5.75" customHeight="1" x14ac:dyDescent="0.3">
      <c r="A73" s="29"/>
      <c r="B73" s="29"/>
      <c r="C73" s="54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5.75" customHeight="1" x14ac:dyDescent="0.3">
      <c r="A74" s="29"/>
      <c r="B74" s="29"/>
      <c r="C74" s="54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5.75" customHeight="1" x14ac:dyDescent="0.3">
      <c r="A75" s="29"/>
      <c r="B75" s="29"/>
      <c r="C75" s="54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5.75" customHeight="1" x14ac:dyDescent="0.3">
      <c r="A76" s="29"/>
      <c r="B76" s="29"/>
      <c r="C76" s="54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5.75" customHeight="1" x14ac:dyDescent="0.3">
      <c r="A77" s="29"/>
      <c r="B77" s="29"/>
      <c r="C77" s="54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5.75" customHeight="1" x14ac:dyDescent="0.3">
      <c r="A78" s="29"/>
      <c r="B78" s="29"/>
      <c r="C78" s="54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5.75" customHeight="1" x14ac:dyDescent="0.3">
      <c r="A79" s="29"/>
      <c r="B79" s="29"/>
      <c r="C79" s="54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5.75" customHeight="1" x14ac:dyDescent="0.3">
      <c r="A80" s="29"/>
      <c r="B80" s="29"/>
      <c r="C80" s="54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5.75" customHeight="1" x14ac:dyDescent="0.3">
      <c r="A81" s="29"/>
      <c r="B81" s="29"/>
      <c r="C81" s="54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5.75" customHeight="1" x14ac:dyDescent="0.3">
      <c r="A82" s="29"/>
      <c r="B82" s="29"/>
      <c r="C82" s="54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5.75" customHeight="1" x14ac:dyDescent="0.3">
      <c r="A83" s="29"/>
      <c r="B83" s="29"/>
      <c r="C83" s="54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5.75" customHeight="1" x14ac:dyDescent="0.3">
      <c r="A84" s="29"/>
      <c r="B84" s="29"/>
      <c r="C84" s="54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5.75" customHeight="1" x14ac:dyDescent="0.3">
      <c r="A85" s="29"/>
      <c r="B85" s="29"/>
      <c r="C85" s="54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5.75" customHeight="1" x14ac:dyDescent="0.3">
      <c r="A86" s="29"/>
      <c r="B86" s="29"/>
      <c r="C86" s="54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5.75" customHeight="1" x14ac:dyDescent="0.3">
      <c r="A87" s="29"/>
      <c r="B87" s="29"/>
      <c r="C87" s="54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5.75" customHeight="1" x14ac:dyDescent="0.3">
      <c r="A88" s="29"/>
      <c r="B88" s="29"/>
      <c r="C88" s="54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5.75" customHeight="1" x14ac:dyDescent="0.3">
      <c r="A89" s="29"/>
      <c r="B89" s="29"/>
      <c r="C89" s="54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5.75" customHeight="1" x14ac:dyDescent="0.3">
      <c r="A90" s="29"/>
      <c r="B90" s="29"/>
      <c r="C90" s="54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5.75" customHeight="1" x14ac:dyDescent="0.3">
      <c r="A91" s="29"/>
      <c r="B91" s="29"/>
      <c r="C91" s="54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5.75" customHeight="1" x14ac:dyDescent="0.3">
      <c r="A92" s="29"/>
      <c r="B92" s="29"/>
      <c r="C92" s="54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5.75" customHeight="1" x14ac:dyDescent="0.3">
      <c r="A93" s="29"/>
      <c r="B93" s="29"/>
      <c r="C93" s="54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5.75" customHeight="1" x14ac:dyDescent="0.3">
      <c r="A94" s="29"/>
      <c r="B94" s="29"/>
      <c r="C94" s="54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5.75" customHeight="1" x14ac:dyDescent="0.3">
      <c r="A95" s="29"/>
      <c r="B95" s="29"/>
      <c r="C95" s="54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5.75" customHeight="1" x14ac:dyDescent="0.3">
      <c r="A96" s="29"/>
      <c r="B96" s="29"/>
      <c r="C96" s="54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5.75" customHeight="1" x14ac:dyDescent="0.3">
      <c r="A97" s="29"/>
      <c r="B97" s="29"/>
      <c r="C97" s="54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5.75" customHeight="1" x14ac:dyDescent="0.3">
      <c r="A98" s="29"/>
      <c r="B98" s="29"/>
      <c r="C98" s="54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5.75" customHeight="1" x14ac:dyDescent="0.3">
      <c r="A99" s="29"/>
      <c r="B99" s="29"/>
      <c r="C99" s="54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5.75" customHeight="1" x14ac:dyDescent="0.3">
      <c r="A100" s="29"/>
      <c r="B100" s="29"/>
      <c r="C100" s="54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5.75" customHeight="1" x14ac:dyDescent="0.3">
      <c r="A101" s="29"/>
      <c r="B101" s="29"/>
      <c r="C101" s="54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5.75" customHeight="1" x14ac:dyDescent="0.3">
      <c r="A102" s="29"/>
      <c r="B102" s="29"/>
      <c r="C102" s="54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5.75" customHeight="1" x14ac:dyDescent="0.3">
      <c r="A103" s="29"/>
      <c r="B103" s="29"/>
      <c r="C103" s="54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5.75" customHeight="1" x14ac:dyDescent="0.3">
      <c r="A104" s="29"/>
      <c r="B104" s="29"/>
      <c r="C104" s="54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5.75" customHeight="1" x14ac:dyDescent="0.3">
      <c r="A105" s="29"/>
      <c r="B105" s="29"/>
      <c r="C105" s="54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5.75" customHeight="1" x14ac:dyDescent="0.3">
      <c r="A106" s="29"/>
      <c r="B106" s="29"/>
      <c r="C106" s="54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5.75" customHeight="1" x14ac:dyDescent="0.3">
      <c r="A107" s="29"/>
      <c r="B107" s="29"/>
      <c r="C107" s="54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5.75" customHeight="1" x14ac:dyDescent="0.3">
      <c r="A108" s="29"/>
      <c r="B108" s="29"/>
      <c r="C108" s="54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5.75" customHeight="1" x14ac:dyDescent="0.3">
      <c r="A109" s="29"/>
      <c r="B109" s="29"/>
      <c r="C109" s="54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5.75" customHeight="1" x14ac:dyDescent="0.3">
      <c r="A110" s="29"/>
      <c r="B110" s="29"/>
      <c r="C110" s="54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5.75" customHeight="1" x14ac:dyDescent="0.3">
      <c r="A111" s="29"/>
      <c r="B111" s="29"/>
      <c r="C111" s="54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5.75" customHeight="1" x14ac:dyDescent="0.3">
      <c r="A112" s="29"/>
      <c r="B112" s="29"/>
      <c r="C112" s="54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5.75" customHeight="1" x14ac:dyDescent="0.3">
      <c r="A113" s="29"/>
      <c r="B113" s="29"/>
      <c r="C113" s="54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5.75" customHeight="1" x14ac:dyDescent="0.3">
      <c r="A114" s="29"/>
      <c r="B114" s="29"/>
      <c r="C114" s="54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5.75" customHeight="1" x14ac:dyDescent="0.3">
      <c r="A115" s="29"/>
      <c r="B115" s="29"/>
      <c r="C115" s="54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5.75" customHeight="1" x14ac:dyDescent="0.3">
      <c r="A116" s="29"/>
      <c r="B116" s="29"/>
      <c r="C116" s="54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5.75" customHeight="1" x14ac:dyDescent="0.3">
      <c r="A117" s="29"/>
      <c r="B117" s="29"/>
      <c r="C117" s="54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5.75" customHeight="1" x14ac:dyDescent="0.3">
      <c r="A118" s="29"/>
      <c r="B118" s="29"/>
      <c r="C118" s="54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5.75" customHeight="1" x14ac:dyDescent="0.3">
      <c r="A119" s="29"/>
      <c r="B119" s="29"/>
      <c r="C119" s="54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5.75" customHeight="1" x14ac:dyDescent="0.3">
      <c r="A120" s="29"/>
      <c r="B120" s="29"/>
      <c r="C120" s="54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5.75" customHeight="1" x14ac:dyDescent="0.3">
      <c r="A121" s="29"/>
      <c r="B121" s="29"/>
      <c r="C121" s="54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5.75" customHeight="1" x14ac:dyDescent="0.3">
      <c r="A122" s="29"/>
      <c r="B122" s="29"/>
      <c r="C122" s="54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5.75" customHeight="1" x14ac:dyDescent="0.3">
      <c r="A123" s="29"/>
      <c r="B123" s="29"/>
      <c r="C123" s="54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5.75" customHeight="1" x14ac:dyDescent="0.3">
      <c r="A124" s="29"/>
      <c r="B124" s="29"/>
      <c r="C124" s="54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5.75" customHeight="1" x14ac:dyDescent="0.3">
      <c r="A125" s="29"/>
      <c r="B125" s="29"/>
      <c r="C125" s="54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5.75" customHeight="1" x14ac:dyDescent="0.3">
      <c r="A126" s="29"/>
      <c r="B126" s="29"/>
      <c r="C126" s="54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5.75" customHeight="1" x14ac:dyDescent="0.3">
      <c r="A127" s="29"/>
      <c r="B127" s="29"/>
      <c r="C127" s="54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5.75" customHeight="1" x14ac:dyDescent="0.3">
      <c r="A128" s="29"/>
      <c r="B128" s="29"/>
      <c r="C128" s="54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5.75" customHeight="1" x14ac:dyDescent="0.3">
      <c r="A129" s="29"/>
      <c r="B129" s="29"/>
      <c r="C129" s="54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5.75" customHeight="1" x14ac:dyDescent="0.3">
      <c r="A130" s="29"/>
      <c r="B130" s="29"/>
      <c r="C130" s="54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5.75" customHeight="1" x14ac:dyDescent="0.3">
      <c r="A131" s="29"/>
      <c r="B131" s="29"/>
      <c r="C131" s="54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5.75" customHeight="1" x14ac:dyDescent="0.3">
      <c r="A132" s="29"/>
      <c r="B132" s="29"/>
      <c r="C132" s="54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5.75" customHeight="1" x14ac:dyDescent="0.3">
      <c r="A133" s="29"/>
      <c r="B133" s="29"/>
      <c r="C133" s="54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5.75" customHeight="1" x14ac:dyDescent="0.3">
      <c r="A134" s="29"/>
      <c r="B134" s="29"/>
      <c r="C134" s="54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5.75" customHeight="1" x14ac:dyDescent="0.3">
      <c r="A135" s="29"/>
      <c r="B135" s="29"/>
      <c r="C135" s="54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5.75" customHeight="1" x14ac:dyDescent="0.3">
      <c r="A136" s="29"/>
      <c r="B136" s="29"/>
      <c r="C136" s="54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5.75" customHeight="1" x14ac:dyDescent="0.3">
      <c r="A137" s="29"/>
      <c r="B137" s="29"/>
      <c r="C137" s="54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5.75" customHeight="1" x14ac:dyDescent="0.3">
      <c r="A138" s="29"/>
      <c r="B138" s="29"/>
      <c r="C138" s="54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5.75" customHeight="1" x14ac:dyDescent="0.3">
      <c r="A139" s="29"/>
      <c r="B139" s="29"/>
      <c r="C139" s="54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5.75" customHeight="1" x14ac:dyDescent="0.3">
      <c r="A140" s="29"/>
      <c r="B140" s="29"/>
      <c r="C140" s="54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5.75" customHeight="1" x14ac:dyDescent="0.3">
      <c r="A141" s="29"/>
      <c r="B141" s="29"/>
      <c r="C141" s="54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5.75" customHeight="1" x14ac:dyDescent="0.3">
      <c r="A142" s="29"/>
      <c r="B142" s="29"/>
      <c r="C142" s="54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5.75" customHeight="1" x14ac:dyDescent="0.3">
      <c r="A143" s="29"/>
      <c r="B143" s="29"/>
      <c r="C143" s="54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5.75" customHeight="1" x14ac:dyDescent="0.3">
      <c r="A144" s="29"/>
      <c r="B144" s="29"/>
      <c r="C144" s="54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5.75" customHeight="1" x14ac:dyDescent="0.3">
      <c r="A145" s="29"/>
      <c r="B145" s="29"/>
      <c r="C145" s="54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5.75" customHeight="1" x14ac:dyDescent="0.3">
      <c r="A146" s="29"/>
      <c r="B146" s="29"/>
      <c r="C146" s="54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5.75" customHeight="1" x14ac:dyDescent="0.3">
      <c r="A147" s="29"/>
      <c r="B147" s="29"/>
      <c r="C147" s="54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5.75" customHeight="1" x14ac:dyDescent="0.3">
      <c r="A148" s="29"/>
      <c r="B148" s="29"/>
      <c r="C148" s="54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5.75" customHeight="1" x14ac:dyDescent="0.3">
      <c r="A149" s="29"/>
      <c r="B149" s="29"/>
      <c r="C149" s="54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5.75" customHeight="1" x14ac:dyDescent="0.3">
      <c r="A150" s="29"/>
      <c r="B150" s="29"/>
      <c r="C150" s="54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5.75" customHeight="1" x14ac:dyDescent="0.3">
      <c r="A151" s="29"/>
      <c r="B151" s="29"/>
      <c r="C151" s="54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5.75" customHeight="1" x14ac:dyDescent="0.3">
      <c r="A152" s="29"/>
      <c r="B152" s="29"/>
      <c r="C152" s="54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5.75" customHeight="1" x14ac:dyDescent="0.3">
      <c r="A153" s="29"/>
      <c r="B153" s="29"/>
      <c r="C153" s="54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5.75" customHeight="1" x14ac:dyDescent="0.3">
      <c r="A154" s="29"/>
      <c r="B154" s="29"/>
      <c r="C154" s="54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5.75" customHeight="1" x14ac:dyDescent="0.3">
      <c r="A155" s="29"/>
      <c r="B155" s="29"/>
      <c r="C155" s="54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5.75" customHeight="1" x14ac:dyDescent="0.3">
      <c r="A156" s="29"/>
      <c r="B156" s="29"/>
      <c r="C156" s="54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5.75" customHeight="1" x14ac:dyDescent="0.3">
      <c r="A157" s="29"/>
      <c r="B157" s="29"/>
      <c r="C157" s="54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5.75" customHeight="1" x14ac:dyDescent="0.3">
      <c r="A158" s="29"/>
      <c r="B158" s="29"/>
      <c r="C158" s="54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5.75" customHeight="1" x14ac:dyDescent="0.3">
      <c r="A159" s="29"/>
      <c r="B159" s="29"/>
      <c r="C159" s="54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5.75" customHeight="1" x14ac:dyDescent="0.3">
      <c r="A160" s="29"/>
      <c r="B160" s="29"/>
      <c r="C160" s="54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5.75" customHeight="1" x14ac:dyDescent="0.3">
      <c r="A161" s="29"/>
      <c r="B161" s="29"/>
      <c r="C161" s="54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5.75" customHeight="1" x14ac:dyDescent="0.3">
      <c r="A162" s="29"/>
      <c r="B162" s="29"/>
      <c r="C162" s="54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5.75" customHeight="1" x14ac:dyDescent="0.3">
      <c r="A163" s="29"/>
      <c r="B163" s="29"/>
      <c r="C163" s="54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5.75" customHeight="1" x14ac:dyDescent="0.3">
      <c r="A164" s="29"/>
      <c r="B164" s="29"/>
      <c r="C164" s="54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5.75" customHeight="1" x14ac:dyDescent="0.3">
      <c r="A165" s="29"/>
      <c r="B165" s="29"/>
      <c r="C165" s="54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5.75" customHeight="1" x14ac:dyDescent="0.3">
      <c r="A166" s="29"/>
      <c r="B166" s="29"/>
      <c r="C166" s="54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5.75" customHeight="1" x14ac:dyDescent="0.3">
      <c r="A167" s="29"/>
      <c r="B167" s="29"/>
      <c r="C167" s="54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5.75" customHeight="1" x14ac:dyDescent="0.3">
      <c r="A168" s="29"/>
      <c r="B168" s="29"/>
      <c r="C168" s="54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5.75" customHeight="1" x14ac:dyDescent="0.3">
      <c r="A169" s="29"/>
      <c r="B169" s="29"/>
      <c r="C169" s="54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5.75" customHeight="1" x14ac:dyDescent="0.3">
      <c r="A170" s="29"/>
      <c r="B170" s="29"/>
      <c r="C170" s="54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5.75" customHeight="1" x14ac:dyDescent="0.3">
      <c r="A171" s="29"/>
      <c r="B171" s="29"/>
      <c r="C171" s="54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5.75" customHeight="1" x14ac:dyDescent="0.3">
      <c r="A172" s="29"/>
      <c r="B172" s="29"/>
      <c r="C172" s="54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5.75" customHeight="1" x14ac:dyDescent="0.3">
      <c r="A173" s="29"/>
      <c r="B173" s="29"/>
      <c r="C173" s="54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5.75" customHeight="1" x14ac:dyDescent="0.3">
      <c r="A174" s="29"/>
      <c r="B174" s="29"/>
      <c r="C174" s="54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5.75" customHeight="1" x14ac:dyDescent="0.3">
      <c r="A175" s="29"/>
      <c r="B175" s="29"/>
      <c r="C175" s="54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5.75" customHeight="1" x14ac:dyDescent="0.3">
      <c r="A176" s="29"/>
      <c r="B176" s="29"/>
      <c r="C176" s="54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5.75" customHeight="1" x14ac:dyDescent="0.3">
      <c r="A177" s="29"/>
      <c r="B177" s="29"/>
      <c r="C177" s="54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5.75" customHeight="1" x14ac:dyDescent="0.3">
      <c r="A178" s="29"/>
      <c r="B178" s="29"/>
      <c r="C178" s="54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5.75" customHeight="1" x14ac:dyDescent="0.3">
      <c r="A179" s="29"/>
      <c r="B179" s="29"/>
      <c r="C179" s="54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5.75" customHeight="1" x14ac:dyDescent="0.3">
      <c r="A180" s="29"/>
      <c r="B180" s="29"/>
      <c r="C180" s="54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5.75" customHeight="1" x14ac:dyDescent="0.3">
      <c r="A181" s="29"/>
      <c r="B181" s="29"/>
      <c r="C181" s="54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5.75" customHeight="1" x14ac:dyDescent="0.3">
      <c r="A182" s="29"/>
      <c r="B182" s="29"/>
      <c r="C182" s="54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5.75" customHeight="1" x14ac:dyDescent="0.3">
      <c r="A183" s="29"/>
      <c r="B183" s="29"/>
      <c r="C183" s="54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5.75" customHeight="1" x14ac:dyDescent="0.3">
      <c r="A184" s="29"/>
      <c r="B184" s="29"/>
      <c r="C184" s="54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5.75" customHeight="1" x14ac:dyDescent="0.3">
      <c r="A185" s="29"/>
      <c r="B185" s="29"/>
      <c r="C185" s="54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5.75" customHeight="1" x14ac:dyDescent="0.3">
      <c r="A186" s="29"/>
      <c r="B186" s="29"/>
      <c r="C186" s="54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5.75" customHeight="1" x14ac:dyDescent="0.3">
      <c r="A187" s="29"/>
      <c r="B187" s="29"/>
      <c r="C187" s="54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5.75" customHeight="1" x14ac:dyDescent="0.3">
      <c r="A188" s="29"/>
      <c r="B188" s="29"/>
      <c r="C188" s="54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5.75" customHeight="1" x14ac:dyDescent="0.3">
      <c r="A189" s="29"/>
      <c r="B189" s="29"/>
      <c r="C189" s="54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5.75" customHeight="1" x14ac:dyDescent="0.3">
      <c r="A190" s="29"/>
      <c r="B190" s="29"/>
      <c r="C190" s="54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5.75" customHeight="1" x14ac:dyDescent="0.3">
      <c r="A191" s="29"/>
      <c r="B191" s="29"/>
      <c r="C191" s="54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5.75" customHeight="1" x14ac:dyDescent="0.3">
      <c r="A192" s="29"/>
      <c r="B192" s="29"/>
      <c r="C192" s="54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5.75" customHeight="1" x14ac:dyDescent="0.3">
      <c r="A193" s="29"/>
      <c r="B193" s="29"/>
      <c r="C193" s="54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5.75" customHeight="1" x14ac:dyDescent="0.3">
      <c r="A194" s="29"/>
      <c r="B194" s="29"/>
      <c r="C194" s="54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5.75" customHeight="1" x14ac:dyDescent="0.3">
      <c r="A195" s="29"/>
      <c r="B195" s="29"/>
      <c r="C195" s="54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5.75" customHeight="1" x14ac:dyDescent="0.3">
      <c r="A196" s="29"/>
      <c r="B196" s="29"/>
      <c r="C196" s="54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5.75" customHeight="1" x14ac:dyDescent="0.3">
      <c r="A197" s="29"/>
      <c r="B197" s="29"/>
      <c r="C197" s="54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5.75" customHeight="1" x14ac:dyDescent="0.3">
      <c r="A198" s="29"/>
      <c r="B198" s="29"/>
      <c r="C198" s="54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5.75" customHeight="1" x14ac:dyDescent="0.3">
      <c r="A199" s="29"/>
      <c r="B199" s="29"/>
      <c r="C199" s="54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5.75" customHeight="1" x14ac:dyDescent="0.3">
      <c r="A200" s="29"/>
      <c r="B200" s="29"/>
      <c r="C200" s="54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5.75" customHeight="1" x14ac:dyDescent="0.3">
      <c r="A201" s="29"/>
      <c r="B201" s="29"/>
      <c r="C201" s="54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5.75" customHeight="1" x14ac:dyDescent="0.3">
      <c r="A202" s="29"/>
      <c r="B202" s="29"/>
      <c r="C202" s="54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5.75" customHeight="1" x14ac:dyDescent="0.3">
      <c r="A203" s="29"/>
      <c r="B203" s="29"/>
      <c r="C203" s="54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5.75" customHeight="1" x14ac:dyDescent="0.3">
      <c r="A204" s="29"/>
      <c r="B204" s="29"/>
      <c r="C204" s="54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5.75" customHeight="1" x14ac:dyDescent="0.3">
      <c r="A205" s="29"/>
      <c r="B205" s="29"/>
      <c r="C205" s="54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5.75" customHeight="1" x14ac:dyDescent="0.3">
      <c r="A206" s="29"/>
      <c r="B206" s="29"/>
      <c r="C206" s="54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5.75" customHeight="1" x14ac:dyDescent="0.3">
      <c r="A207" s="29"/>
      <c r="B207" s="29"/>
      <c r="C207" s="54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5.75" customHeight="1" x14ac:dyDescent="0.3">
      <c r="A208" s="29"/>
      <c r="B208" s="29"/>
      <c r="C208" s="54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5.75" customHeight="1" x14ac:dyDescent="0.3">
      <c r="A209" s="29"/>
      <c r="B209" s="29"/>
      <c r="C209" s="54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5.75" customHeight="1" x14ac:dyDescent="0.3">
      <c r="A210" s="29"/>
      <c r="B210" s="29"/>
      <c r="C210" s="54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5.75" customHeight="1" x14ac:dyDescent="0.3">
      <c r="A211" s="29"/>
      <c r="B211" s="29"/>
      <c r="C211" s="54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5.75" customHeight="1" x14ac:dyDescent="0.3">
      <c r="A212" s="29"/>
      <c r="B212" s="29"/>
      <c r="C212" s="54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5.75" customHeight="1" x14ac:dyDescent="0.3">
      <c r="A213" s="29"/>
      <c r="B213" s="29"/>
      <c r="C213" s="54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5.75" customHeight="1" x14ac:dyDescent="0.3">
      <c r="A214" s="29"/>
      <c r="B214" s="29"/>
      <c r="C214" s="54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5.75" customHeight="1" x14ac:dyDescent="0.3">
      <c r="A215" s="29"/>
      <c r="B215" s="29"/>
      <c r="C215" s="54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5.75" customHeight="1" x14ac:dyDescent="0.3">
      <c r="A216" s="29"/>
      <c r="B216" s="29"/>
      <c r="C216" s="54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5.75" customHeight="1" x14ac:dyDescent="0.3">
      <c r="A217" s="29"/>
      <c r="B217" s="29"/>
      <c r="C217" s="54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5.75" customHeight="1" x14ac:dyDescent="0.3">
      <c r="A218" s="29"/>
      <c r="B218" s="29"/>
      <c r="C218" s="54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5.75" customHeight="1" x14ac:dyDescent="0.3">
      <c r="A219" s="29"/>
      <c r="B219" s="29"/>
      <c r="C219" s="54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5.75" customHeight="1" x14ac:dyDescent="0.3">
      <c r="A220" s="29"/>
      <c r="B220" s="29"/>
      <c r="C220" s="54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5.75" customHeight="1" x14ac:dyDescent="0.3">
      <c r="A221" s="29"/>
      <c r="B221" s="29"/>
      <c r="C221" s="54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5.75" customHeight="1" x14ac:dyDescent="0.3">
      <c r="A222" s="29"/>
      <c r="B222" s="29"/>
      <c r="C222" s="54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5.75" customHeight="1" x14ac:dyDescent="0.3">
      <c r="A223" s="29"/>
      <c r="B223" s="29"/>
      <c r="C223" s="54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5.75" customHeight="1" x14ac:dyDescent="0.3">
      <c r="A224" s="29"/>
      <c r="B224" s="29"/>
      <c r="C224" s="54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5.75" customHeight="1" x14ac:dyDescent="0.3">
      <c r="A225" s="29"/>
      <c r="B225" s="29"/>
      <c r="C225" s="54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5.75" customHeight="1" x14ac:dyDescent="0.3">
      <c r="A226" s="29"/>
      <c r="B226" s="29"/>
      <c r="C226" s="54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5.75" customHeight="1" x14ac:dyDescent="0.3">
      <c r="A227" s="29"/>
      <c r="B227" s="29"/>
      <c r="C227" s="54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5.75" customHeight="1" x14ac:dyDescent="0.3">
      <c r="A228" s="29"/>
      <c r="B228" s="29"/>
      <c r="C228" s="54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5.75" customHeight="1" x14ac:dyDescent="0.3">
      <c r="A229" s="29"/>
      <c r="B229" s="29"/>
      <c r="C229" s="54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5.75" customHeight="1" x14ac:dyDescent="0.3">
      <c r="A230" s="29"/>
      <c r="B230" s="29"/>
      <c r="C230" s="54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5.75" customHeight="1" x14ac:dyDescent="0.3">
      <c r="A231" s="29"/>
      <c r="B231" s="29"/>
      <c r="C231" s="54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5.75" customHeight="1" x14ac:dyDescent="0.3">
      <c r="A232" s="29"/>
      <c r="B232" s="29"/>
      <c r="C232" s="54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5.75" customHeight="1" x14ac:dyDescent="0.3">
      <c r="A233" s="29"/>
      <c r="B233" s="29"/>
      <c r="C233" s="54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5.75" customHeight="1" x14ac:dyDescent="0.3">
      <c r="A234" s="29"/>
      <c r="B234" s="29"/>
      <c r="C234" s="54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5.75" customHeight="1" x14ac:dyDescent="0.3">
      <c r="A235" s="29"/>
      <c r="B235" s="29"/>
      <c r="C235" s="54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5.75" customHeight="1" x14ac:dyDescent="0.3">
      <c r="A236" s="29"/>
      <c r="B236" s="29"/>
      <c r="C236" s="54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5.75" customHeight="1" x14ac:dyDescent="0.3">
      <c r="A237" s="29"/>
      <c r="B237" s="29"/>
      <c r="C237" s="54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5.75" customHeight="1" x14ac:dyDescent="0.3">
      <c r="A238" s="29"/>
      <c r="B238" s="29"/>
      <c r="C238" s="54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5.75" customHeight="1" x14ac:dyDescent="0.3">
      <c r="A239" s="29"/>
      <c r="B239" s="29"/>
      <c r="C239" s="54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5.75" customHeight="1" x14ac:dyDescent="0.3">
      <c r="A240" s="29"/>
      <c r="B240" s="29"/>
      <c r="C240" s="54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5.75" customHeight="1" x14ac:dyDescent="0.3">
      <c r="A241" s="29"/>
      <c r="B241" s="29"/>
      <c r="C241" s="54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5.75" customHeight="1" x14ac:dyDescent="0.3">
      <c r="A242" s="29"/>
      <c r="B242" s="29"/>
      <c r="C242" s="54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5.75" customHeight="1" x14ac:dyDescent="0.3">
      <c r="A243" s="29"/>
      <c r="B243" s="29"/>
      <c r="C243" s="54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5.75" customHeight="1" x14ac:dyDescent="0.3">
      <c r="A244" s="29"/>
      <c r="B244" s="29"/>
      <c r="C244" s="54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5.75" customHeight="1" x14ac:dyDescent="0.3">
      <c r="A245" s="29"/>
      <c r="B245" s="29"/>
      <c r="C245" s="54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5.75" customHeight="1" x14ac:dyDescent="0.3">
      <c r="A246" s="29"/>
      <c r="B246" s="29"/>
      <c r="C246" s="54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5.75" customHeight="1" x14ac:dyDescent="0.3">
      <c r="A247" s="29"/>
      <c r="B247" s="29"/>
      <c r="C247" s="54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5.75" customHeight="1" x14ac:dyDescent="0.3">
      <c r="A248" s="29"/>
      <c r="B248" s="29"/>
      <c r="C248" s="54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5.75" customHeight="1" x14ac:dyDescent="0.3">
      <c r="A249" s="29"/>
      <c r="B249" s="29"/>
      <c r="C249" s="54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5.75" customHeight="1" x14ac:dyDescent="0.3">
      <c r="A250" s="29"/>
      <c r="B250" s="29"/>
      <c r="C250" s="54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5.75" customHeight="1" x14ac:dyDescent="0.3">
      <c r="A251" s="29"/>
      <c r="B251" s="29"/>
      <c r="C251" s="54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5.75" customHeight="1" x14ac:dyDescent="0.3">
      <c r="A252" s="29"/>
      <c r="B252" s="29"/>
      <c r="C252" s="54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5.75" customHeight="1" x14ac:dyDescent="0.3">
      <c r="A253" s="29"/>
      <c r="B253" s="29"/>
      <c r="C253" s="54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5.75" customHeight="1" x14ac:dyDescent="0.3">
      <c r="A254" s="29"/>
      <c r="B254" s="29"/>
      <c r="C254" s="54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5.75" customHeight="1" x14ac:dyDescent="0.3">
      <c r="A255" s="29"/>
      <c r="B255" s="29"/>
      <c r="C255" s="54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5.75" customHeight="1" x14ac:dyDescent="0.3">
      <c r="A256" s="29"/>
      <c r="B256" s="29"/>
      <c r="C256" s="54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5.75" customHeight="1" x14ac:dyDescent="0.3">
      <c r="A257" s="29"/>
      <c r="B257" s="29"/>
      <c r="C257" s="54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5.75" customHeight="1" x14ac:dyDescent="0.3">
      <c r="A258" s="29"/>
      <c r="B258" s="29"/>
      <c r="C258" s="54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5.75" customHeight="1" x14ac:dyDescent="0.3">
      <c r="A259" s="29"/>
      <c r="B259" s="29"/>
      <c r="C259" s="54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5.75" customHeight="1" x14ac:dyDescent="0.3">
      <c r="A260" s="29"/>
      <c r="B260" s="29"/>
      <c r="C260" s="54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5.75" customHeight="1" x14ac:dyDescent="0.3">
      <c r="A261" s="29"/>
      <c r="B261" s="29"/>
      <c r="C261" s="54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5.75" customHeight="1" x14ac:dyDescent="0.3">
      <c r="A262" s="29"/>
      <c r="B262" s="29"/>
      <c r="C262" s="54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5.75" customHeight="1" x14ac:dyDescent="0.3">
      <c r="A263" s="29"/>
      <c r="B263" s="29"/>
      <c r="C263" s="54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5.75" customHeight="1" x14ac:dyDescent="0.3">
      <c r="A264" s="29"/>
      <c r="B264" s="29"/>
      <c r="C264" s="54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5.75" customHeight="1" x14ac:dyDescent="0.3">
      <c r="A265" s="29"/>
      <c r="B265" s="29"/>
      <c r="C265" s="54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5.75" customHeight="1" x14ac:dyDescent="0.3">
      <c r="A266" s="29"/>
      <c r="B266" s="29"/>
      <c r="C266" s="54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5.75" customHeight="1" x14ac:dyDescent="0.3">
      <c r="A267" s="29"/>
      <c r="B267" s="29"/>
      <c r="C267" s="54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5.75" customHeight="1" x14ac:dyDescent="0.3">
      <c r="A268" s="29"/>
      <c r="B268" s="29"/>
      <c r="C268" s="54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5.75" customHeight="1" x14ac:dyDescent="0.3">
      <c r="A269" s="29"/>
      <c r="B269" s="29"/>
      <c r="C269" s="54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5.75" customHeight="1" x14ac:dyDescent="0.3">
      <c r="A270" s="29"/>
      <c r="B270" s="29"/>
      <c r="C270" s="54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5.75" customHeight="1" x14ac:dyDescent="0.3">
      <c r="A271" s="29"/>
      <c r="B271" s="29"/>
      <c r="C271" s="54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5.75" customHeight="1" x14ac:dyDescent="0.3">
      <c r="A272" s="29"/>
      <c r="B272" s="29"/>
      <c r="C272" s="54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5.75" customHeight="1" x14ac:dyDescent="0.3">
      <c r="A273" s="29"/>
      <c r="B273" s="29"/>
      <c r="C273" s="54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5.75" customHeight="1" x14ac:dyDescent="0.3">
      <c r="A274" s="29"/>
      <c r="B274" s="29"/>
      <c r="C274" s="54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5.75" customHeight="1" x14ac:dyDescent="0.3">
      <c r="A275" s="29"/>
      <c r="B275" s="29"/>
      <c r="C275" s="54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5.75" customHeight="1" x14ac:dyDescent="0.3">
      <c r="A276" s="29"/>
      <c r="B276" s="29"/>
      <c r="C276" s="54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5.75" customHeight="1" x14ac:dyDescent="0.3">
      <c r="A277" s="29"/>
      <c r="B277" s="29"/>
      <c r="C277" s="54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5.75" customHeight="1" x14ac:dyDescent="0.3">
      <c r="A278" s="29"/>
      <c r="B278" s="29"/>
      <c r="C278" s="54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5.75" customHeight="1" x14ac:dyDescent="0.3">
      <c r="A279" s="29"/>
      <c r="B279" s="29"/>
      <c r="C279" s="54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5.75" customHeight="1" x14ac:dyDescent="0.3">
      <c r="A280" s="29"/>
      <c r="B280" s="29"/>
      <c r="C280" s="54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5.75" customHeight="1" x14ac:dyDescent="0.3">
      <c r="A281" s="29"/>
      <c r="B281" s="29"/>
      <c r="C281" s="54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5.75" customHeight="1" x14ac:dyDescent="0.3">
      <c r="A282" s="29"/>
      <c r="B282" s="29"/>
      <c r="C282" s="54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5.75" customHeight="1" x14ac:dyDescent="0.3">
      <c r="A283" s="29"/>
      <c r="B283" s="29"/>
      <c r="C283" s="54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5.75" customHeight="1" x14ac:dyDescent="0.3">
      <c r="A284" s="29"/>
      <c r="B284" s="29"/>
      <c r="C284" s="54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5.75" customHeight="1" x14ac:dyDescent="0.3">
      <c r="A285" s="29"/>
      <c r="B285" s="29"/>
      <c r="C285" s="54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5.75" customHeight="1" x14ac:dyDescent="0.3">
      <c r="A286" s="29"/>
      <c r="B286" s="29"/>
      <c r="C286" s="54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5.75" customHeight="1" x14ac:dyDescent="0.3">
      <c r="A287" s="29"/>
      <c r="B287" s="29"/>
      <c r="C287" s="54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5.75" customHeight="1" x14ac:dyDescent="0.3">
      <c r="A288" s="29"/>
      <c r="B288" s="29"/>
      <c r="C288" s="54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5.75" customHeight="1" x14ac:dyDescent="0.3">
      <c r="A289" s="29"/>
      <c r="B289" s="29"/>
      <c r="C289" s="54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5.75" customHeight="1" x14ac:dyDescent="0.3">
      <c r="A290" s="29"/>
      <c r="B290" s="29"/>
      <c r="C290" s="54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5.75" customHeight="1" x14ac:dyDescent="0.3">
      <c r="A291" s="29"/>
      <c r="B291" s="29"/>
      <c r="C291" s="54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5.75" customHeight="1" x14ac:dyDescent="0.3">
      <c r="A292" s="29"/>
      <c r="B292" s="29"/>
      <c r="C292" s="54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5.75" customHeight="1" x14ac:dyDescent="0.3">
      <c r="A293" s="29"/>
      <c r="B293" s="29"/>
      <c r="C293" s="54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5.75" customHeight="1" x14ac:dyDescent="0.3">
      <c r="A294" s="29"/>
      <c r="B294" s="29"/>
      <c r="C294" s="54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5.75" customHeight="1" x14ac:dyDescent="0.3">
      <c r="A295" s="29"/>
      <c r="B295" s="29"/>
      <c r="C295" s="54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5.75" customHeight="1" x14ac:dyDescent="0.3">
      <c r="A296" s="29"/>
      <c r="B296" s="29"/>
      <c r="C296" s="54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5.75" customHeight="1" x14ac:dyDescent="0.3">
      <c r="A297" s="29"/>
      <c r="B297" s="29"/>
      <c r="C297" s="54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5.75" customHeight="1" x14ac:dyDescent="0.3">
      <c r="A298" s="29"/>
      <c r="B298" s="29"/>
      <c r="C298" s="54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5.75" customHeight="1" x14ac:dyDescent="0.3">
      <c r="A299" s="29"/>
      <c r="B299" s="29"/>
      <c r="C299" s="54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5.75" customHeight="1" x14ac:dyDescent="0.3">
      <c r="A300" s="29"/>
      <c r="B300" s="29"/>
      <c r="C300" s="54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5.75" customHeight="1" x14ac:dyDescent="0.3">
      <c r="A301" s="29"/>
      <c r="B301" s="29"/>
      <c r="C301" s="54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5.75" customHeight="1" x14ac:dyDescent="0.3">
      <c r="A302" s="29"/>
      <c r="B302" s="29"/>
      <c r="C302" s="54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5.75" customHeight="1" x14ac:dyDescent="0.3">
      <c r="A303" s="29"/>
      <c r="B303" s="29"/>
      <c r="C303" s="54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5.75" customHeight="1" x14ac:dyDescent="0.3">
      <c r="A304" s="29"/>
      <c r="B304" s="29"/>
      <c r="C304" s="54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5.75" customHeight="1" x14ac:dyDescent="0.3">
      <c r="A305" s="29"/>
      <c r="B305" s="29"/>
      <c r="C305" s="54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5.75" customHeight="1" x14ac:dyDescent="0.3">
      <c r="A306" s="29"/>
      <c r="B306" s="29"/>
      <c r="C306" s="54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5.75" customHeight="1" x14ac:dyDescent="0.3">
      <c r="A307" s="29"/>
      <c r="B307" s="29"/>
      <c r="C307" s="54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5.75" customHeight="1" x14ac:dyDescent="0.3">
      <c r="A308" s="29"/>
      <c r="B308" s="29"/>
      <c r="C308" s="54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5.75" customHeight="1" x14ac:dyDescent="0.3">
      <c r="A309" s="29"/>
      <c r="B309" s="29"/>
      <c r="C309" s="54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5.75" customHeight="1" x14ac:dyDescent="0.3">
      <c r="A310" s="29"/>
      <c r="B310" s="29"/>
      <c r="C310" s="54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5.75" customHeight="1" x14ac:dyDescent="0.3">
      <c r="A311" s="29"/>
      <c r="B311" s="29"/>
      <c r="C311" s="54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5.75" customHeight="1" x14ac:dyDescent="0.3">
      <c r="A312" s="29"/>
      <c r="B312" s="29"/>
      <c r="C312" s="54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5.75" customHeight="1" x14ac:dyDescent="0.3">
      <c r="A313" s="29"/>
      <c r="B313" s="29"/>
      <c r="C313" s="54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5.75" customHeight="1" x14ac:dyDescent="0.3">
      <c r="A314" s="29"/>
      <c r="B314" s="29"/>
      <c r="C314" s="54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5.75" customHeight="1" x14ac:dyDescent="0.3">
      <c r="A315" s="29"/>
      <c r="B315" s="29"/>
      <c r="C315" s="54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5.75" customHeight="1" x14ac:dyDescent="0.3">
      <c r="A316" s="29"/>
      <c r="B316" s="29"/>
      <c r="C316" s="54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5.75" customHeight="1" x14ac:dyDescent="0.3">
      <c r="A317" s="29"/>
      <c r="B317" s="29"/>
      <c r="C317" s="54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5.75" customHeight="1" x14ac:dyDescent="0.3">
      <c r="A318" s="29"/>
      <c r="B318" s="29"/>
      <c r="C318" s="54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5.75" customHeight="1" x14ac:dyDescent="0.3">
      <c r="A319" s="29"/>
      <c r="B319" s="29"/>
      <c r="C319" s="54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5.75" customHeight="1" x14ac:dyDescent="0.3">
      <c r="A320" s="29"/>
      <c r="B320" s="29"/>
      <c r="C320" s="54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5.75" customHeight="1" x14ac:dyDescent="0.3">
      <c r="A321" s="29"/>
      <c r="B321" s="29"/>
      <c r="C321" s="54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5.75" customHeight="1" x14ac:dyDescent="0.3">
      <c r="A322" s="29"/>
      <c r="B322" s="29"/>
      <c r="C322" s="54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5.75" customHeight="1" x14ac:dyDescent="0.3">
      <c r="A323" s="29"/>
      <c r="B323" s="29"/>
      <c r="C323" s="54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5.75" customHeight="1" x14ac:dyDescent="0.3">
      <c r="A324" s="29"/>
      <c r="B324" s="29"/>
      <c r="C324" s="54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5.75" customHeight="1" x14ac:dyDescent="0.3">
      <c r="A325" s="29"/>
      <c r="B325" s="29"/>
      <c r="C325" s="54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5.75" customHeight="1" x14ac:dyDescent="0.3">
      <c r="A326" s="29"/>
      <c r="B326" s="29"/>
      <c r="C326" s="54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5.75" customHeight="1" x14ac:dyDescent="0.3">
      <c r="A327" s="29"/>
      <c r="B327" s="29"/>
      <c r="C327" s="54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5.75" customHeight="1" x14ac:dyDescent="0.3">
      <c r="A328" s="29"/>
      <c r="B328" s="29"/>
      <c r="C328" s="54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5.75" customHeight="1" x14ac:dyDescent="0.3">
      <c r="A329" s="29"/>
      <c r="B329" s="29"/>
      <c r="C329" s="54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5.75" customHeight="1" x14ac:dyDescent="0.3">
      <c r="A330" s="29"/>
      <c r="B330" s="29"/>
      <c r="C330" s="54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5.75" customHeight="1" x14ac:dyDescent="0.3">
      <c r="A331" s="29"/>
      <c r="B331" s="29"/>
      <c r="C331" s="54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5.75" customHeight="1" x14ac:dyDescent="0.3">
      <c r="A332" s="29"/>
      <c r="B332" s="29"/>
      <c r="C332" s="54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5.75" customHeight="1" x14ac:dyDescent="0.3">
      <c r="A333" s="29"/>
      <c r="B333" s="29"/>
      <c r="C333" s="54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5.75" customHeight="1" x14ac:dyDescent="0.3">
      <c r="A334" s="29"/>
      <c r="B334" s="29"/>
      <c r="C334" s="54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5.75" customHeight="1" x14ac:dyDescent="0.3">
      <c r="A335" s="29"/>
      <c r="B335" s="29"/>
      <c r="C335" s="54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5.75" customHeight="1" x14ac:dyDescent="0.3">
      <c r="A336" s="29"/>
      <c r="B336" s="29"/>
      <c r="C336" s="54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5.75" customHeight="1" x14ac:dyDescent="0.3">
      <c r="A337" s="29"/>
      <c r="B337" s="29"/>
      <c r="C337" s="54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5.75" customHeight="1" x14ac:dyDescent="0.3">
      <c r="A338" s="29"/>
      <c r="B338" s="29"/>
      <c r="C338" s="54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5.75" customHeight="1" x14ac:dyDescent="0.3">
      <c r="A339" s="29"/>
      <c r="B339" s="29"/>
      <c r="C339" s="54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5.75" customHeight="1" x14ac:dyDescent="0.3">
      <c r="A340" s="29"/>
      <c r="B340" s="29"/>
      <c r="C340" s="54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5.75" customHeight="1" x14ac:dyDescent="0.3">
      <c r="A341" s="29"/>
      <c r="B341" s="29"/>
      <c r="C341" s="54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5.75" customHeight="1" x14ac:dyDescent="0.3">
      <c r="A342" s="29"/>
      <c r="B342" s="29"/>
      <c r="C342" s="54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5.75" customHeight="1" x14ac:dyDescent="0.3">
      <c r="A343" s="29"/>
      <c r="B343" s="29"/>
      <c r="C343" s="54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5.75" customHeight="1" x14ac:dyDescent="0.3">
      <c r="A344" s="29"/>
      <c r="B344" s="29"/>
      <c r="C344" s="54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5.75" customHeight="1" x14ac:dyDescent="0.3">
      <c r="A345" s="29"/>
      <c r="B345" s="29"/>
      <c r="C345" s="54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5.75" customHeight="1" x14ac:dyDescent="0.3">
      <c r="A346" s="29"/>
      <c r="B346" s="29"/>
      <c r="C346" s="54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5.75" customHeight="1" x14ac:dyDescent="0.3">
      <c r="A347" s="29"/>
      <c r="B347" s="29"/>
      <c r="C347" s="54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5.75" customHeight="1" x14ac:dyDescent="0.3">
      <c r="A348" s="29"/>
      <c r="B348" s="29"/>
      <c r="C348" s="54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5.75" customHeight="1" x14ac:dyDescent="0.3">
      <c r="A349" s="29"/>
      <c r="B349" s="29"/>
      <c r="C349" s="54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5.75" customHeight="1" x14ac:dyDescent="0.3">
      <c r="A350" s="29"/>
      <c r="B350" s="29"/>
      <c r="C350" s="54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5.75" customHeight="1" x14ac:dyDescent="0.3">
      <c r="A351" s="29"/>
      <c r="B351" s="29"/>
      <c r="C351" s="54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5.75" customHeight="1" x14ac:dyDescent="0.3">
      <c r="A352" s="29"/>
      <c r="B352" s="29"/>
      <c r="C352" s="54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5.75" customHeight="1" x14ac:dyDescent="0.3">
      <c r="A353" s="29"/>
      <c r="B353" s="29"/>
      <c r="C353" s="54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5.75" customHeight="1" x14ac:dyDescent="0.3">
      <c r="A354" s="29"/>
      <c r="B354" s="29"/>
      <c r="C354" s="54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5.75" customHeight="1" x14ac:dyDescent="0.3">
      <c r="A355" s="29"/>
      <c r="B355" s="29"/>
      <c r="C355" s="54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5.75" customHeight="1" x14ac:dyDescent="0.3">
      <c r="A356" s="29"/>
      <c r="B356" s="29"/>
      <c r="C356" s="54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5.75" customHeight="1" x14ac:dyDescent="0.3">
      <c r="A357" s="29"/>
      <c r="B357" s="29"/>
      <c r="C357" s="54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5.75" customHeight="1" x14ac:dyDescent="0.3">
      <c r="A358" s="29"/>
      <c r="B358" s="29"/>
      <c r="C358" s="54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5.75" customHeight="1" x14ac:dyDescent="0.3">
      <c r="A359" s="29"/>
      <c r="B359" s="29"/>
      <c r="C359" s="54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5.75" customHeight="1" x14ac:dyDescent="0.3">
      <c r="A360" s="29"/>
      <c r="B360" s="29"/>
      <c r="C360" s="54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5.75" customHeight="1" x14ac:dyDescent="0.3">
      <c r="A361" s="29"/>
      <c r="B361" s="29"/>
      <c r="C361" s="54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5.75" customHeight="1" x14ac:dyDescent="0.3">
      <c r="A362" s="29"/>
      <c r="B362" s="29"/>
      <c r="C362" s="54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5.75" customHeight="1" x14ac:dyDescent="0.3">
      <c r="A363" s="29"/>
      <c r="B363" s="29"/>
      <c r="C363" s="54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5.75" customHeight="1" x14ac:dyDescent="0.3">
      <c r="A364" s="29"/>
      <c r="B364" s="29"/>
      <c r="C364" s="54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5.75" customHeight="1" x14ac:dyDescent="0.3">
      <c r="A365" s="29"/>
      <c r="B365" s="29"/>
      <c r="C365" s="54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5.75" customHeight="1" x14ac:dyDescent="0.3">
      <c r="A366" s="29"/>
      <c r="B366" s="29"/>
      <c r="C366" s="54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5.75" customHeight="1" x14ac:dyDescent="0.3">
      <c r="A367" s="29"/>
      <c r="B367" s="29"/>
      <c r="C367" s="54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5.75" customHeight="1" x14ac:dyDescent="0.3">
      <c r="A368" s="29"/>
      <c r="B368" s="29"/>
      <c r="C368" s="54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5.75" customHeight="1" x14ac:dyDescent="0.3">
      <c r="A369" s="29"/>
      <c r="B369" s="29"/>
      <c r="C369" s="54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5.75" customHeight="1" x14ac:dyDescent="0.3">
      <c r="A370" s="29"/>
      <c r="B370" s="29"/>
      <c r="C370" s="54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5.75" customHeight="1" x14ac:dyDescent="0.3">
      <c r="A371" s="29"/>
      <c r="B371" s="29"/>
      <c r="C371" s="54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5.75" customHeight="1" x14ac:dyDescent="0.3">
      <c r="A372" s="29"/>
      <c r="B372" s="29"/>
      <c r="C372" s="54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5.75" customHeight="1" x14ac:dyDescent="0.3">
      <c r="A373" s="29"/>
      <c r="B373" s="29"/>
      <c r="C373" s="54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5.75" customHeight="1" x14ac:dyDescent="0.3">
      <c r="A374" s="29"/>
      <c r="B374" s="29"/>
      <c r="C374" s="54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5.75" customHeight="1" x14ac:dyDescent="0.3">
      <c r="A375" s="29"/>
      <c r="B375" s="29"/>
      <c r="C375" s="54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5.75" customHeight="1" x14ac:dyDescent="0.3">
      <c r="A376" s="29"/>
      <c r="B376" s="29"/>
      <c r="C376" s="54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5.75" customHeight="1" x14ac:dyDescent="0.3">
      <c r="A377" s="29"/>
      <c r="B377" s="29"/>
      <c r="C377" s="54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5.75" customHeight="1" x14ac:dyDescent="0.3">
      <c r="A378" s="29"/>
      <c r="B378" s="29"/>
      <c r="C378" s="54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5.75" customHeight="1" x14ac:dyDescent="0.3">
      <c r="A379" s="29"/>
      <c r="B379" s="29"/>
      <c r="C379" s="54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5.75" customHeight="1" x14ac:dyDescent="0.3">
      <c r="A380" s="29"/>
      <c r="B380" s="29"/>
      <c r="C380" s="54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5.75" customHeight="1" x14ac:dyDescent="0.3">
      <c r="A381" s="29"/>
      <c r="B381" s="29"/>
      <c r="C381" s="54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5.75" customHeight="1" x14ac:dyDescent="0.3">
      <c r="A382" s="29"/>
      <c r="B382" s="29"/>
      <c r="C382" s="54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5.75" customHeight="1" x14ac:dyDescent="0.3">
      <c r="A383" s="29"/>
      <c r="B383" s="29"/>
      <c r="C383" s="54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5.75" customHeight="1" x14ac:dyDescent="0.3">
      <c r="A384" s="29"/>
      <c r="B384" s="29"/>
      <c r="C384" s="54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5.75" customHeight="1" x14ac:dyDescent="0.3">
      <c r="A385" s="29"/>
      <c r="B385" s="29"/>
      <c r="C385" s="54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5.75" customHeight="1" x14ac:dyDescent="0.3">
      <c r="A386" s="29"/>
      <c r="B386" s="29"/>
      <c r="C386" s="54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5.75" customHeight="1" x14ac:dyDescent="0.3">
      <c r="A387" s="29"/>
      <c r="B387" s="29"/>
      <c r="C387" s="54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5.75" customHeight="1" x14ac:dyDescent="0.3">
      <c r="A388" s="29"/>
      <c r="B388" s="29"/>
      <c r="C388" s="54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5.75" customHeight="1" x14ac:dyDescent="0.3">
      <c r="A389" s="29"/>
      <c r="B389" s="29"/>
      <c r="C389" s="54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5.75" customHeight="1" x14ac:dyDescent="0.3">
      <c r="A390" s="29"/>
      <c r="B390" s="29"/>
      <c r="C390" s="54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5.75" customHeight="1" x14ac:dyDescent="0.3">
      <c r="A391" s="29"/>
      <c r="B391" s="29"/>
      <c r="C391" s="54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5.75" customHeight="1" x14ac:dyDescent="0.3">
      <c r="A392" s="29"/>
      <c r="B392" s="29"/>
      <c r="C392" s="54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5.75" customHeight="1" x14ac:dyDescent="0.3">
      <c r="A393" s="29"/>
      <c r="B393" s="29"/>
      <c r="C393" s="54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5.75" customHeight="1" x14ac:dyDescent="0.3">
      <c r="A394" s="29"/>
      <c r="B394" s="29"/>
      <c r="C394" s="54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5.75" customHeight="1" x14ac:dyDescent="0.3">
      <c r="A395" s="29"/>
      <c r="B395" s="29"/>
      <c r="C395" s="54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5.75" customHeight="1" x14ac:dyDescent="0.3">
      <c r="A396" s="29"/>
      <c r="B396" s="29"/>
      <c r="C396" s="54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5.75" customHeight="1" x14ac:dyDescent="0.3">
      <c r="A397" s="29"/>
      <c r="B397" s="29"/>
      <c r="C397" s="54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5.75" customHeight="1" x14ac:dyDescent="0.3">
      <c r="A398" s="29"/>
      <c r="B398" s="29"/>
      <c r="C398" s="54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5.75" customHeight="1" x14ac:dyDescent="0.3">
      <c r="A399" s="29"/>
      <c r="B399" s="29"/>
      <c r="C399" s="54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5.75" customHeight="1" x14ac:dyDescent="0.3">
      <c r="A400" s="29"/>
      <c r="B400" s="29"/>
      <c r="C400" s="54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5.75" customHeight="1" x14ac:dyDescent="0.3">
      <c r="A401" s="29"/>
      <c r="B401" s="29"/>
      <c r="C401" s="54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5.75" customHeight="1" x14ac:dyDescent="0.3">
      <c r="A402" s="29"/>
      <c r="B402" s="29"/>
      <c r="C402" s="54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5.75" customHeight="1" x14ac:dyDescent="0.3">
      <c r="A403" s="29"/>
      <c r="B403" s="29"/>
      <c r="C403" s="54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5.75" customHeight="1" x14ac:dyDescent="0.3">
      <c r="A404" s="29"/>
      <c r="B404" s="29"/>
      <c r="C404" s="54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5.75" customHeight="1" x14ac:dyDescent="0.3">
      <c r="A405" s="29"/>
      <c r="B405" s="29"/>
      <c r="C405" s="54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5.75" customHeight="1" x14ac:dyDescent="0.3">
      <c r="A406" s="29"/>
      <c r="B406" s="29"/>
      <c r="C406" s="54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5.75" customHeight="1" x14ac:dyDescent="0.3">
      <c r="A407" s="29"/>
      <c r="B407" s="29"/>
      <c r="C407" s="54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5.75" customHeight="1" x14ac:dyDescent="0.3">
      <c r="A408" s="29"/>
      <c r="B408" s="29"/>
      <c r="C408" s="54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5.75" customHeight="1" x14ac:dyDescent="0.3">
      <c r="A409" s="29"/>
      <c r="B409" s="29"/>
      <c r="C409" s="54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5.75" customHeight="1" x14ac:dyDescent="0.3">
      <c r="A410" s="29"/>
      <c r="B410" s="29"/>
      <c r="C410" s="54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5.75" customHeight="1" x14ac:dyDescent="0.3">
      <c r="A411" s="29"/>
      <c r="B411" s="29"/>
      <c r="C411" s="54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5.75" customHeight="1" x14ac:dyDescent="0.3">
      <c r="A412" s="29"/>
      <c r="B412" s="29"/>
      <c r="C412" s="54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5.75" customHeight="1" x14ac:dyDescent="0.3">
      <c r="A413" s="29"/>
      <c r="B413" s="29"/>
      <c r="C413" s="54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5.75" customHeight="1" x14ac:dyDescent="0.3">
      <c r="A414" s="29"/>
      <c r="B414" s="29"/>
      <c r="C414" s="54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5.75" customHeight="1" x14ac:dyDescent="0.3">
      <c r="A415" s="29"/>
      <c r="B415" s="29"/>
      <c r="C415" s="54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5.75" customHeight="1" x14ac:dyDescent="0.3">
      <c r="A416" s="29"/>
      <c r="B416" s="29"/>
      <c r="C416" s="54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5.75" customHeight="1" x14ac:dyDescent="0.3">
      <c r="A417" s="29"/>
      <c r="B417" s="29"/>
      <c r="C417" s="54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5.75" customHeight="1" x14ac:dyDescent="0.3">
      <c r="A418" s="29"/>
      <c r="B418" s="29"/>
      <c r="C418" s="54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5.75" customHeight="1" x14ac:dyDescent="0.3">
      <c r="A419" s="29"/>
      <c r="B419" s="29"/>
      <c r="C419" s="54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5.75" customHeight="1" x14ac:dyDescent="0.3">
      <c r="A420" s="29"/>
      <c r="B420" s="29"/>
      <c r="C420" s="54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5.75" customHeight="1" x14ac:dyDescent="0.3">
      <c r="A421" s="29"/>
      <c r="B421" s="29"/>
      <c r="C421" s="54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5.75" customHeight="1" x14ac:dyDescent="0.3">
      <c r="A422" s="29"/>
      <c r="B422" s="29"/>
      <c r="C422" s="54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5.75" customHeight="1" x14ac:dyDescent="0.3">
      <c r="A423" s="29"/>
      <c r="B423" s="29"/>
      <c r="C423" s="54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5.75" customHeight="1" x14ac:dyDescent="0.3">
      <c r="A424" s="29"/>
      <c r="B424" s="29"/>
      <c r="C424" s="54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5.75" customHeight="1" x14ac:dyDescent="0.3">
      <c r="A425" s="29"/>
      <c r="B425" s="29"/>
      <c r="C425" s="54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5.75" customHeight="1" x14ac:dyDescent="0.3">
      <c r="A426" s="29"/>
      <c r="B426" s="29"/>
      <c r="C426" s="54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5.75" customHeight="1" x14ac:dyDescent="0.3">
      <c r="A427" s="29"/>
      <c r="B427" s="29"/>
      <c r="C427" s="54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5.75" customHeight="1" x14ac:dyDescent="0.3">
      <c r="A428" s="29"/>
      <c r="B428" s="29"/>
      <c r="C428" s="54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5.75" customHeight="1" x14ac:dyDescent="0.3">
      <c r="A429" s="29"/>
      <c r="B429" s="29"/>
      <c r="C429" s="54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5.75" customHeight="1" x14ac:dyDescent="0.3">
      <c r="A430" s="29"/>
      <c r="B430" s="29"/>
      <c r="C430" s="54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5.75" customHeight="1" x14ac:dyDescent="0.3">
      <c r="A431" s="29"/>
      <c r="B431" s="29"/>
      <c r="C431" s="54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5.75" customHeight="1" x14ac:dyDescent="0.3">
      <c r="A432" s="29"/>
      <c r="B432" s="29"/>
      <c r="C432" s="54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5.75" customHeight="1" x14ac:dyDescent="0.3">
      <c r="A433" s="29"/>
      <c r="B433" s="29"/>
      <c r="C433" s="54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5.75" customHeight="1" x14ac:dyDescent="0.3">
      <c r="A434" s="29"/>
      <c r="B434" s="29"/>
      <c r="C434" s="54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5.75" customHeight="1" x14ac:dyDescent="0.3">
      <c r="A435" s="29"/>
      <c r="B435" s="29"/>
      <c r="C435" s="54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5.75" customHeight="1" x14ac:dyDescent="0.3">
      <c r="A436" s="29"/>
      <c r="B436" s="29"/>
      <c r="C436" s="54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5.75" customHeight="1" x14ac:dyDescent="0.3">
      <c r="A437" s="29"/>
      <c r="B437" s="29"/>
      <c r="C437" s="54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5.75" customHeight="1" x14ac:dyDescent="0.3">
      <c r="A438" s="29"/>
      <c r="B438" s="29"/>
      <c r="C438" s="54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5.75" customHeight="1" x14ac:dyDescent="0.3">
      <c r="A439" s="29"/>
      <c r="B439" s="29"/>
      <c r="C439" s="54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5.75" customHeight="1" x14ac:dyDescent="0.3">
      <c r="A440" s="29"/>
      <c r="B440" s="29"/>
      <c r="C440" s="54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5.75" customHeight="1" x14ac:dyDescent="0.3">
      <c r="A441" s="29"/>
      <c r="B441" s="29"/>
      <c r="C441" s="54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5.75" customHeight="1" x14ac:dyDescent="0.3">
      <c r="A442" s="29"/>
      <c r="B442" s="29"/>
      <c r="C442" s="54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5.75" customHeight="1" x14ac:dyDescent="0.3">
      <c r="A443" s="29"/>
      <c r="B443" s="29"/>
      <c r="C443" s="54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5.75" customHeight="1" x14ac:dyDescent="0.3">
      <c r="A444" s="29"/>
      <c r="B444" s="29"/>
      <c r="C444" s="54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5.75" customHeight="1" x14ac:dyDescent="0.3">
      <c r="A445" s="29"/>
      <c r="B445" s="29"/>
      <c r="C445" s="54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5.75" customHeight="1" x14ac:dyDescent="0.3">
      <c r="A446" s="29"/>
      <c r="B446" s="29"/>
      <c r="C446" s="54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5.75" customHeight="1" x14ac:dyDescent="0.3">
      <c r="A447" s="29"/>
      <c r="B447" s="29"/>
      <c r="C447" s="54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5.75" customHeight="1" x14ac:dyDescent="0.3">
      <c r="A448" s="29"/>
      <c r="B448" s="29"/>
      <c r="C448" s="54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5.75" customHeight="1" x14ac:dyDescent="0.3">
      <c r="A449" s="29"/>
      <c r="B449" s="29"/>
      <c r="C449" s="54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5.75" customHeight="1" x14ac:dyDescent="0.3">
      <c r="A450" s="29"/>
      <c r="B450" s="29"/>
      <c r="C450" s="54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5.75" customHeight="1" x14ac:dyDescent="0.3">
      <c r="A451" s="29"/>
      <c r="B451" s="29"/>
      <c r="C451" s="54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5.75" customHeight="1" x14ac:dyDescent="0.3">
      <c r="A452" s="29"/>
      <c r="B452" s="29"/>
      <c r="C452" s="54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5.75" customHeight="1" x14ac:dyDescent="0.3">
      <c r="A453" s="29"/>
      <c r="B453" s="29"/>
      <c r="C453" s="54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5.75" customHeight="1" x14ac:dyDescent="0.3">
      <c r="A454" s="29"/>
      <c r="B454" s="29"/>
      <c r="C454" s="54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5.75" customHeight="1" x14ac:dyDescent="0.3">
      <c r="A455" s="29"/>
      <c r="B455" s="29"/>
      <c r="C455" s="54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5.75" customHeight="1" x14ac:dyDescent="0.3">
      <c r="A456" s="29"/>
      <c r="B456" s="29"/>
      <c r="C456" s="54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5.75" customHeight="1" x14ac:dyDescent="0.3">
      <c r="A457" s="29"/>
      <c r="B457" s="29"/>
      <c r="C457" s="54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5.75" customHeight="1" x14ac:dyDescent="0.3">
      <c r="A458" s="29"/>
      <c r="B458" s="29"/>
      <c r="C458" s="54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5.75" customHeight="1" x14ac:dyDescent="0.3">
      <c r="A459" s="29"/>
      <c r="B459" s="29"/>
      <c r="C459" s="54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5.75" customHeight="1" x14ac:dyDescent="0.3">
      <c r="A460" s="29"/>
      <c r="B460" s="29"/>
      <c r="C460" s="54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5.75" customHeight="1" x14ac:dyDescent="0.3">
      <c r="A461" s="29"/>
      <c r="B461" s="29"/>
      <c r="C461" s="54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5.75" customHeight="1" x14ac:dyDescent="0.3">
      <c r="A462" s="29"/>
      <c r="B462" s="29"/>
      <c r="C462" s="54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5.75" customHeight="1" x14ac:dyDescent="0.3">
      <c r="A463" s="29"/>
      <c r="B463" s="29"/>
      <c r="C463" s="54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5.75" customHeight="1" x14ac:dyDescent="0.3">
      <c r="A464" s="29"/>
      <c r="B464" s="29"/>
      <c r="C464" s="54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5.75" customHeight="1" x14ac:dyDescent="0.3">
      <c r="A465" s="29"/>
      <c r="B465" s="29"/>
      <c r="C465" s="54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5.75" customHeight="1" x14ac:dyDescent="0.3">
      <c r="A466" s="29"/>
      <c r="B466" s="29"/>
      <c r="C466" s="54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5.75" customHeight="1" x14ac:dyDescent="0.3">
      <c r="A467" s="29"/>
      <c r="B467" s="29"/>
      <c r="C467" s="54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5.75" customHeight="1" x14ac:dyDescent="0.3">
      <c r="A468" s="29"/>
      <c r="B468" s="29"/>
      <c r="C468" s="54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5.75" customHeight="1" x14ac:dyDescent="0.3">
      <c r="A469" s="29"/>
      <c r="B469" s="29"/>
      <c r="C469" s="54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5.75" customHeight="1" x14ac:dyDescent="0.3">
      <c r="A470" s="29"/>
      <c r="B470" s="29"/>
      <c r="C470" s="54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5.75" customHeight="1" x14ac:dyDescent="0.3">
      <c r="A471" s="29"/>
      <c r="B471" s="29"/>
      <c r="C471" s="54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5.75" customHeight="1" x14ac:dyDescent="0.3">
      <c r="A472" s="29"/>
      <c r="B472" s="29"/>
      <c r="C472" s="54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5.75" customHeight="1" x14ac:dyDescent="0.3">
      <c r="A473" s="29"/>
      <c r="B473" s="29"/>
      <c r="C473" s="54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5.75" customHeight="1" x14ac:dyDescent="0.3">
      <c r="A474" s="29"/>
      <c r="B474" s="29"/>
      <c r="C474" s="54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5.75" customHeight="1" x14ac:dyDescent="0.3">
      <c r="A475" s="29"/>
      <c r="B475" s="29"/>
      <c r="C475" s="54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5.75" customHeight="1" x14ac:dyDescent="0.3">
      <c r="A476" s="29"/>
      <c r="B476" s="29"/>
      <c r="C476" s="54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5.75" customHeight="1" x14ac:dyDescent="0.3">
      <c r="A477" s="29"/>
      <c r="B477" s="29"/>
      <c r="C477" s="54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5.75" customHeight="1" x14ac:dyDescent="0.3">
      <c r="A478" s="29"/>
      <c r="B478" s="29"/>
      <c r="C478" s="54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5.75" customHeight="1" x14ac:dyDescent="0.3">
      <c r="A479" s="29"/>
      <c r="B479" s="29"/>
      <c r="C479" s="54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5.75" customHeight="1" x14ac:dyDescent="0.3">
      <c r="A480" s="29"/>
      <c r="B480" s="29"/>
      <c r="C480" s="54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5.75" customHeight="1" x14ac:dyDescent="0.3">
      <c r="A481" s="29"/>
      <c r="B481" s="29"/>
      <c r="C481" s="54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5.75" customHeight="1" x14ac:dyDescent="0.3">
      <c r="A482" s="29"/>
      <c r="B482" s="29"/>
      <c r="C482" s="54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5.75" customHeight="1" x14ac:dyDescent="0.3">
      <c r="A483" s="29"/>
      <c r="B483" s="29"/>
      <c r="C483" s="54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5.75" customHeight="1" x14ac:dyDescent="0.3">
      <c r="A484" s="29"/>
      <c r="B484" s="29"/>
      <c r="C484" s="54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5.75" customHeight="1" x14ac:dyDescent="0.3">
      <c r="A485" s="29"/>
      <c r="B485" s="29"/>
      <c r="C485" s="54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5.75" customHeight="1" x14ac:dyDescent="0.3">
      <c r="A486" s="29"/>
      <c r="B486" s="29"/>
      <c r="C486" s="54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5.75" customHeight="1" x14ac:dyDescent="0.3">
      <c r="A487" s="29"/>
      <c r="B487" s="29"/>
      <c r="C487" s="54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5.75" customHeight="1" x14ac:dyDescent="0.3">
      <c r="A488" s="29"/>
      <c r="B488" s="29"/>
      <c r="C488" s="54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5.75" customHeight="1" x14ac:dyDescent="0.3">
      <c r="A489" s="29"/>
      <c r="B489" s="29"/>
      <c r="C489" s="54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5.75" customHeight="1" x14ac:dyDescent="0.3">
      <c r="A490" s="29"/>
      <c r="B490" s="29"/>
      <c r="C490" s="54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5.75" customHeight="1" x14ac:dyDescent="0.3">
      <c r="A491" s="29"/>
      <c r="B491" s="29"/>
      <c r="C491" s="54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5.75" customHeight="1" x14ac:dyDescent="0.3">
      <c r="A492" s="29"/>
      <c r="B492" s="29"/>
      <c r="C492" s="54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5.75" customHeight="1" x14ac:dyDescent="0.3">
      <c r="A493" s="29"/>
      <c r="B493" s="29"/>
      <c r="C493" s="54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5.75" customHeight="1" x14ac:dyDescent="0.3">
      <c r="A494" s="29"/>
      <c r="B494" s="29"/>
      <c r="C494" s="54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5.75" customHeight="1" x14ac:dyDescent="0.3">
      <c r="A495" s="29"/>
      <c r="B495" s="29"/>
      <c r="C495" s="54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5.75" customHeight="1" x14ac:dyDescent="0.3">
      <c r="A496" s="29"/>
      <c r="B496" s="29"/>
      <c r="C496" s="54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5.75" customHeight="1" x14ac:dyDescent="0.3">
      <c r="A497" s="29"/>
      <c r="B497" s="29"/>
      <c r="C497" s="54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5.75" customHeight="1" x14ac:dyDescent="0.3">
      <c r="A498" s="29"/>
      <c r="B498" s="29"/>
      <c r="C498" s="54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5.75" customHeight="1" x14ac:dyDescent="0.3">
      <c r="A499" s="29"/>
      <c r="B499" s="29"/>
      <c r="C499" s="54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5.75" customHeight="1" x14ac:dyDescent="0.3">
      <c r="A500" s="29"/>
      <c r="B500" s="29"/>
      <c r="C500" s="54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5.75" customHeight="1" x14ac:dyDescent="0.3">
      <c r="A501" s="29"/>
      <c r="B501" s="29"/>
      <c r="C501" s="54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5.75" customHeight="1" x14ac:dyDescent="0.3">
      <c r="A502" s="29"/>
      <c r="B502" s="29"/>
      <c r="C502" s="54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5.75" customHeight="1" x14ac:dyDescent="0.3">
      <c r="A503" s="29"/>
      <c r="B503" s="29"/>
      <c r="C503" s="54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5.75" customHeight="1" x14ac:dyDescent="0.3">
      <c r="A504" s="29"/>
      <c r="B504" s="29"/>
      <c r="C504" s="54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5.75" customHeight="1" x14ac:dyDescent="0.3">
      <c r="A505" s="29"/>
      <c r="B505" s="29"/>
      <c r="C505" s="54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5.75" customHeight="1" x14ac:dyDescent="0.3">
      <c r="A506" s="29"/>
      <c r="B506" s="29"/>
      <c r="C506" s="54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5.75" customHeight="1" x14ac:dyDescent="0.3">
      <c r="A507" s="29"/>
      <c r="B507" s="29"/>
      <c r="C507" s="54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5.75" customHeight="1" x14ac:dyDescent="0.3">
      <c r="A508" s="29"/>
      <c r="B508" s="29"/>
      <c r="C508" s="54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5.75" customHeight="1" x14ac:dyDescent="0.3">
      <c r="A509" s="29"/>
      <c r="B509" s="29"/>
      <c r="C509" s="54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5.75" customHeight="1" x14ac:dyDescent="0.3">
      <c r="A510" s="29"/>
      <c r="B510" s="29"/>
      <c r="C510" s="54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5.75" customHeight="1" x14ac:dyDescent="0.3">
      <c r="A511" s="29"/>
      <c r="B511" s="29"/>
      <c r="C511" s="54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5.75" customHeight="1" x14ac:dyDescent="0.3">
      <c r="A512" s="29"/>
      <c r="B512" s="29"/>
      <c r="C512" s="54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5.75" customHeight="1" x14ac:dyDescent="0.3">
      <c r="A513" s="29"/>
      <c r="B513" s="29"/>
      <c r="C513" s="54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5.75" customHeight="1" x14ac:dyDescent="0.3">
      <c r="A514" s="29"/>
      <c r="B514" s="29"/>
      <c r="C514" s="54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5.75" customHeight="1" x14ac:dyDescent="0.3">
      <c r="A515" s="29"/>
      <c r="B515" s="29"/>
      <c r="C515" s="54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5.75" customHeight="1" x14ac:dyDescent="0.3">
      <c r="A516" s="29"/>
      <c r="B516" s="29"/>
      <c r="C516" s="54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5.75" customHeight="1" x14ac:dyDescent="0.3">
      <c r="A517" s="29"/>
      <c r="B517" s="29"/>
      <c r="C517" s="54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5.75" customHeight="1" x14ac:dyDescent="0.3">
      <c r="A518" s="29"/>
      <c r="B518" s="29"/>
      <c r="C518" s="54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5.75" customHeight="1" x14ac:dyDescent="0.3">
      <c r="A519" s="29"/>
      <c r="B519" s="29"/>
      <c r="C519" s="54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5.75" customHeight="1" x14ac:dyDescent="0.3">
      <c r="A520" s="29"/>
      <c r="B520" s="29"/>
      <c r="C520" s="54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5.75" customHeight="1" x14ac:dyDescent="0.3">
      <c r="A521" s="29"/>
      <c r="B521" s="29"/>
      <c r="C521" s="54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5.75" customHeight="1" x14ac:dyDescent="0.3">
      <c r="A522" s="29"/>
      <c r="B522" s="29"/>
      <c r="C522" s="54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5.75" customHeight="1" x14ac:dyDescent="0.3">
      <c r="A523" s="29"/>
      <c r="B523" s="29"/>
      <c r="C523" s="54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5.75" customHeight="1" x14ac:dyDescent="0.3">
      <c r="A524" s="29"/>
      <c r="B524" s="29"/>
      <c r="C524" s="54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5.75" customHeight="1" x14ac:dyDescent="0.3">
      <c r="A525" s="29"/>
      <c r="B525" s="29"/>
      <c r="C525" s="54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5.75" customHeight="1" x14ac:dyDescent="0.3">
      <c r="A526" s="29"/>
      <c r="B526" s="29"/>
      <c r="C526" s="54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5.75" customHeight="1" x14ac:dyDescent="0.3">
      <c r="A527" s="29"/>
      <c r="B527" s="29"/>
      <c r="C527" s="54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5.75" customHeight="1" x14ac:dyDescent="0.3">
      <c r="A528" s="29"/>
      <c r="B528" s="29"/>
      <c r="C528" s="54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5.75" customHeight="1" x14ac:dyDescent="0.3">
      <c r="A529" s="29"/>
      <c r="B529" s="29"/>
      <c r="C529" s="54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5.75" customHeight="1" x14ac:dyDescent="0.3">
      <c r="A530" s="29"/>
      <c r="B530" s="29"/>
      <c r="C530" s="54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5.75" customHeight="1" x14ac:dyDescent="0.3">
      <c r="A531" s="29"/>
      <c r="B531" s="29"/>
      <c r="C531" s="54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5.75" customHeight="1" x14ac:dyDescent="0.3">
      <c r="A532" s="29"/>
      <c r="B532" s="29"/>
      <c r="C532" s="54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5.75" customHeight="1" x14ac:dyDescent="0.3">
      <c r="A533" s="29"/>
      <c r="B533" s="29"/>
      <c r="C533" s="54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5.75" customHeight="1" x14ac:dyDescent="0.3">
      <c r="A534" s="29"/>
      <c r="B534" s="29"/>
      <c r="C534" s="54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5.75" customHeight="1" x14ac:dyDescent="0.3">
      <c r="A535" s="29"/>
      <c r="B535" s="29"/>
      <c r="C535" s="54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5.75" customHeight="1" x14ac:dyDescent="0.3">
      <c r="A536" s="29"/>
      <c r="B536" s="29"/>
      <c r="C536" s="54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5.75" customHeight="1" x14ac:dyDescent="0.3">
      <c r="A537" s="29"/>
      <c r="B537" s="29"/>
      <c r="C537" s="54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5.75" customHeight="1" x14ac:dyDescent="0.3">
      <c r="A538" s="29"/>
      <c r="B538" s="29"/>
      <c r="C538" s="54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5.75" customHeight="1" x14ac:dyDescent="0.3">
      <c r="A539" s="29"/>
      <c r="B539" s="29"/>
      <c r="C539" s="54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5.75" customHeight="1" x14ac:dyDescent="0.3">
      <c r="A540" s="29"/>
      <c r="B540" s="29"/>
      <c r="C540" s="54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5.75" customHeight="1" x14ac:dyDescent="0.3">
      <c r="A541" s="29"/>
      <c r="B541" s="29"/>
      <c r="C541" s="54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5.75" customHeight="1" x14ac:dyDescent="0.3">
      <c r="A542" s="29"/>
      <c r="B542" s="29"/>
      <c r="C542" s="54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5.75" customHeight="1" x14ac:dyDescent="0.3">
      <c r="A543" s="29"/>
      <c r="B543" s="29"/>
      <c r="C543" s="54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5.75" customHeight="1" x14ac:dyDescent="0.3">
      <c r="A544" s="29"/>
      <c r="B544" s="29"/>
      <c r="C544" s="54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5.75" customHeight="1" x14ac:dyDescent="0.3">
      <c r="A545" s="29"/>
      <c r="B545" s="29"/>
      <c r="C545" s="54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5.75" customHeight="1" x14ac:dyDescent="0.3">
      <c r="A546" s="29"/>
      <c r="B546" s="29"/>
      <c r="C546" s="54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5.75" customHeight="1" x14ac:dyDescent="0.3">
      <c r="A547" s="29"/>
      <c r="B547" s="29"/>
      <c r="C547" s="54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5.75" customHeight="1" x14ac:dyDescent="0.3">
      <c r="A548" s="29"/>
      <c r="B548" s="29"/>
      <c r="C548" s="54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5.75" customHeight="1" x14ac:dyDescent="0.3">
      <c r="A549" s="29"/>
      <c r="B549" s="29"/>
      <c r="C549" s="54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5.75" customHeight="1" x14ac:dyDescent="0.3">
      <c r="A550" s="29"/>
      <c r="B550" s="29"/>
      <c r="C550" s="54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5.75" customHeight="1" x14ac:dyDescent="0.3">
      <c r="A551" s="29"/>
      <c r="B551" s="29"/>
      <c r="C551" s="54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5.75" customHeight="1" x14ac:dyDescent="0.3">
      <c r="A552" s="29"/>
      <c r="B552" s="29"/>
      <c r="C552" s="54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5.75" customHeight="1" x14ac:dyDescent="0.3">
      <c r="A553" s="29"/>
      <c r="B553" s="29"/>
      <c r="C553" s="54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5.75" customHeight="1" x14ac:dyDescent="0.3">
      <c r="A554" s="29"/>
      <c r="B554" s="29"/>
      <c r="C554" s="54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5.75" customHeight="1" x14ac:dyDescent="0.3">
      <c r="A555" s="29"/>
      <c r="B555" s="29"/>
      <c r="C555" s="54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5.75" customHeight="1" x14ac:dyDescent="0.3">
      <c r="A556" s="29"/>
      <c r="B556" s="29"/>
      <c r="C556" s="54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5.75" customHeight="1" x14ac:dyDescent="0.3">
      <c r="A557" s="29"/>
      <c r="B557" s="29"/>
      <c r="C557" s="54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5.75" customHeight="1" x14ac:dyDescent="0.3">
      <c r="A558" s="29"/>
      <c r="B558" s="29"/>
      <c r="C558" s="54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5.75" customHeight="1" x14ac:dyDescent="0.3">
      <c r="A559" s="29"/>
      <c r="B559" s="29"/>
      <c r="C559" s="54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5.75" customHeight="1" x14ac:dyDescent="0.3">
      <c r="A560" s="29"/>
      <c r="B560" s="29"/>
      <c r="C560" s="54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5.75" customHeight="1" x14ac:dyDescent="0.3">
      <c r="A561" s="29"/>
      <c r="B561" s="29"/>
      <c r="C561" s="54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5.75" customHeight="1" x14ac:dyDescent="0.3">
      <c r="A562" s="29"/>
      <c r="B562" s="29"/>
      <c r="C562" s="54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5.75" customHeight="1" x14ac:dyDescent="0.3">
      <c r="A563" s="29"/>
      <c r="B563" s="29"/>
      <c r="C563" s="54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5.75" customHeight="1" x14ac:dyDescent="0.3">
      <c r="A564" s="29"/>
      <c r="B564" s="29"/>
      <c r="C564" s="54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5.75" customHeight="1" x14ac:dyDescent="0.3">
      <c r="A565" s="29"/>
      <c r="B565" s="29"/>
      <c r="C565" s="54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5.75" customHeight="1" x14ac:dyDescent="0.3">
      <c r="A566" s="29"/>
      <c r="B566" s="29"/>
      <c r="C566" s="54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5.75" customHeight="1" x14ac:dyDescent="0.3">
      <c r="A567" s="29"/>
      <c r="B567" s="29"/>
      <c r="C567" s="54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5.75" customHeight="1" x14ac:dyDescent="0.3">
      <c r="A568" s="29"/>
      <c r="B568" s="29"/>
      <c r="C568" s="54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5.75" customHeight="1" x14ac:dyDescent="0.3">
      <c r="A569" s="29"/>
      <c r="B569" s="29"/>
      <c r="C569" s="54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5.75" customHeight="1" x14ac:dyDescent="0.3">
      <c r="A570" s="29"/>
      <c r="B570" s="29"/>
      <c r="C570" s="54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5.75" customHeight="1" x14ac:dyDescent="0.3">
      <c r="A571" s="29"/>
      <c r="B571" s="29"/>
      <c r="C571" s="54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5.75" customHeight="1" x14ac:dyDescent="0.3">
      <c r="A572" s="29"/>
      <c r="B572" s="29"/>
      <c r="C572" s="54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5.75" customHeight="1" x14ac:dyDescent="0.3">
      <c r="A573" s="29"/>
      <c r="B573" s="29"/>
      <c r="C573" s="54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5.75" customHeight="1" x14ac:dyDescent="0.3">
      <c r="A574" s="29"/>
      <c r="B574" s="29"/>
      <c r="C574" s="54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5.75" customHeight="1" x14ac:dyDescent="0.3">
      <c r="A575" s="29"/>
      <c r="B575" s="29"/>
      <c r="C575" s="54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5.75" customHeight="1" x14ac:dyDescent="0.3">
      <c r="A576" s="29"/>
      <c r="B576" s="29"/>
      <c r="C576" s="54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5.75" customHeight="1" x14ac:dyDescent="0.3">
      <c r="A577" s="29"/>
      <c r="B577" s="29"/>
      <c r="C577" s="54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5.75" customHeight="1" x14ac:dyDescent="0.3">
      <c r="A578" s="29"/>
      <c r="B578" s="29"/>
      <c r="C578" s="54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5.75" customHeight="1" x14ac:dyDescent="0.3">
      <c r="A579" s="29"/>
      <c r="B579" s="29"/>
      <c r="C579" s="54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5.75" customHeight="1" x14ac:dyDescent="0.3">
      <c r="A580" s="29"/>
      <c r="B580" s="29"/>
      <c r="C580" s="54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5.75" customHeight="1" x14ac:dyDescent="0.3">
      <c r="A581" s="29"/>
      <c r="B581" s="29"/>
      <c r="C581" s="54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5.75" customHeight="1" x14ac:dyDescent="0.3">
      <c r="A582" s="29"/>
      <c r="B582" s="29"/>
      <c r="C582" s="54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5.75" customHeight="1" x14ac:dyDescent="0.3">
      <c r="A583" s="29"/>
      <c r="B583" s="29"/>
      <c r="C583" s="54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5.75" customHeight="1" x14ac:dyDescent="0.3">
      <c r="A584" s="29"/>
      <c r="B584" s="29"/>
      <c r="C584" s="54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5.75" customHeight="1" x14ac:dyDescent="0.3">
      <c r="A585" s="29"/>
      <c r="B585" s="29"/>
      <c r="C585" s="54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5.75" customHeight="1" x14ac:dyDescent="0.3">
      <c r="A586" s="29"/>
      <c r="B586" s="29"/>
      <c r="C586" s="54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5.75" customHeight="1" x14ac:dyDescent="0.3">
      <c r="A587" s="29"/>
      <c r="B587" s="29"/>
      <c r="C587" s="54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5.75" customHeight="1" x14ac:dyDescent="0.3">
      <c r="A588" s="29"/>
      <c r="B588" s="29"/>
      <c r="C588" s="54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5.75" customHeight="1" x14ac:dyDescent="0.3">
      <c r="A589" s="29"/>
      <c r="B589" s="29"/>
      <c r="C589" s="54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5.75" customHeight="1" x14ac:dyDescent="0.3">
      <c r="A590" s="29"/>
      <c r="B590" s="29"/>
      <c r="C590" s="54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5.75" customHeight="1" x14ac:dyDescent="0.3">
      <c r="A591" s="29"/>
      <c r="B591" s="29"/>
      <c r="C591" s="54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5.75" customHeight="1" x14ac:dyDescent="0.3">
      <c r="A592" s="29"/>
      <c r="B592" s="29"/>
      <c r="C592" s="54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5.75" customHeight="1" x14ac:dyDescent="0.3">
      <c r="A593" s="29"/>
      <c r="B593" s="29"/>
      <c r="C593" s="54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5.75" customHeight="1" x14ac:dyDescent="0.3">
      <c r="A594" s="29"/>
      <c r="B594" s="29"/>
      <c r="C594" s="54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5.75" customHeight="1" x14ac:dyDescent="0.3">
      <c r="A595" s="29"/>
      <c r="B595" s="29"/>
      <c r="C595" s="54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5.75" customHeight="1" x14ac:dyDescent="0.3">
      <c r="A596" s="29"/>
      <c r="B596" s="29"/>
      <c r="C596" s="54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5.75" customHeight="1" x14ac:dyDescent="0.3">
      <c r="A597" s="29"/>
      <c r="B597" s="29"/>
      <c r="C597" s="54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5.75" customHeight="1" x14ac:dyDescent="0.3">
      <c r="A598" s="29"/>
      <c r="B598" s="29"/>
      <c r="C598" s="54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5.75" customHeight="1" x14ac:dyDescent="0.3">
      <c r="A599" s="29"/>
      <c r="B599" s="29"/>
      <c r="C599" s="54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5.75" customHeight="1" x14ac:dyDescent="0.3">
      <c r="A600" s="29"/>
      <c r="B600" s="29"/>
      <c r="C600" s="54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5.75" customHeight="1" x14ac:dyDescent="0.3">
      <c r="A601" s="29"/>
      <c r="B601" s="29"/>
      <c r="C601" s="54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5.75" customHeight="1" x14ac:dyDescent="0.3">
      <c r="A602" s="29"/>
      <c r="B602" s="29"/>
      <c r="C602" s="54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5.75" customHeight="1" x14ac:dyDescent="0.3">
      <c r="A603" s="29"/>
      <c r="B603" s="29"/>
      <c r="C603" s="54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5.75" customHeight="1" x14ac:dyDescent="0.3">
      <c r="A604" s="29"/>
      <c r="B604" s="29"/>
      <c r="C604" s="54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5.75" customHeight="1" x14ac:dyDescent="0.3">
      <c r="A605" s="29"/>
      <c r="B605" s="29"/>
      <c r="C605" s="54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5.75" customHeight="1" x14ac:dyDescent="0.3">
      <c r="A606" s="29"/>
      <c r="B606" s="29"/>
      <c r="C606" s="54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5.75" customHeight="1" x14ac:dyDescent="0.3">
      <c r="A607" s="29"/>
      <c r="B607" s="29"/>
      <c r="C607" s="54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5.75" customHeight="1" x14ac:dyDescent="0.3">
      <c r="A608" s="29"/>
      <c r="B608" s="29"/>
      <c r="C608" s="54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5.75" customHeight="1" x14ac:dyDescent="0.3">
      <c r="A609" s="29"/>
      <c r="B609" s="29"/>
      <c r="C609" s="54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5.75" customHeight="1" x14ac:dyDescent="0.3">
      <c r="A610" s="29"/>
      <c r="B610" s="29"/>
      <c r="C610" s="54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5.75" customHeight="1" x14ac:dyDescent="0.3">
      <c r="A611" s="29"/>
      <c r="B611" s="29"/>
      <c r="C611" s="54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5.75" customHeight="1" x14ac:dyDescent="0.3">
      <c r="A612" s="29"/>
      <c r="B612" s="29"/>
      <c r="C612" s="54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5.75" customHeight="1" x14ac:dyDescent="0.3">
      <c r="A613" s="29"/>
      <c r="B613" s="29"/>
      <c r="C613" s="54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5.75" customHeight="1" x14ac:dyDescent="0.3">
      <c r="A614" s="29"/>
      <c r="B614" s="29"/>
      <c r="C614" s="54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5.75" customHeight="1" x14ac:dyDescent="0.3">
      <c r="A615" s="29"/>
      <c r="B615" s="29"/>
      <c r="C615" s="54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5.75" customHeight="1" x14ac:dyDescent="0.3">
      <c r="A616" s="29"/>
      <c r="B616" s="29"/>
      <c r="C616" s="54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5.75" customHeight="1" x14ac:dyDescent="0.3">
      <c r="A617" s="29"/>
      <c r="B617" s="29"/>
      <c r="C617" s="54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5.75" customHeight="1" x14ac:dyDescent="0.3">
      <c r="A618" s="29"/>
      <c r="B618" s="29"/>
      <c r="C618" s="54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5.75" customHeight="1" x14ac:dyDescent="0.3">
      <c r="A619" s="29"/>
      <c r="B619" s="29"/>
      <c r="C619" s="54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5.75" customHeight="1" x14ac:dyDescent="0.3">
      <c r="A620" s="29"/>
      <c r="B620" s="29"/>
      <c r="C620" s="54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5.75" customHeight="1" x14ac:dyDescent="0.3">
      <c r="A621" s="29"/>
      <c r="B621" s="29"/>
      <c r="C621" s="54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5.75" customHeight="1" x14ac:dyDescent="0.3">
      <c r="A622" s="29"/>
      <c r="B622" s="29"/>
      <c r="C622" s="54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5.75" customHeight="1" x14ac:dyDescent="0.3">
      <c r="A623" s="29"/>
      <c r="B623" s="29"/>
      <c r="C623" s="54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5.75" customHeight="1" x14ac:dyDescent="0.3">
      <c r="A624" s="29"/>
      <c r="B624" s="29"/>
      <c r="C624" s="54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5.75" customHeight="1" x14ac:dyDescent="0.3">
      <c r="A625" s="29"/>
      <c r="B625" s="29"/>
      <c r="C625" s="54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5.75" customHeight="1" x14ac:dyDescent="0.3">
      <c r="A626" s="29"/>
      <c r="B626" s="29"/>
      <c r="C626" s="54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5.75" customHeight="1" x14ac:dyDescent="0.3">
      <c r="A627" s="29"/>
      <c r="B627" s="29"/>
      <c r="C627" s="54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5.75" customHeight="1" x14ac:dyDescent="0.3">
      <c r="A628" s="29"/>
      <c r="B628" s="29"/>
      <c r="C628" s="54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5.75" customHeight="1" x14ac:dyDescent="0.3">
      <c r="A629" s="29"/>
      <c r="B629" s="29"/>
      <c r="C629" s="54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5.75" customHeight="1" x14ac:dyDescent="0.3">
      <c r="A630" s="29"/>
      <c r="B630" s="29"/>
      <c r="C630" s="54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5.75" customHeight="1" x14ac:dyDescent="0.3">
      <c r="A631" s="29"/>
      <c r="B631" s="29"/>
      <c r="C631" s="54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5.75" customHeight="1" x14ac:dyDescent="0.3">
      <c r="A632" s="29"/>
      <c r="B632" s="29"/>
      <c r="C632" s="54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5.75" customHeight="1" x14ac:dyDescent="0.3">
      <c r="A633" s="29"/>
      <c r="B633" s="29"/>
      <c r="C633" s="54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5.75" customHeight="1" x14ac:dyDescent="0.3">
      <c r="A634" s="29"/>
      <c r="B634" s="29"/>
      <c r="C634" s="54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5.75" customHeight="1" x14ac:dyDescent="0.3">
      <c r="A635" s="29"/>
      <c r="B635" s="29"/>
      <c r="C635" s="54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5.75" customHeight="1" x14ac:dyDescent="0.3">
      <c r="A636" s="29"/>
      <c r="B636" s="29"/>
      <c r="C636" s="54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5.75" customHeight="1" x14ac:dyDescent="0.3">
      <c r="A637" s="29"/>
      <c r="B637" s="29"/>
      <c r="C637" s="54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5.75" customHeight="1" x14ac:dyDescent="0.3">
      <c r="A638" s="29"/>
      <c r="B638" s="29"/>
      <c r="C638" s="54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5.75" customHeight="1" x14ac:dyDescent="0.3">
      <c r="A639" s="29"/>
      <c r="B639" s="29"/>
      <c r="C639" s="54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5.75" customHeight="1" x14ac:dyDescent="0.3">
      <c r="A640" s="29"/>
      <c r="B640" s="29"/>
      <c r="C640" s="54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5.75" customHeight="1" x14ac:dyDescent="0.3">
      <c r="A641" s="29"/>
      <c r="B641" s="29"/>
      <c r="C641" s="54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5.75" customHeight="1" x14ac:dyDescent="0.3">
      <c r="A642" s="29"/>
      <c r="B642" s="29"/>
      <c r="C642" s="54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5.75" customHeight="1" x14ac:dyDescent="0.3">
      <c r="A643" s="29"/>
      <c r="B643" s="29"/>
      <c r="C643" s="54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5.75" customHeight="1" x14ac:dyDescent="0.3">
      <c r="A644" s="29"/>
      <c r="B644" s="29"/>
      <c r="C644" s="54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5.75" customHeight="1" x14ac:dyDescent="0.3">
      <c r="A645" s="29"/>
      <c r="B645" s="29"/>
      <c r="C645" s="54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5.75" customHeight="1" x14ac:dyDescent="0.3">
      <c r="A646" s="29"/>
      <c r="B646" s="29"/>
      <c r="C646" s="54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5.75" customHeight="1" x14ac:dyDescent="0.3">
      <c r="A647" s="29"/>
      <c r="B647" s="29"/>
      <c r="C647" s="54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5.75" customHeight="1" x14ac:dyDescent="0.3">
      <c r="A648" s="29"/>
      <c r="B648" s="29"/>
      <c r="C648" s="54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5.75" customHeight="1" x14ac:dyDescent="0.3">
      <c r="A649" s="29"/>
      <c r="B649" s="29"/>
      <c r="C649" s="54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5.75" customHeight="1" x14ac:dyDescent="0.3">
      <c r="A650" s="29"/>
      <c r="B650" s="29"/>
      <c r="C650" s="54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5.75" customHeight="1" x14ac:dyDescent="0.3">
      <c r="A651" s="29"/>
      <c r="B651" s="29"/>
      <c r="C651" s="54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5.75" customHeight="1" x14ac:dyDescent="0.3">
      <c r="A652" s="29"/>
      <c r="B652" s="29"/>
      <c r="C652" s="54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5.75" customHeight="1" x14ac:dyDescent="0.3">
      <c r="A653" s="29"/>
      <c r="B653" s="29"/>
      <c r="C653" s="54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5.75" customHeight="1" x14ac:dyDescent="0.3">
      <c r="A654" s="29"/>
      <c r="B654" s="29"/>
      <c r="C654" s="54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5.75" customHeight="1" x14ac:dyDescent="0.3">
      <c r="A655" s="29"/>
      <c r="B655" s="29"/>
      <c r="C655" s="54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5.75" customHeight="1" x14ac:dyDescent="0.3">
      <c r="A656" s="29"/>
      <c r="B656" s="29"/>
      <c r="C656" s="54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5.75" customHeight="1" x14ac:dyDescent="0.3">
      <c r="A657" s="29"/>
      <c r="B657" s="29"/>
      <c r="C657" s="54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5.75" customHeight="1" x14ac:dyDescent="0.3">
      <c r="A658" s="29"/>
      <c r="B658" s="29"/>
      <c r="C658" s="54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5.75" customHeight="1" x14ac:dyDescent="0.3">
      <c r="A659" s="29"/>
      <c r="B659" s="29"/>
      <c r="C659" s="54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5.75" customHeight="1" x14ac:dyDescent="0.3">
      <c r="A660" s="29"/>
      <c r="B660" s="29"/>
      <c r="C660" s="54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5.75" customHeight="1" x14ac:dyDescent="0.3">
      <c r="A661" s="29"/>
      <c r="B661" s="29"/>
      <c r="C661" s="54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5.75" customHeight="1" x14ac:dyDescent="0.3">
      <c r="A662" s="29"/>
      <c r="B662" s="29"/>
      <c r="C662" s="54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5.75" customHeight="1" x14ac:dyDescent="0.3">
      <c r="A663" s="29"/>
      <c r="B663" s="29"/>
      <c r="C663" s="54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5.75" customHeight="1" x14ac:dyDescent="0.3">
      <c r="A664" s="29"/>
      <c r="B664" s="29"/>
      <c r="C664" s="54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5.75" customHeight="1" x14ac:dyDescent="0.3">
      <c r="A665" s="29"/>
      <c r="B665" s="29"/>
      <c r="C665" s="54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5.75" customHeight="1" x14ac:dyDescent="0.3">
      <c r="A666" s="29"/>
      <c r="B666" s="29"/>
      <c r="C666" s="54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5.75" customHeight="1" x14ac:dyDescent="0.3">
      <c r="A667" s="29"/>
      <c r="B667" s="29"/>
      <c r="C667" s="54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5.75" customHeight="1" x14ac:dyDescent="0.3">
      <c r="A668" s="29"/>
      <c r="B668" s="29"/>
      <c r="C668" s="54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5.75" customHeight="1" x14ac:dyDescent="0.3">
      <c r="A669" s="29"/>
      <c r="B669" s="29"/>
      <c r="C669" s="54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5.75" customHeight="1" x14ac:dyDescent="0.3">
      <c r="A670" s="29"/>
      <c r="B670" s="29"/>
      <c r="C670" s="54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5.75" customHeight="1" x14ac:dyDescent="0.3">
      <c r="A671" s="29"/>
      <c r="B671" s="29"/>
      <c r="C671" s="54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5.75" customHeight="1" x14ac:dyDescent="0.3">
      <c r="A672" s="29"/>
      <c r="B672" s="29"/>
      <c r="C672" s="54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5.75" customHeight="1" x14ac:dyDescent="0.3">
      <c r="A673" s="29"/>
      <c r="B673" s="29"/>
      <c r="C673" s="54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5.75" customHeight="1" x14ac:dyDescent="0.3">
      <c r="A674" s="29"/>
      <c r="B674" s="29"/>
      <c r="C674" s="54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5.75" customHeight="1" x14ac:dyDescent="0.3">
      <c r="A675" s="29"/>
      <c r="B675" s="29"/>
      <c r="C675" s="54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5.75" customHeight="1" x14ac:dyDescent="0.3">
      <c r="A676" s="29"/>
      <c r="B676" s="29"/>
      <c r="C676" s="54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5.75" customHeight="1" x14ac:dyDescent="0.3">
      <c r="A677" s="29"/>
      <c r="B677" s="29"/>
      <c r="C677" s="54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5.75" customHeight="1" x14ac:dyDescent="0.3">
      <c r="A678" s="29"/>
      <c r="B678" s="29"/>
      <c r="C678" s="54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5.75" customHeight="1" x14ac:dyDescent="0.3">
      <c r="A679" s="29"/>
      <c r="B679" s="29"/>
      <c r="C679" s="54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5.75" customHeight="1" x14ac:dyDescent="0.3">
      <c r="A680" s="29"/>
      <c r="B680" s="29"/>
      <c r="C680" s="54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5.75" customHeight="1" x14ac:dyDescent="0.3">
      <c r="A681" s="29"/>
      <c r="B681" s="29"/>
      <c r="C681" s="54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5.75" customHeight="1" x14ac:dyDescent="0.3">
      <c r="A682" s="29"/>
      <c r="B682" s="29"/>
      <c r="C682" s="54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5.75" customHeight="1" x14ac:dyDescent="0.3">
      <c r="A683" s="29"/>
      <c r="B683" s="29"/>
      <c r="C683" s="54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5.75" customHeight="1" x14ac:dyDescent="0.3">
      <c r="A684" s="29"/>
      <c r="B684" s="29"/>
      <c r="C684" s="54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5.75" customHeight="1" x14ac:dyDescent="0.3">
      <c r="A685" s="29"/>
      <c r="B685" s="29"/>
      <c r="C685" s="54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5.75" customHeight="1" x14ac:dyDescent="0.3">
      <c r="A686" s="29"/>
      <c r="B686" s="29"/>
      <c r="C686" s="54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5.75" customHeight="1" x14ac:dyDescent="0.3">
      <c r="A687" s="29"/>
      <c r="B687" s="29"/>
      <c r="C687" s="54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5.75" customHeight="1" x14ac:dyDescent="0.3">
      <c r="A688" s="29"/>
      <c r="B688" s="29"/>
      <c r="C688" s="54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5.75" customHeight="1" x14ac:dyDescent="0.3">
      <c r="A689" s="29"/>
      <c r="B689" s="29"/>
      <c r="C689" s="54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5.75" customHeight="1" x14ac:dyDescent="0.3">
      <c r="A690" s="29"/>
      <c r="B690" s="29"/>
      <c r="C690" s="54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5.75" customHeight="1" x14ac:dyDescent="0.3">
      <c r="A691" s="29"/>
      <c r="B691" s="29"/>
      <c r="C691" s="54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5.75" customHeight="1" x14ac:dyDescent="0.3">
      <c r="A692" s="29"/>
      <c r="B692" s="29"/>
      <c r="C692" s="54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5.75" customHeight="1" x14ac:dyDescent="0.3">
      <c r="A693" s="29"/>
      <c r="B693" s="29"/>
      <c r="C693" s="54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5.75" customHeight="1" x14ac:dyDescent="0.3">
      <c r="A694" s="29"/>
      <c r="B694" s="29"/>
      <c r="C694" s="54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5.75" customHeight="1" x14ac:dyDescent="0.3">
      <c r="A695" s="29"/>
      <c r="B695" s="29"/>
      <c r="C695" s="54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5.75" customHeight="1" x14ac:dyDescent="0.3">
      <c r="A696" s="29"/>
      <c r="B696" s="29"/>
      <c r="C696" s="54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5.75" customHeight="1" x14ac:dyDescent="0.3">
      <c r="A697" s="29"/>
      <c r="B697" s="29"/>
      <c r="C697" s="54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5.75" customHeight="1" x14ac:dyDescent="0.3">
      <c r="A698" s="29"/>
      <c r="B698" s="29"/>
      <c r="C698" s="54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5.75" customHeight="1" x14ac:dyDescent="0.3">
      <c r="A699" s="29"/>
      <c r="B699" s="29"/>
      <c r="C699" s="54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5.75" customHeight="1" x14ac:dyDescent="0.3">
      <c r="A700" s="29"/>
      <c r="B700" s="29"/>
      <c r="C700" s="54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5.75" customHeight="1" x14ac:dyDescent="0.3">
      <c r="A701" s="29"/>
      <c r="B701" s="29"/>
      <c r="C701" s="54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5.75" customHeight="1" x14ac:dyDescent="0.3">
      <c r="A702" s="29"/>
      <c r="B702" s="29"/>
      <c r="C702" s="54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5.75" customHeight="1" x14ac:dyDescent="0.3">
      <c r="A703" s="29"/>
      <c r="B703" s="29"/>
      <c r="C703" s="54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5.75" customHeight="1" x14ac:dyDescent="0.3">
      <c r="A704" s="29"/>
      <c r="B704" s="29"/>
      <c r="C704" s="54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5.75" customHeight="1" x14ac:dyDescent="0.3">
      <c r="A705" s="29"/>
      <c r="B705" s="29"/>
      <c r="C705" s="54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5.75" customHeight="1" x14ac:dyDescent="0.3">
      <c r="A706" s="29"/>
      <c r="B706" s="29"/>
      <c r="C706" s="54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5.75" customHeight="1" x14ac:dyDescent="0.3">
      <c r="A707" s="29"/>
      <c r="B707" s="29"/>
      <c r="C707" s="54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5.75" customHeight="1" x14ac:dyDescent="0.3">
      <c r="A708" s="29"/>
      <c r="B708" s="29"/>
      <c r="C708" s="54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5.75" customHeight="1" x14ac:dyDescent="0.3">
      <c r="A709" s="29"/>
      <c r="B709" s="29"/>
      <c r="C709" s="54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5.75" customHeight="1" x14ac:dyDescent="0.3">
      <c r="A710" s="29"/>
      <c r="B710" s="29"/>
      <c r="C710" s="54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5.75" customHeight="1" x14ac:dyDescent="0.3">
      <c r="A711" s="29"/>
      <c r="B711" s="29"/>
      <c r="C711" s="54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5.75" customHeight="1" x14ac:dyDescent="0.3">
      <c r="A712" s="29"/>
      <c r="B712" s="29"/>
      <c r="C712" s="54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5.75" customHeight="1" x14ac:dyDescent="0.3">
      <c r="A713" s="29"/>
      <c r="B713" s="29"/>
      <c r="C713" s="54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5.75" customHeight="1" x14ac:dyDescent="0.3">
      <c r="A714" s="29"/>
      <c r="B714" s="29"/>
      <c r="C714" s="54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5.75" customHeight="1" x14ac:dyDescent="0.3">
      <c r="A715" s="29"/>
      <c r="B715" s="29"/>
      <c r="C715" s="54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5.75" customHeight="1" x14ac:dyDescent="0.3">
      <c r="A716" s="29"/>
      <c r="B716" s="29"/>
      <c r="C716" s="54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5.75" customHeight="1" x14ac:dyDescent="0.3">
      <c r="A717" s="29"/>
      <c r="B717" s="29"/>
      <c r="C717" s="54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5.75" customHeight="1" x14ac:dyDescent="0.3">
      <c r="A718" s="29"/>
      <c r="B718" s="29"/>
      <c r="C718" s="54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5.75" customHeight="1" x14ac:dyDescent="0.3">
      <c r="A719" s="29"/>
      <c r="B719" s="29"/>
      <c r="C719" s="54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5.75" customHeight="1" x14ac:dyDescent="0.3">
      <c r="A720" s="29"/>
      <c r="B720" s="29"/>
      <c r="C720" s="54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5.75" customHeight="1" x14ac:dyDescent="0.3">
      <c r="A721" s="29"/>
      <c r="B721" s="29"/>
      <c r="C721" s="54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5.75" customHeight="1" x14ac:dyDescent="0.3">
      <c r="A722" s="29"/>
      <c r="B722" s="29"/>
      <c r="C722" s="54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5.75" customHeight="1" x14ac:dyDescent="0.3">
      <c r="A723" s="29"/>
      <c r="B723" s="29"/>
      <c r="C723" s="54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5.75" customHeight="1" x14ac:dyDescent="0.3">
      <c r="A724" s="29"/>
      <c r="B724" s="29"/>
      <c r="C724" s="54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5.75" customHeight="1" x14ac:dyDescent="0.3">
      <c r="A725" s="29"/>
      <c r="B725" s="29"/>
      <c r="C725" s="54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5.75" customHeight="1" x14ac:dyDescent="0.3">
      <c r="A726" s="29"/>
      <c r="B726" s="29"/>
      <c r="C726" s="54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5.75" customHeight="1" x14ac:dyDescent="0.3">
      <c r="A727" s="29"/>
      <c r="B727" s="29"/>
      <c r="C727" s="54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5.75" customHeight="1" x14ac:dyDescent="0.3">
      <c r="A728" s="29"/>
      <c r="B728" s="29"/>
      <c r="C728" s="54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5.75" customHeight="1" x14ac:dyDescent="0.3">
      <c r="A729" s="29"/>
      <c r="B729" s="29"/>
      <c r="C729" s="54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5.75" customHeight="1" x14ac:dyDescent="0.3">
      <c r="A730" s="29"/>
      <c r="B730" s="29"/>
      <c r="C730" s="54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5.75" customHeight="1" x14ac:dyDescent="0.3">
      <c r="A731" s="29"/>
      <c r="B731" s="29"/>
      <c r="C731" s="54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5.75" customHeight="1" x14ac:dyDescent="0.3">
      <c r="A732" s="29"/>
      <c r="B732" s="29"/>
      <c r="C732" s="54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5.75" customHeight="1" x14ac:dyDescent="0.3">
      <c r="A733" s="29"/>
      <c r="B733" s="29"/>
      <c r="C733" s="54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5.75" customHeight="1" x14ac:dyDescent="0.3">
      <c r="A734" s="29"/>
      <c r="B734" s="29"/>
      <c r="C734" s="54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5.75" customHeight="1" x14ac:dyDescent="0.3">
      <c r="A735" s="29"/>
      <c r="B735" s="29"/>
      <c r="C735" s="54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5.75" customHeight="1" x14ac:dyDescent="0.3">
      <c r="A736" s="29"/>
      <c r="B736" s="29"/>
      <c r="C736" s="54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5.75" customHeight="1" x14ac:dyDescent="0.3">
      <c r="A737" s="29"/>
      <c r="B737" s="29"/>
      <c r="C737" s="54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5.75" customHeight="1" x14ac:dyDescent="0.3">
      <c r="A738" s="29"/>
      <c r="B738" s="29"/>
      <c r="C738" s="54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5.75" customHeight="1" x14ac:dyDescent="0.3">
      <c r="A739" s="29"/>
      <c r="B739" s="29"/>
      <c r="C739" s="54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5.75" customHeight="1" x14ac:dyDescent="0.3">
      <c r="A740" s="29"/>
      <c r="B740" s="29"/>
      <c r="C740" s="54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5.75" customHeight="1" x14ac:dyDescent="0.3">
      <c r="A741" s="29"/>
      <c r="B741" s="29"/>
      <c r="C741" s="54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5.75" customHeight="1" x14ac:dyDescent="0.3">
      <c r="A742" s="29"/>
      <c r="B742" s="29"/>
      <c r="C742" s="54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5.75" customHeight="1" x14ac:dyDescent="0.3">
      <c r="A743" s="29"/>
      <c r="B743" s="29"/>
      <c r="C743" s="54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5.75" customHeight="1" x14ac:dyDescent="0.3">
      <c r="A744" s="29"/>
      <c r="B744" s="29"/>
      <c r="C744" s="54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5.75" customHeight="1" x14ac:dyDescent="0.3">
      <c r="A745" s="29"/>
      <c r="B745" s="29"/>
      <c r="C745" s="54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5.75" customHeight="1" x14ac:dyDescent="0.3">
      <c r="A746" s="29"/>
      <c r="B746" s="29"/>
      <c r="C746" s="54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5.75" customHeight="1" x14ac:dyDescent="0.3">
      <c r="A747" s="29"/>
      <c r="B747" s="29"/>
      <c r="C747" s="54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5.75" customHeight="1" x14ac:dyDescent="0.3">
      <c r="A748" s="29"/>
      <c r="B748" s="29"/>
      <c r="C748" s="54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5.75" customHeight="1" x14ac:dyDescent="0.3">
      <c r="A749" s="29"/>
      <c r="B749" s="29"/>
      <c r="C749" s="54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5.75" customHeight="1" x14ac:dyDescent="0.3">
      <c r="A750" s="29"/>
      <c r="B750" s="29"/>
      <c r="C750" s="54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5.75" customHeight="1" x14ac:dyDescent="0.3">
      <c r="A751" s="29"/>
      <c r="B751" s="29"/>
      <c r="C751" s="54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5.75" customHeight="1" x14ac:dyDescent="0.3">
      <c r="A752" s="29"/>
      <c r="B752" s="29"/>
      <c r="C752" s="54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5.75" customHeight="1" x14ac:dyDescent="0.3">
      <c r="A753" s="29"/>
      <c r="B753" s="29"/>
      <c r="C753" s="54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5.75" customHeight="1" x14ac:dyDescent="0.3">
      <c r="A754" s="29"/>
      <c r="B754" s="29"/>
      <c r="C754" s="54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5.75" customHeight="1" x14ac:dyDescent="0.3">
      <c r="A755" s="29"/>
      <c r="B755" s="29"/>
      <c r="C755" s="54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5.75" customHeight="1" x14ac:dyDescent="0.3">
      <c r="A756" s="29"/>
      <c r="B756" s="29"/>
      <c r="C756" s="54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5.75" customHeight="1" x14ac:dyDescent="0.3">
      <c r="A757" s="29"/>
      <c r="B757" s="29"/>
      <c r="C757" s="54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5.75" customHeight="1" x14ac:dyDescent="0.3">
      <c r="A758" s="29"/>
      <c r="B758" s="29"/>
      <c r="C758" s="54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5.75" customHeight="1" x14ac:dyDescent="0.3">
      <c r="A759" s="29"/>
      <c r="B759" s="29"/>
      <c r="C759" s="54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5.75" customHeight="1" x14ac:dyDescent="0.3">
      <c r="A760" s="29"/>
      <c r="B760" s="29"/>
      <c r="C760" s="54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5.75" customHeight="1" x14ac:dyDescent="0.3">
      <c r="A761" s="29"/>
      <c r="B761" s="29"/>
      <c r="C761" s="54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5.75" customHeight="1" x14ac:dyDescent="0.3">
      <c r="A762" s="29"/>
      <c r="B762" s="29"/>
      <c r="C762" s="54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5.75" customHeight="1" x14ac:dyDescent="0.3">
      <c r="A763" s="29"/>
      <c r="B763" s="29"/>
      <c r="C763" s="54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5.75" customHeight="1" x14ac:dyDescent="0.3">
      <c r="A764" s="29"/>
      <c r="B764" s="29"/>
      <c r="C764" s="54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5.75" customHeight="1" x14ac:dyDescent="0.3">
      <c r="A765" s="29"/>
      <c r="B765" s="29"/>
      <c r="C765" s="54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5.75" customHeight="1" x14ac:dyDescent="0.3">
      <c r="A766" s="29"/>
      <c r="B766" s="29"/>
      <c r="C766" s="54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5.75" customHeight="1" x14ac:dyDescent="0.3">
      <c r="A767" s="29"/>
      <c r="B767" s="29"/>
      <c r="C767" s="54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5.75" customHeight="1" x14ac:dyDescent="0.3">
      <c r="A768" s="29"/>
      <c r="B768" s="29"/>
      <c r="C768" s="54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5.75" customHeight="1" x14ac:dyDescent="0.3">
      <c r="A769" s="29"/>
      <c r="B769" s="29"/>
      <c r="C769" s="54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5.75" customHeight="1" x14ac:dyDescent="0.3">
      <c r="A770" s="29"/>
      <c r="B770" s="29"/>
      <c r="C770" s="54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5.75" customHeight="1" x14ac:dyDescent="0.3">
      <c r="A771" s="29"/>
      <c r="B771" s="29"/>
      <c r="C771" s="54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5.75" customHeight="1" x14ac:dyDescent="0.3">
      <c r="A772" s="29"/>
      <c r="B772" s="29"/>
      <c r="C772" s="54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5.75" customHeight="1" x14ac:dyDescent="0.3">
      <c r="A773" s="29"/>
      <c r="B773" s="29"/>
      <c r="C773" s="54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5.75" customHeight="1" x14ac:dyDescent="0.3">
      <c r="A774" s="29"/>
      <c r="B774" s="29"/>
      <c r="C774" s="54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5.75" customHeight="1" x14ac:dyDescent="0.3">
      <c r="A775" s="29"/>
      <c r="B775" s="29"/>
      <c r="C775" s="54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5.75" customHeight="1" x14ac:dyDescent="0.3">
      <c r="A776" s="29"/>
      <c r="B776" s="29"/>
      <c r="C776" s="54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5.75" customHeight="1" x14ac:dyDescent="0.3">
      <c r="A777" s="29"/>
      <c r="B777" s="29"/>
      <c r="C777" s="54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5.75" customHeight="1" x14ac:dyDescent="0.3">
      <c r="A778" s="29"/>
      <c r="B778" s="29"/>
      <c r="C778" s="54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5.75" customHeight="1" x14ac:dyDescent="0.3">
      <c r="A779" s="29"/>
      <c r="B779" s="29"/>
      <c r="C779" s="54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5.75" customHeight="1" x14ac:dyDescent="0.3">
      <c r="A780" s="29"/>
      <c r="B780" s="29"/>
      <c r="C780" s="54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5.75" customHeight="1" x14ac:dyDescent="0.3">
      <c r="A781" s="29"/>
      <c r="B781" s="29"/>
      <c r="C781" s="54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5.75" customHeight="1" x14ac:dyDescent="0.3">
      <c r="A782" s="29"/>
      <c r="B782" s="29"/>
      <c r="C782" s="54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5.75" customHeight="1" x14ac:dyDescent="0.3">
      <c r="A783" s="29"/>
      <c r="B783" s="29"/>
      <c r="C783" s="54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5.75" customHeight="1" x14ac:dyDescent="0.3">
      <c r="A784" s="29"/>
      <c r="B784" s="29"/>
      <c r="C784" s="54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5.75" customHeight="1" x14ac:dyDescent="0.3">
      <c r="A785" s="29"/>
      <c r="B785" s="29"/>
      <c r="C785" s="54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5.75" customHeight="1" x14ac:dyDescent="0.3">
      <c r="A786" s="29"/>
      <c r="B786" s="29"/>
      <c r="C786" s="54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5.75" customHeight="1" x14ac:dyDescent="0.3">
      <c r="A787" s="29"/>
      <c r="B787" s="29"/>
      <c r="C787" s="54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5.75" customHeight="1" x14ac:dyDescent="0.3">
      <c r="A788" s="29"/>
      <c r="B788" s="29"/>
      <c r="C788" s="54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5.75" customHeight="1" x14ac:dyDescent="0.3">
      <c r="A789" s="29"/>
      <c r="B789" s="29"/>
      <c r="C789" s="54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5.75" customHeight="1" x14ac:dyDescent="0.3">
      <c r="A790" s="29"/>
      <c r="B790" s="29"/>
      <c r="C790" s="54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5.75" customHeight="1" x14ac:dyDescent="0.3">
      <c r="A791" s="29"/>
      <c r="B791" s="29"/>
      <c r="C791" s="54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5.75" customHeight="1" x14ac:dyDescent="0.3">
      <c r="A792" s="29"/>
      <c r="B792" s="29"/>
      <c r="C792" s="54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5.75" customHeight="1" x14ac:dyDescent="0.3">
      <c r="A793" s="29"/>
      <c r="B793" s="29"/>
      <c r="C793" s="54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5.75" customHeight="1" x14ac:dyDescent="0.3">
      <c r="A794" s="29"/>
      <c r="B794" s="29"/>
      <c r="C794" s="54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5.75" customHeight="1" x14ac:dyDescent="0.3">
      <c r="A795" s="29"/>
      <c r="B795" s="29"/>
      <c r="C795" s="54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5.75" customHeight="1" x14ac:dyDescent="0.3">
      <c r="A796" s="29"/>
      <c r="B796" s="29"/>
      <c r="C796" s="54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5.75" customHeight="1" x14ac:dyDescent="0.3">
      <c r="A797" s="29"/>
      <c r="B797" s="29"/>
      <c r="C797" s="54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5.75" customHeight="1" x14ac:dyDescent="0.3">
      <c r="A798" s="29"/>
      <c r="B798" s="29"/>
      <c r="C798" s="54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5.75" customHeight="1" x14ac:dyDescent="0.3">
      <c r="A799" s="29"/>
      <c r="B799" s="29"/>
      <c r="C799" s="54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5.75" customHeight="1" x14ac:dyDescent="0.3">
      <c r="A800" s="29"/>
      <c r="B800" s="29"/>
      <c r="C800" s="54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5.75" customHeight="1" x14ac:dyDescent="0.3">
      <c r="A801" s="29"/>
      <c r="B801" s="29"/>
      <c r="C801" s="54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5.75" customHeight="1" x14ac:dyDescent="0.3">
      <c r="A802" s="29"/>
      <c r="B802" s="29"/>
      <c r="C802" s="54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5.75" customHeight="1" x14ac:dyDescent="0.3">
      <c r="A803" s="29"/>
      <c r="B803" s="29"/>
      <c r="C803" s="54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5.75" customHeight="1" x14ac:dyDescent="0.3">
      <c r="A804" s="29"/>
      <c r="B804" s="29"/>
      <c r="C804" s="54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5.75" customHeight="1" x14ac:dyDescent="0.3">
      <c r="A805" s="29"/>
      <c r="B805" s="29"/>
      <c r="C805" s="54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5.75" customHeight="1" x14ac:dyDescent="0.3">
      <c r="A806" s="29"/>
      <c r="B806" s="29"/>
      <c r="C806" s="54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5.75" customHeight="1" x14ac:dyDescent="0.3">
      <c r="A807" s="29"/>
      <c r="B807" s="29"/>
      <c r="C807" s="54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5.75" customHeight="1" x14ac:dyDescent="0.3">
      <c r="A808" s="29"/>
      <c r="B808" s="29"/>
      <c r="C808" s="54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5.75" customHeight="1" x14ac:dyDescent="0.3">
      <c r="A809" s="29"/>
      <c r="B809" s="29"/>
      <c r="C809" s="54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5.75" customHeight="1" x14ac:dyDescent="0.3">
      <c r="A810" s="29"/>
      <c r="B810" s="29"/>
      <c r="C810" s="54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5.75" customHeight="1" x14ac:dyDescent="0.3">
      <c r="A811" s="29"/>
      <c r="B811" s="29"/>
      <c r="C811" s="54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5.75" customHeight="1" x14ac:dyDescent="0.3">
      <c r="A812" s="29"/>
      <c r="B812" s="29"/>
      <c r="C812" s="54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5.75" customHeight="1" x14ac:dyDescent="0.3">
      <c r="A813" s="29"/>
      <c r="B813" s="29"/>
      <c r="C813" s="54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5.75" customHeight="1" x14ac:dyDescent="0.3">
      <c r="A814" s="29"/>
      <c r="B814" s="29"/>
      <c r="C814" s="54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5.75" customHeight="1" x14ac:dyDescent="0.3">
      <c r="A815" s="29"/>
      <c r="B815" s="29"/>
      <c r="C815" s="54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5.75" customHeight="1" x14ac:dyDescent="0.3">
      <c r="A816" s="29"/>
      <c r="B816" s="29"/>
      <c r="C816" s="54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5.75" customHeight="1" x14ac:dyDescent="0.3">
      <c r="A817" s="29"/>
      <c r="B817" s="29"/>
      <c r="C817" s="54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5.75" customHeight="1" x14ac:dyDescent="0.3">
      <c r="A818" s="29"/>
      <c r="B818" s="29"/>
      <c r="C818" s="54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5.75" customHeight="1" x14ac:dyDescent="0.3">
      <c r="A819" s="29"/>
      <c r="B819" s="29"/>
      <c r="C819" s="54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5.75" customHeight="1" x14ac:dyDescent="0.3">
      <c r="A820" s="29"/>
      <c r="B820" s="29"/>
      <c r="C820" s="54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5.75" customHeight="1" x14ac:dyDescent="0.3">
      <c r="A821" s="29"/>
      <c r="B821" s="29"/>
      <c r="C821" s="54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5.75" customHeight="1" x14ac:dyDescent="0.3">
      <c r="A822" s="29"/>
      <c r="B822" s="29"/>
      <c r="C822" s="54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5.75" customHeight="1" x14ac:dyDescent="0.3">
      <c r="A823" s="29"/>
      <c r="B823" s="29"/>
      <c r="C823" s="54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5.75" customHeight="1" x14ac:dyDescent="0.3">
      <c r="A824" s="29"/>
      <c r="B824" s="29"/>
      <c r="C824" s="54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5.75" customHeight="1" x14ac:dyDescent="0.3">
      <c r="A825" s="29"/>
      <c r="B825" s="29"/>
      <c r="C825" s="54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5.75" customHeight="1" x14ac:dyDescent="0.3">
      <c r="A826" s="29"/>
      <c r="B826" s="29"/>
      <c r="C826" s="54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5.75" customHeight="1" x14ac:dyDescent="0.3">
      <c r="A827" s="29"/>
      <c r="B827" s="29"/>
      <c r="C827" s="54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5.75" customHeight="1" x14ac:dyDescent="0.3">
      <c r="A828" s="29"/>
      <c r="B828" s="29"/>
      <c r="C828" s="54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5.75" customHeight="1" x14ac:dyDescent="0.3">
      <c r="A829" s="29"/>
      <c r="B829" s="29"/>
      <c r="C829" s="54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5.75" customHeight="1" x14ac:dyDescent="0.3">
      <c r="A830" s="29"/>
      <c r="B830" s="29"/>
      <c r="C830" s="54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5.75" customHeight="1" x14ac:dyDescent="0.3">
      <c r="A831" s="29"/>
      <c r="B831" s="29"/>
      <c r="C831" s="54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5.75" customHeight="1" x14ac:dyDescent="0.3">
      <c r="A832" s="29"/>
      <c r="B832" s="29"/>
      <c r="C832" s="54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5.75" customHeight="1" x14ac:dyDescent="0.3">
      <c r="A833" s="29"/>
      <c r="B833" s="29"/>
      <c r="C833" s="54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5.75" customHeight="1" x14ac:dyDescent="0.3">
      <c r="A834" s="29"/>
      <c r="B834" s="29"/>
      <c r="C834" s="54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5.75" customHeight="1" x14ac:dyDescent="0.3">
      <c r="A835" s="29"/>
      <c r="B835" s="29"/>
      <c r="C835" s="54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5.75" customHeight="1" x14ac:dyDescent="0.3">
      <c r="A836" s="29"/>
      <c r="B836" s="29"/>
      <c r="C836" s="54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5.75" customHeight="1" x14ac:dyDescent="0.3">
      <c r="A837" s="29"/>
      <c r="B837" s="29"/>
      <c r="C837" s="54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5.75" customHeight="1" x14ac:dyDescent="0.3">
      <c r="A838" s="29"/>
      <c r="B838" s="29"/>
      <c r="C838" s="54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5.75" customHeight="1" x14ac:dyDescent="0.3">
      <c r="A839" s="29"/>
      <c r="B839" s="29"/>
      <c r="C839" s="54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5.75" customHeight="1" x14ac:dyDescent="0.3">
      <c r="A840" s="29"/>
      <c r="B840" s="29"/>
      <c r="C840" s="54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5.75" customHeight="1" x14ac:dyDescent="0.3">
      <c r="A841" s="29"/>
      <c r="B841" s="29"/>
      <c r="C841" s="54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5.75" customHeight="1" x14ac:dyDescent="0.3">
      <c r="A842" s="29"/>
      <c r="B842" s="29"/>
      <c r="C842" s="54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5.75" customHeight="1" x14ac:dyDescent="0.3">
      <c r="A843" s="29"/>
      <c r="B843" s="29"/>
      <c r="C843" s="54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5.75" customHeight="1" x14ac:dyDescent="0.3">
      <c r="A844" s="29"/>
      <c r="B844" s="29"/>
      <c r="C844" s="54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5.75" customHeight="1" x14ac:dyDescent="0.3">
      <c r="A845" s="29"/>
      <c r="B845" s="29"/>
      <c r="C845" s="54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5.75" customHeight="1" x14ac:dyDescent="0.3">
      <c r="A846" s="29"/>
      <c r="B846" s="29"/>
      <c r="C846" s="54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5.75" customHeight="1" x14ac:dyDescent="0.3">
      <c r="A847" s="29"/>
      <c r="B847" s="29"/>
      <c r="C847" s="54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5.75" customHeight="1" x14ac:dyDescent="0.3">
      <c r="A848" s="29"/>
      <c r="B848" s="29"/>
      <c r="C848" s="54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5.75" customHeight="1" x14ac:dyDescent="0.3">
      <c r="A849" s="29"/>
      <c r="B849" s="29"/>
      <c r="C849" s="54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5.75" customHeight="1" x14ac:dyDescent="0.3">
      <c r="A850" s="29"/>
      <c r="B850" s="29"/>
      <c r="C850" s="54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5.75" customHeight="1" x14ac:dyDescent="0.3">
      <c r="A851" s="29"/>
      <c r="B851" s="29"/>
      <c r="C851" s="54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5.75" customHeight="1" x14ac:dyDescent="0.3">
      <c r="A852" s="29"/>
      <c r="B852" s="29"/>
      <c r="C852" s="54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5.75" customHeight="1" x14ac:dyDescent="0.3">
      <c r="A853" s="29"/>
      <c r="B853" s="29"/>
      <c r="C853" s="54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5.75" customHeight="1" x14ac:dyDescent="0.3">
      <c r="A854" s="29"/>
      <c r="B854" s="29"/>
      <c r="C854" s="54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5.75" customHeight="1" x14ac:dyDescent="0.3">
      <c r="A855" s="29"/>
      <c r="B855" s="29"/>
      <c r="C855" s="54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5.75" customHeight="1" x14ac:dyDescent="0.3">
      <c r="A856" s="29"/>
      <c r="B856" s="29"/>
      <c r="C856" s="54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5.75" customHeight="1" x14ac:dyDescent="0.3">
      <c r="A857" s="29"/>
      <c r="B857" s="29"/>
      <c r="C857" s="54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5.75" customHeight="1" x14ac:dyDescent="0.3">
      <c r="A858" s="29"/>
      <c r="B858" s="29"/>
      <c r="C858" s="54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5.75" customHeight="1" x14ac:dyDescent="0.3">
      <c r="A859" s="29"/>
      <c r="B859" s="29"/>
      <c r="C859" s="54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5.75" customHeight="1" x14ac:dyDescent="0.3">
      <c r="A860" s="29"/>
      <c r="B860" s="29"/>
      <c r="C860" s="54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5.75" customHeight="1" x14ac:dyDescent="0.3">
      <c r="A861" s="29"/>
      <c r="B861" s="29"/>
      <c r="C861" s="54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5.75" customHeight="1" x14ac:dyDescent="0.3">
      <c r="A862" s="29"/>
      <c r="B862" s="29"/>
      <c r="C862" s="54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5.75" customHeight="1" x14ac:dyDescent="0.3">
      <c r="A863" s="29"/>
      <c r="B863" s="29"/>
      <c r="C863" s="54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5.75" customHeight="1" x14ac:dyDescent="0.3">
      <c r="A864" s="29"/>
      <c r="B864" s="29"/>
      <c r="C864" s="54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5.75" customHeight="1" x14ac:dyDescent="0.3">
      <c r="A865" s="29"/>
      <c r="B865" s="29"/>
      <c r="C865" s="54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5.75" customHeight="1" x14ac:dyDescent="0.3">
      <c r="A866" s="29"/>
      <c r="B866" s="29"/>
      <c r="C866" s="54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5.75" customHeight="1" x14ac:dyDescent="0.3">
      <c r="A867" s="29"/>
      <c r="B867" s="29"/>
      <c r="C867" s="54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5.75" customHeight="1" x14ac:dyDescent="0.3">
      <c r="A868" s="29"/>
      <c r="B868" s="29"/>
      <c r="C868" s="54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5.75" customHeight="1" x14ac:dyDescent="0.3">
      <c r="A869" s="29"/>
      <c r="B869" s="29"/>
      <c r="C869" s="54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5.75" customHeight="1" x14ac:dyDescent="0.3">
      <c r="A870" s="29"/>
      <c r="B870" s="29"/>
      <c r="C870" s="54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5.75" customHeight="1" x14ac:dyDescent="0.3">
      <c r="A871" s="29"/>
      <c r="B871" s="29"/>
      <c r="C871" s="54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5.75" customHeight="1" x14ac:dyDescent="0.3">
      <c r="A872" s="29"/>
      <c r="B872" s="29"/>
      <c r="C872" s="54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5.75" customHeight="1" x14ac:dyDescent="0.3">
      <c r="A873" s="29"/>
      <c r="B873" s="29"/>
      <c r="C873" s="54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5.75" customHeight="1" x14ac:dyDescent="0.3">
      <c r="A874" s="29"/>
      <c r="B874" s="29"/>
      <c r="C874" s="54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5.75" customHeight="1" x14ac:dyDescent="0.3">
      <c r="A875" s="29"/>
      <c r="B875" s="29"/>
      <c r="C875" s="54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5.75" customHeight="1" x14ac:dyDescent="0.3">
      <c r="A876" s="29"/>
      <c r="B876" s="29"/>
      <c r="C876" s="54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5.75" customHeight="1" x14ac:dyDescent="0.3">
      <c r="A877" s="29"/>
      <c r="B877" s="29"/>
      <c r="C877" s="54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5.75" customHeight="1" x14ac:dyDescent="0.3">
      <c r="A878" s="29"/>
      <c r="B878" s="29"/>
      <c r="C878" s="54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5.75" customHeight="1" x14ac:dyDescent="0.3">
      <c r="A879" s="29"/>
      <c r="B879" s="29"/>
      <c r="C879" s="54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5.75" customHeight="1" x14ac:dyDescent="0.3">
      <c r="A880" s="29"/>
      <c r="B880" s="29"/>
      <c r="C880" s="54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5.75" customHeight="1" x14ac:dyDescent="0.3">
      <c r="A881" s="29"/>
      <c r="B881" s="29"/>
      <c r="C881" s="54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5.75" customHeight="1" x14ac:dyDescent="0.3">
      <c r="A882" s="29"/>
      <c r="B882" s="29"/>
      <c r="C882" s="54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5.75" customHeight="1" x14ac:dyDescent="0.3">
      <c r="A883" s="29"/>
      <c r="B883" s="29"/>
      <c r="C883" s="54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5.75" customHeight="1" x14ac:dyDescent="0.3">
      <c r="A884" s="29"/>
      <c r="B884" s="29"/>
      <c r="C884" s="54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5.75" customHeight="1" x14ac:dyDescent="0.3">
      <c r="A885" s="29"/>
      <c r="B885" s="29"/>
      <c r="C885" s="54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5.75" customHeight="1" x14ac:dyDescent="0.3">
      <c r="A886" s="29"/>
      <c r="B886" s="29"/>
      <c r="C886" s="54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5.75" customHeight="1" x14ac:dyDescent="0.3">
      <c r="A887" s="29"/>
      <c r="B887" s="29"/>
      <c r="C887" s="54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5.75" customHeight="1" x14ac:dyDescent="0.3">
      <c r="A888" s="29"/>
      <c r="B888" s="29"/>
      <c r="C888" s="54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5.75" customHeight="1" x14ac:dyDescent="0.3">
      <c r="A889" s="29"/>
      <c r="B889" s="29"/>
      <c r="C889" s="54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5.75" customHeight="1" x14ac:dyDescent="0.3">
      <c r="A890" s="29"/>
      <c r="B890" s="29"/>
      <c r="C890" s="54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5.75" customHeight="1" x14ac:dyDescent="0.3">
      <c r="A891" s="29"/>
      <c r="B891" s="29"/>
      <c r="C891" s="54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5.75" customHeight="1" x14ac:dyDescent="0.3">
      <c r="A892" s="29"/>
      <c r="B892" s="29"/>
      <c r="C892" s="54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5.75" customHeight="1" x14ac:dyDescent="0.3">
      <c r="A893" s="29"/>
      <c r="B893" s="29"/>
      <c r="C893" s="54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5.75" customHeight="1" x14ac:dyDescent="0.3">
      <c r="A894" s="29"/>
      <c r="B894" s="29"/>
      <c r="C894" s="54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5.75" customHeight="1" x14ac:dyDescent="0.3">
      <c r="A895" s="29"/>
      <c r="B895" s="29"/>
      <c r="C895" s="54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5.75" customHeight="1" x14ac:dyDescent="0.3">
      <c r="A896" s="29"/>
      <c r="B896" s="29"/>
      <c r="C896" s="54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5.75" customHeight="1" x14ac:dyDescent="0.3">
      <c r="A897" s="29"/>
      <c r="B897" s="29"/>
      <c r="C897" s="54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5.75" customHeight="1" x14ac:dyDescent="0.3">
      <c r="A898" s="29"/>
      <c r="B898" s="29"/>
      <c r="C898" s="54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5.75" customHeight="1" x14ac:dyDescent="0.3">
      <c r="A899" s="29"/>
      <c r="B899" s="29"/>
      <c r="C899" s="54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5.75" customHeight="1" x14ac:dyDescent="0.3">
      <c r="A900" s="29"/>
      <c r="B900" s="29"/>
      <c r="C900" s="54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5.75" customHeight="1" x14ac:dyDescent="0.3">
      <c r="A901" s="29"/>
      <c r="B901" s="29"/>
      <c r="C901" s="54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5.75" customHeight="1" x14ac:dyDescent="0.3">
      <c r="A902" s="29"/>
      <c r="B902" s="29"/>
      <c r="C902" s="54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5.75" customHeight="1" x14ac:dyDescent="0.3">
      <c r="A903" s="29"/>
      <c r="B903" s="29"/>
      <c r="C903" s="54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5.75" customHeight="1" x14ac:dyDescent="0.3">
      <c r="A904" s="29"/>
      <c r="B904" s="29"/>
      <c r="C904" s="54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5.75" customHeight="1" x14ac:dyDescent="0.3">
      <c r="A905" s="29"/>
      <c r="B905" s="29"/>
      <c r="C905" s="54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5.75" customHeight="1" x14ac:dyDescent="0.3">
      <c r="A906" s="29"/>
      <c r="B906" s="29"/>
      <c r="C906" s="54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5.75" customHeight="1" x14ac:dyDescent="0.3">
      <c r="A907" s="29"/>
      <c r="B907" s="29"/>
      <c r="C907" s="54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5.75" customHeight="1" x14ac:dyDescent="0.3">
      <c r="A908" s="29"/>
      <c r="B908" s="29"/>
      <c r="C908" s="54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5.75" customHeight="1" x14ac:dyDescent="0.3">
      <c r="A909" s="29"/>
      <c r="B909" s="29"/>
      <c r="C909" s="54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5.75" customHeight="1" x14ac:dyDescent="0.3">
      <c r="A910" s="29"/>
      <c r="B910" s="29"/>
      <c r="C910" s="54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5.75" customHeight="1" x14ac:dyDescent="0.3">
      <c r="A911" s="29"/>
      <c r="B911" s="29"/>
      <c r="C911" s="54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5.75" customHeight="1" x14ac:dyDescent="0.3">
      <c r="A912" s="29"/>
      <c r="B912" s="29"/>
      <c r="C912" s="54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5.75" customHeight="1" x14ac:dyDescent="0.3">
      <c r="A913" s="29"/>
      <c r="B913" s="29"/>
      <c r="C913" s="54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5.75" customHeight="1" x14ac:dyDescent="0.3">
      <c r="A914" s="29"/>
      <c r="B914" s="29"/>
      <c r="C914" s="54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5.75" customHeight="1" x14ac:dyDescent="0.3">
      <c r="A915" s="29"/>
      <c r="B915" s="29"/>
      <c r="C915" s="54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5.75" customHeight="1" x14ac:dyDescent="0.3">
      <c r="A916" s="29"/>
      <c r="B916" s="29"/>
      <c r="C916" s="54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5.75" customHeight="1" x14ac:dyDescent="0.3">
      <c r="A917" s="29"/>
      <c r="B917" s="29"/>
      <c r="C917" s="54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5.75" customHeight="1" x14ac:dyDescent="0.3">
      <c r="A918" s="29"/>
      <c r="B918" s="29"/>
      <c r="C918" s="54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5.75" customHeight="1" x14ac:dyDescent="0.3">
      <c r="A919" s="29"/>
      <c r="B919" s="29"/>
      <c r="C919" s="54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5.75" customHeight="1" x14ac:dyDescent="0.3">
      <c r="A920" s="29"/>
      <c r="B920" s="29"/>
      <c r="C920" s="54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5.75" customHeight="1" x14ac:dyDescent="0.3">
      <c r="A921" s="29"/>
      <c r="B921" s="29"/>
      <c r="C921" s="54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5.75" customHeight="1" x14ac:dyDescent="0.3">
      <c r="A922" s="29"/>
      <c r="B922" s="29"/>
      <c r="C922" s="54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5.75" customHeight="1" x14ac:dyDescent="0.3">
      <c r="A923" s="29"/>
      <c r="B923" s="29"/>
      <c r="C923" s="54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5.75" customHeight="1" x14ac:dyDescent="0.3">
      <c r="A924" s="29"/>
      <c r="B924" s="29"/>
      <c r="C924" s="54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5.75" customHeight="1" x14ac:dyDescent="0.3">
      <c r="A925" s="29"/>
      <c r="B925" s="29"/>
      <c r="C925" s="54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5.75" customHeight="1" x14ac:dyDescent="0.3">
      <c r="A926" s="29"/>
      <c r="B926" s="29"/>
      <c r="C926" s="54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5.75" customHeight="1" x14ac:dyDescent="0.3">
      <c r="A927" s="29"/>
      <c r="B927" s="29"/>
      <c r="C927" s="54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5.75" customHeight="1" x14ac:dyDescent="0.3">
      <c r="A928" s="29"/>
      <c r="B928" s="29"/>
      <c r="C928" s="54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5.75" customHeight="1" x14ac:dyDescent="0.3">
      <c r="A929" s="29"/>
      <c r="B929" s="29"/>
      <c r="C929" s="54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5.75" customHeight="1" x14ac:dyDescent="0.3">
      <c r="A930" s="29"/>
      <c r="B930" s="29"/>
      <c r="C930" s="54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5.75" customHeight="1" x14ac:dyDescent="0.3">
      <c r="A931" s="29"/>
      <c r="B931" s="29"/>
      <c r="C931" s="54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5.75" customHeight="1" x14ac:dyDescent="0.3">
      <c r="A932" s="29"/>
      <c r="B932" s="29"/>
      <c r="C932" s="54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5.75" customHeight="1" x14ac:dyDescent="0.3">
      <c r="A933" s="29"/>
      <c r="B933" s="29"/>
      <c r="C933" s="54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5.75" customHeight="1" x14ac:dyDescent="0.3">
      <c r="A934" s="29"/>
      <c r="B934" s="29"/>
      <c r="C934" s="54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5.75" customHeight="1" x14ac:dyDescent="0.3">
      <c r="A935" s="29"/>
      <c r="B935" s="29"/>
      <c r="C935" s="54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5.75" customHeight="1" x14ac:dyDescent="0.3">
      <c r="A936" s="29"/>
      <c r="B936" s="29"/>
      <c r="C936" s="54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5.75" customHeight="1" x14ac:dyDescent="0.3">
      <c r="A937" s="29"/>
      <c r="B937" s="29"/>
      <c r="C937" s="54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5.75" customHeight="1" x14ac:dyDescent="0.3">
      <c r="A938" s="29"/>
      <c r="B938" s="29"/>
      <c r="C938" s="54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5.75" customHeight="1" x14ac:dyDescent="0.3">
      <c r="A939" s="29"/>
      <c r="B939" s="29"/>
      <c r="C939" s="54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5.75" customHeight="1" x14ac:dyDescent="0.3">
      <c r="A940" s="29"/>
      <c r="B940" s="29"/>
      <c r="C940" s="54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5.75" customHeight="1" x14ac:dyDescent="0.3">
      <c r="A941" s="29"/>
      <c r="B941" s="29"/>
      <c r="C941" s="54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5.75" customHeight="1" x14ac:dyDescent="0.3">
      <c r="A942" s="29"/>
      <c r="B942" s="29"/>
      <c r="C942" s="54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5.75" customHeight="1" x14ac:dyDescent="0.3">
      <c r="A943" s="29"/>
      <c r="B943" s="29"/>
      <c r="C943" s="54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5.75" customHeight="1" x14ac:dyDescent="0.3">
      <c r="A944" s="29"/>
      <c r="B944" s="29"/>
      <c r="C944" s="54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5.75" customHeight="1" x14ac:dyDescent="0.3">
      <c r="A945" s="29"/>
      <c r="B945" s="29"/>
      <c r="C945" s="54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5.75" customHeight="1" x14ac:dyDescent="0.3">
      <c r="A946" s="29"/>
      <c r="B946" s="29"/>
      <c r="C946" s="54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5.75" customHeight="1" x14ac:dyDescent="0.3">
      <c r="A947" s="29"/>
      <c r="B947" s="29"/>
      <c r="C947" s="54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5.75" customHeight="1" x14ac:dyDescent="0.3">
      <c r="A948" s="29"/>
      <c r="B948" s="29"/>
      <c r="C948" s="54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5.75" customHeight="1" x14ac:dyDescent="0.3">
      <c r="A949" s="29"/>
      <c r="B949" s="29"/>
      <c r="C949" s="54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5.75" customHeight="1" x14ac:dyDescent="0.3">
      <c r="A950" s="29"/>
      <c r="B950" s="29"/>
      <c r="C950" s="54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5.75" customHeight="1" x14ac:dyDescent="0.3">
      <c r="A951" s="29"/>
      <c r="B951" s="29"/>
      <c r="C951" s="54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5.75" customHeight="1" x14ac:dyDescent="0.3">
      <c r="A952" s="29"/>
      <c r="B952" s="29"/>
      <c r="C952" s="54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5.75" customHeight="1" x14ac:dyDescent="0.3">
      <c r="A953" s="29"/>
      <c r="B953" s="29"/>
      <c r="C953" s="54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5.75" customHeight="1" x14ac:dyDescent="0.3">
      <c r="A954" s="29"/>
      <c r="B954" s="29"/>
      <c r="C954" s="54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5.75" customHeight="1" x14ac:dyDescent="0.3">
      <c r="A955" s="29"/>
      <c r="B955" s="29"/>
      <c r="C955" s="54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5.75" customHeight="1" x14ac:dyDescent="0.3">
      <c r="A956" s="29"/>
      <c r="B956" s="29"/>
      <c r="C956" s="54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5.75" customHeight="1" x14ac:dyDescent="0.3">
      <c r="A957" s="29"/>
      <c r="B957" s="29"/>
      <c r="C957" s="54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5.75" customHeight="1" x14ac:dyDescent="0.3">
      <c r="A958" s="29"/>
      <c r="B958" s="29"/>
      <c r="C958" s="54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5.75" customHeight="1" x14ac:dyDescent="0.3">
      <c r="A959" s="29"/>
      <c r="B959" s="29"/>
      <c r="C959" s="54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5.75" customHeight="1" x14ac:dyDescent="0.3">
      <c r="A960" s="29"/>
      <c r="B960" s="29"/>
      <c r="C960" s="54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5.75" customHeight="1" x14ac:dyDescent="0.3">
      <c r="A961" s="29"/>
      <c r="B961" s="29"/>
      <c r="C961" s="54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5.75" customHeight="1" x14ac:dyDescent="0.3">
      <c r="A962" s="29"/>
      <c r="B962" s="29"/>
      <c r="C962" s="54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5.75" customHeight="1" x14ac:dyDescent="0.3">
      <c r="A963" s="29"/>
      <c r="B963" s="29"/>
      <c r="C963" s="54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5.75" customHeight="1" x14ac:dyDescent="0.3">
      <c r="A964" s="29"/>
      <c r="B964" s="29"/>
      <c r="C964" s="54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5.75" customHeight="1" x14ac:dyDescent="0.3">
      <c r="A965" s="29"/>
      <c r="B965" s="29"/>
      <c r="C965" s="54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5.75" customHeight="1" x14ac:dyDescent="0.3">
      <c r="A966" s="29"/>
      <c r="B966" s="29"/>
      <c r="C966" s="54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5.75" customHeight="1" x14ac:dyDescent="0.3">
      <c r="A967" s="29"/>
      <c r="B967" s="29"/>
      <c r="C967" s="54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5.75" customHeight="1" x14ac:dyDescent="0.3">
      <c r="A968" s="29"/>
      <c r="B968" s="29"/>
      <c r="C968" s="54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5.75" customHeight="1" x14ac:dyDescent="0.3">
      <c r="A969" s="29"/>
      <c r="B969" s="29"/>
      <c r="C969" s="54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5.75" customHeight="1" x14ac:dyDescent="0.3">
      <c r="A970" s="29"/>
      <c r="B970" s="29"/>
      <c r="C970" s="54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5.75" customHeight="1" x14ac:dyDescent="0.3">
      <c r="A971" s="29"/>
      <c r="B971" s="29"/>
      <c r="C971" s="54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5.75" customHeight="1" x14ac:dyDescent="0.3">
      <c r="A972" s="29"/>
      <c r="B972" s="29"/>
      <c r="C972" s="54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5.75" customHeight="1" x14ac:dyDescent="0.3">
      <c r="A973" s="29"/>
      <c r="B973" s="29"/>
      <c r="C973" s="54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5.75" customHeight="1" x14ac:dyDescent="0.3">
      <c r="A974" s="29"/>
      <c r="B974" s="29"/>
      <c r="C974" s="54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5.75" customHeight="1" x14ac:dyDescent="0.3">
      <c r="A975" s="29"/>
      <c r="B975" s="29"/>
      <c r="C975" s="54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5.75" customHeight="1" x14ac:dyDescent="0.3">
      <c r="A976" s="29"/>
      <c r="B976" s="29"/>
      <c r="C976" s="54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5.75" customHeight="1" x14ac:dyDescent="0.3">
      <c r="A977" s="29"/>
      <c r="B977" s="29"/>
      <c r="C977" s="54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5.75" customHeight="1" x14ac:dyDescent="0.3">
      <c r="A978" s="29"/>
      <c r="B978" s="29"/>
      <c r="C978" s="54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5.75" customHeight="1" x14ac:dyDescent="0.3">
      <c r="A979" s="29"/>
      <c r="B979" s="29"/>
      <c r="C979" s="54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5.75" customHeight="1" x14ac:dyDescent="0.3">
      <c r="A980" s="29"/>
      <c r="B980" s="29"/>
      <c r="C980" s="54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5.75" customHeight="1" x14ac:dyDescent="0.3">
      <c r="A981" s="29"/>
      <c r="B981" s="29"/>
      <c r="C981" s="54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5.75" customHeight="1" x14ac:dyDescent="0.3">
      <c r="A982" s="29"/>
      <c r="B982" s="29"/>
      <c r="C982" s="54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5.75" customHeight="1" x14ac:dyDescent="0.3">
      <c r="A983" s="29"/>
      <c r="B983" s="29"/>
      <c r="C983" s="54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5.75" customHeight="1" x14ac:dyDescent="0.3">
      <c r="A984" s="29"/>
      <c r="B984" s="29"/>
      <c r="C984" s="54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5.75" customHeight="1" x14ac:dyDescent="0.3">
      <c r="A985" s="29"/>
      <c r="B985" s="29"/>
      <c r="C985" s="54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5.75" customHeight="1" x14ac:dyDescent="0.3">
      <c r="A986" s="29"/>
      <c r="B986" s="29"/>
      <c r="C986" s="54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5.75" customHeight="1" x14ac:dyDescent="0.3">
      <c r="A987" s="29"/>
      <c r="B987" s="29"/>
      <c r="C987" s="54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5.75" customHeight="1" x14ac:dyDescent="0.3">
      <c r="A988" s="29"/>
      <c r="B988" s="29"/>
      <c r="C988" s="54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5.75" customHeight="1" x14ac:dyDescent="0.3">
      <c r="A989" s="29"/>
      <c r="B989" s="29"/>
      <c r="C989" s="54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5.75" customHeight="1" x14ac:dyDescent="0.3">
      <c r="A990" s="29"/>
      <c r="B990" s="29"/>
      <c r="C990" s="54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5.75" customHeight="1" x14ac:dyDescent="0.3">
      <c r="A991" s="29"/>
      <c r="B991" s="29"/>
      <c r="C991" s="54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5.75" customHeight="1" x14ac:dyDescent="0.3">
      <c r="A992" s="29"/>
      <c r="B992" s="29"/>
      <c r="C992" s="54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5.75" customHeight="1" x14ac:dyDescent="0.3">
      <c r="A993" s="29"/>
      <c r="B993" s="29"/>
      <c r="C993" s="54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5.75" customHeight="1" x14ac:dyDescent="0.3">
      <c r="A994" s="29"/>
      <c r="B994" s="29"/>
      <c r="C994" s="54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5.75" customHeight="1" x14ac:dyDescent="0.3">
      <c r="A995" s="29"/>
      <c r="B995" s="29"/>
      <c r="C995" s="54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5.75" customHeight="1" x14ac:dyDescent="0.3">
      <c r="A996" s="29"/>
      <c r="B996" s="29"/>
      <c r="C996" s="54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5.75" customHeight="1" x14ac:dyDescent="0.3">
      <c r="A997" s="29"/>
      <c r="B997" s="29"/>
      <c r="C997" s="54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5.75" customHeight="1" x14ac:dyDescent="0.3">
      <c r="A998" s="29"/>
      <c r="B998" s="29"/>
      <c r="C998" s="54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5.75" customHeight="1" x14ac:dyDescent="0.3">
      <c r="A999" s="29"/>
      <c r="B999" s="29"/>
      <c r="C999" s="54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5.75" customHeight="1" x14ac:dyDescent="0.3">
      <c r="A1000" s="29"/>
      <c r="B1000" s="29"/>
      <c r="C1000" s="54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">
    <mergeCell ref="A1:G1"/>
    <mergeCell ref="D3:E3"/>
    <mergeCell ref="C12:D12"/>
  </mergeCells>
  <pageMargins left="0.31496062992125984" right="0.31496062992125984" top="0.74803149606299213" bottom="0.74803149606299213" header="0" footer="0"/>
  <pageSetup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Z1000"/>
  <sheetViews>
    <sheetView workbookViewId="0"/>
  </sheetViews>
  <sheetFormatPr defaultColWidth="14.44140625" defaultRowHeight="15" customHeight="1" x14ac:dyDescent="0.3"/>
  <cols>
    <col min="1" max="1" width="5.6640625" customWidth="1"/>
    <col min="2" max="2" width="11.5546875" customWidth="1"/>
    <col min="3" max="3" width="58.109375" customWidth="1"/>
    <col min="4" max="4" width="21.88671875" customWidth="1"/>
    <col min="5" max="5" width="8.44140625" customWidth="1"/>
    <col min="6" max="6" width="10.44140625" customWidth="1"/>
    <col min="7" max="7" width="11.5546875" customWidth="1"/>
    <col min="8" max="26" width="9.109375" customWidth="1"/>
  </cols>
  <sheetData>
    <row r="1" spans="1:26" ht="17.399999999999999" x14ac:dyDescent="0.3">
      <c r="A1" s="273" t="s">
        <v>176</v>
      </c>
      <c r="B1" s="269"/>
      <c r="C1" s="269"/>
      <c r="D1" s="269"/>
      <c r="E1" s="269"/>
      <c r="F1" s="269"/>
      <c r="G1" s="270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21.75" customHeight="1" x14ac:dyDescent="0.3">
      <c r="A2" s="97" t="s">
        <v>6</v>
      </c>
      <c r="B2" s="98" t="s">
        <v>8</v>
      </c>
      <c r="C2" s="98" t="s">
        <v>10</v>
      </c>
      <c r="D2" s="98" t="s">
        <v>12</v>
      </c>
      <c r="E2" s="98" t="s">
        <v>15</v>
      </c>
      <c r="F2" s="98" t="s">
        <v>16</v>
      </c>
      <c r="G2" s="99" t="s">
        <v>19</v>
      </c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21.75" customHeight="1" x14ac:dyDescent="0.3">
      <c r="A3" s="79"/>
      <c r="B3" s="100"/>
      <c r="C3" s="101" t="s">
        <v>164</v>
      </c>
      <c r="D3" s="274" t="s">
        <v>25</v>
      </c>
      <c r="E3" s="272"/>
      <c r="F3" s="102">
        <f>10000</f>
        <v>10000</v>
      </c>
      <c r="G3" s="103">
        <v>3157</v>
      </c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21.75" customHeight="1" x14ac:dyDescent="0.3">
      <c r="A4" s="35">
        <v>1</v>
      </c>
      <c r="B4" s="42">
        <v>45212</v>
      </c>
      <c r="C4" s="104" t="s">
        <v>177</v>
      </c>
      <c r="D4" s="17" t="s">
        <v>171</v>
      </c>
      <c r="E4" s="17" t="s">
        <v>45</v>
      </c>
      <c r="F4" s="17"/>
      <c r="G4" s="44">
        <v>840</v>
      </c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21.75" customHeight="1" x14ac:dyDescent="0.3">
      <c r="A5" s="35">
        <v>2</v>
      </c>
      <c r="B5" s="42">
        <v>45213</v>
      </c>
      <c r="C5" s="104" t="s">
        <v>177</v>
      </c>
      <c r="D5" s="17" t="s">
        <v>171</v>
      </c>
      <c r="E5" s="17" t="s">
        <v>45</v>
      </c>
      <c r="F5" s="17"/>
      <c r="G5" s="44">
        <v>830</v>
      </c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21.75" customHeight="1" x14ac:dyDescent="0.3">
      <c r="A6" s="35">
        <v>3</v>
      </c>
      <c r="B6" s="42">
        <v>45214</v>
      </c>
      <c r="C6" s="104" t="s">
        <v>178</v>
      </c>
      <c r="D6" s="17" t="s">
        <v>171</v>
      </c>
      <c r="E6" s="17" t="s">
        <v>45</v>
      </c>
      <c r="F6" s="17"/>
      <c r="G6" s="48">
        <v>500</v>
      </c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21.75" customHeight="1" x14ac:dyDescent="0.3">
      <c r="A7" s="35">
        <v>4</v>
      </c>
      <c r="B7" s="42">
        <v>45215</v>
      </c>
      <c r="C7" s="104" t="s">
        <v>179</v>
      </c>
      <c r="D7" s="17" t="s">
        <v>64</v>
      </c>
      <c r="E7" s="17" t="s">
        <v>45</v>
      </c>
      <c r="F7" s="17"/>
      <c r="G7" s="48">
        <v>150</v>
      </c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21.75" customHeight="1" x14ac:dyDescent="0.3">
      <c r="A8" s="35">
        <v>5</v>
      </c>
      <c r="B8" s="42">
        <v>45215</v>
      </c>
      <c r="C8" s="9" t="s">
        <v>180</v>
      </c>
      <c r="D8" s="17" t="s">
        <v>171</v>
      </c>
      <c r="E8" s="17" t="s">
        <v>45</v>
      </c>
      <c r="F8" s="105"/>
      <c r="G8" s="48">
        <v>60</v>
      </c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ht="21.75" customHeight="1" x14ac:dyDescent="0.3">
      <c r="A9" s="35">
        <v>6</v>
      </c>
      <c r="B9" s="42">
        <v>45222</v>
      </c>
      <c r="C9" s="9" t="s">
        <v>181</v>
      </c>
      <c r="D9" s="17" t="s">
        <v>64</v>
      </c>
      <c r="E9" s="17" t="s">
        <v>45</v>
      </c>
      <c r="F9" s="105"/>
      <c r="G9" s="48">
        <v>880</v>
      </c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ht="21.75" customHeight="1" x14ac:dyDescent="0.3">
      <c r="A10" s="35">
        <v>7</v>
      </c>
      <c r="B10" s="42">
        <v>45222</v>
      </c>
      <c r="C10" s="9" t="s">
        <v>182</v>
      </c>
      <c r="D10" s="17" t="s">
        <v>183</v>
      </c>
      <c r="E10" s="17" t="s">
        <v>45</v>
      </c>
      <c r="F10" s="17"/>
      <c r="G10" s="48">
        <v>200</v>
      </c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1.75" customHeight="1" x14ac:dyDescent="0.3">
      <c r="A11" s="35">
        <v>8</v>
      </c>
      <c r="B11" s="42">
        <v>45228</v>
      </c>
      <c r="C11" s="9" t="s">
        <v>184</v>
      </c>
      <c r="D11" s="17" t="s">
        <v>64</v>
      </c>
      <c r="E11" s="17" t="s">
        <v>45</v>
      </c>
      <c r="F11" s="17"/>
      <c r="G11" s="48">
        <v>180</v>
      </c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1.75" customHeight="1" x14ac:dyDescent="0.3">
      <c r="A12" s="106"/>
      <c r="B12" s="42"/>
      <c r="C12" s="9"/>
      <c r="D12" s="17" t="s">
        <v>52</v>
      </c>
      <c r="E12" s="17"/>
      <c r="F12" s="47">
        <f>SUM(F3:F10)</f>
        <v>10000</v>
      </c>
      <c r="G12" s="48">
        <f>SUM(G3:G11)</f>
        <v>6797</v>
      </c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21.75" customHeight="1" x14ac:dyDescent="0.3">
      <c r="A13" s="107"/>
      <c r="B13" s="108"/>
      <c r="C13" s="275" t="s">
        <v>73</v>
      </c>
      <c r="D13" s="248"/>
      <c r="E13" s="61"/>
      <c r="F13" s="109">
        <f>F12-G12</f>
        <v>3203</v>
      </c>
      <c r="G13" s="110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14.4" x14ac:dyDescent="0.3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14.4" x14ac:dyDescent="0.3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ht="14.4" x14ac:dyDescent="0.3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14.4" x14ac:dyDescent="0.3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ht="14.4" x14ac:dyDescent="0.3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4.4" x14ac:dyDescent="0.3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4.4" x14ac:dyDescent="0.3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5.75" customHeight="1" x14ac:dyDescent="0.3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5.75" customHeight="1" x14ac:dyDescent="0.3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5.75" customHeight="1" x14ac:dyDescent="0.3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15.75" customHeight="1" x14ac:dyDescent="0.3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15.75" customHeight="1" x14ac:dyDescent="0.3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15.75" customHeight="1" x14ac:dyDescent="0.3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15.75" customHeight="1" x14ac:dyDescent="0.3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15.75" customHeight="1" x14ac:dyDescent="0.3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15.75" customHeight="1" x14ac:dyDescent="0.3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ht="15.75" customHeight="1" x14ac:dyDescent="0.3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ht="15.75" customHeight="1" x14ac:dyDescent="0.3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15.75" customHeight="1" x14ac:dyDescent="0.3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15.75" customHeight="1" x14ac:dyDescent="0.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15.75" customHeight="1" x14ac:dyDescent="0.3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5.75" customHeight="1" x14ac:dyDescent="0.3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15.75" customHeight="1" x14ac:dyDescent="0.3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ht="15.75" customHeight="1" x14ac:dyDescent="0.3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15.75" customHeight="1" x14ac:dyDescent="0.3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15.75" customHeight="1" x14ac:dyDescent="0.3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15.75" customHeight="1" x14ac:dyDescent="0.3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15.75" customHeight="1" x14ac:dyDescent="0.3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ht="15.75" customHeight="1" x14ac:dyDescent="0.3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15.75" customHeight="1" x14ac:dyDescent="0.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ht="15.75" customHeight="1" x14ac:dyDescent="0.3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15.75" customHeight="1" x14ac:dyDescent="0.3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15.75" customHeight="1" x14ac:dyDescent="0.3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15.75" customHeight="1" x14ac:dyDescent="0.3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15.75" customHeight="1" x14ac:dyDescent="0.3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15.75" customHeight="1" x14ac:dyDescent="0.3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15.75" customHeight="1" x14ac:dyDescent="0.3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15.75" customHeight="1" x14ac:dyDescent="0.3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15.75" customHeight="1" x14ac:dyDescent="0.3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ht="15.75" customHeight="1" x14ac:dyDescent="0.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15.75" customHeight="1" x14ac:dyDescent="0.3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ht="15.75" customHeight="1" x14ac:dyDescent="0.3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ht="15.75" customHeight="1" x14ac:dyDescent="0.3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ht="15.75" customHeight="1" x14ac:dyDescent="0.3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15.75" customHeight="1" x14ac:dyDescent="0.3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ht="15.75" customHeight="1" x14ac:dyDescent="0.3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ht="15.75" customHeight="1" x14ac:dyDescent="0.3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5.75" customHeight="1" x14ac:dyDescent="0.3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5.75" customHeight="1" x14ac:dyDescent="0.3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5.75" customHeight="1" x14ac:dyDescent="0.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5.75" customHeight="1" x14ac:dyDescent="0.3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5.75" customHeight="1" x14ac:dyDescent="0.3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5.75" customHeight="1" x14ac:dyDescent="0.3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5.75" customHeight="1" x14ac:dyDescent="0.3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5.75" customHeight="1" x14ac:dyDescent="0.3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5.75" customHeight="1" x14ac:dyDescent="0.3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5.75" customHeight="1" x14ac:dyDescent="0.3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5.75" customHeight="1" x14ac:dyDescent="0.3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5.75" customHeight="1" x14ac:dyDescent="0.3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5.75" customHeight="1" x14ac:dyDescent="0.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5.75" customHeight="1" x14ac:dyDescent="0.3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5.75" customHeight="1" x14ac:dyDescent="0.3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5.75" customHeight="1" x14ac:dyDescent="0.3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5.75" customHeight="1" x14ac:dyDescent="0.3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5.75" customHeight="1" x14ac:dyDescent="0.3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5.75" customHeight="1" x14ac:dyDescent="0.3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5.75" customHeight="1" x14ac:dyDescent="0.3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5.75" customHeight="1" x14ac:dyDescent="0.3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5.75" customHeight="1" x14ac:dyDescent="0.3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5.75" customHeight="1" x14ac:dyDescent="0.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5.75" customHeight="1" x14ac:dyDescent="0.3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5.75" customHeight="1" x14ac:dyDescent="0.3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5.75" customHeight="1" x14ac:dyDescent="0.3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5.75" customHeight="1" x14ac:dyDescent="0.3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5.75" customHeight="1" x14ac:dyDescent="0.3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5.75" customHeight="1" x14ac:dyDescent="0.3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5.75" customHeight="1" x14ac:dyDescent="0.3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5.75" customHeight="1" x14ac:dyDescent="0.3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5.75" customHeight="1" x14ac:dyDescent="0.3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5.75" customHeight="1" x14ac:dyDescent="0.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5.75" customHeight="1" x14ac:dyDescent="0.3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5.75" customHeight="1" x14ac:dyDescent="0.3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5.75" customHeight="1" x14ac:dyDescent="0.3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5.75" customHeight="1" x14ac:dyDescent="0.3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5.75" customHeight="1" x14ac:dyDescent="0.3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5.75" customHeight="1" x14ac:dyDescent="0.3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5.75" customHeight="1" x14ac:dyDescent="0.3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5.75" customHeight="1" x14ac:dyDescent="0.3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5.75" customHeight="1" x14ac:dyDescent="0.3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5.75" customHeight="1" x14ac:dyDescent="0.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5.75" customHeight="1" x14ac:dyDescent="0.3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5.75" customHeight="1" x14ac:dyDescent="0.3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5.75" customHeight="1" x14ac:dyDescent="0.3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5.75" customHeight="1" x14ac:dyDescent="0.3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5.75" customHeight="1" x14ac:dyDescent="0.3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5.75" customHeight="1" x14ac:dyDescent="0.3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5.75" customHeight="1" x14ac:dyDescent="0.3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5.75" customHeight="1" x14ac:dyDescent="0.3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5.75" customHeight="1" x14ac:dyDescent="0.3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5.75" customHeight="1" x14ac:dyDescent="0.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5.75" customHeight="1" x14ac:dyDescent="0.3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5.75" customHeight="1" x14ac:dyDescent="0.3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5.75" customHeight="1" x14ac:dyDescent="0.3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5.75" customHeight="1" x14ac:dyDescent="0.3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5.75" customHeight="1" x14ac:dyDescent="0.3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5.75" customHeight="1" x14ac:dyDescent="0.3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5.75" customHeight="1" x14ac:dyDescent="0.3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5.75" customHeight="1" x14ac:dyDescent="0.3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5.75" customHeight="1" x14ac:dyDescent="0.3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5.75" customHeight="1" x14ac:dyDescent="0.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5.75" customHeight="1" x14ac:dyDescent="0.3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5.75" customHeight="1" x14ac:dyDescent="0.3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5.75" customHeight="1" x14ac:dyDescent="0.3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5.75" customHeight="1" x14ac:dyDescent="0.3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5.75" customHeight="1" x14ac:dyDescent="0.3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5.75" customHeight="1" x14ac:dyDescent="0.3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5.75" customHeight="1" x14ac:dyDescent="0.3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5.75" customHeight="1" x14ac:dyDescent="0.3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5.75" customHeight="1" x14ac:dyDescent="0.3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5.75" customHeight="1" x14ac:dyDescent="0.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5.75" customHeight="1" x14ac:dyDescent="0.3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5.75" customHeight="1" x14ac:dyDescent="0.3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5.75" customHeight="1" x14ac:dyDescent="0.3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5.75" customHeight="1" x14ac:dyDescent="0.3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5.75" customHeight="1" x14ac:dyDescent="0.3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5.75" customHeight="1" x14ac:dyDescent="0.3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5.75" customHeight="1" x14ac:dyDescent="0.3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5.75" customHeight="1" x14ac:dyDescent="0.3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5.75" customHeight="1" x14ac:dyDescent="0.3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5.75" customHeight="1" x14ac:dyDescent="0.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5.75" customHeight="1" x14ac:dyDescent="0.3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5.75" customHeight="1" x14ac:dyDescent="0.3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5.75" customHeight="1" x14ac:dyDescent="0.3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5.75" customHeight="1" x14ac:dyDescent="0.3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5.75" customHeight="1" x14ac:dyDescent="0.3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5.75" customHeight="1" x14ac:dyDescent="0.3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5.75" customHeight="1" x14ac:dyDescent="0.3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5.75" customHeight="1" x14ac:dyDescent="0.3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5.75" customHeight="1" x14ac:dyDescent="0.3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5.75" customHeight="1" x14ac:dyDescent="0.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5.75" customHeight="1" x14ac:dyDescent="0.3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5.75" customHeight="1" x14ac:dyDescent="0.3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5.75" customHeight="1" x14ac:dyDescent="0.3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5.75" customHeight="1" x14ac:dyDescent="0.3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5.75" customHeight="1" x14ac:dyDescent="0.3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5.75" customHeight="1" x14ac:dyDescent="0.3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5.75" customHeight="1" x14ac:dyDescent="0.3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5.75" customHeight="1" x14ac:dyDescent="0.3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5.75" customHeight="1" x14ac:dyDescent="0.3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5.75" customHeight="1" x14ac:dyDescent="0.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5.75" customHeight="1" x14ac:dyDescent="0.3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5.75" customHeight="1" x14ac:dyDescent="0.3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5.75" customHeight="1" x14ac:dyDescent="0.3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5.75" customHeight="1" x14ac:dyDescent="0.3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5.75" customHeight="1" x14ac:dyDescent="0.3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5.75" customHeight="1" x14ac:dyDescent="0.3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5.75" customHeight="1" x14ac:dyDescent="0.3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5.75" customHeight="1" x14ac:dyDescent="0.3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5.75" customHeight="1" x14ac:dyDescent="0.3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5.75" customHeight="1" x14ac:dyDescent="0.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5.75" customHeight="1" x14ac:dyDescent="0.3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5.75" customHeight="1" x14ac:dyDescent="0.3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5.75" customHeight="1" x14ac:dyDescent="0.3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5.75" customHeight="1" x14ac:dyDescent="0.3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5.75" customHeight="1" x14ac:dyDescent="0.3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5.75" customHeight="1" x14ac:dyDescent="0.3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5.75" customHeight="1" x14ac:dyDescent="0.3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5.75" customHeight="1" x14ac:dyDescent="0.3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5.75" customHeight="1" x14ac:dyDescent="0.3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5.75" customHeight="1" x14ac:dyDescent="0.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5.75" customHeight="1" x14ac:dyDescent="0.3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5.75" customHeight="1" x14ac:dyDescent="0.3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5.75" customHeight="1" x14ac:dyDescent="0.3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5.75" customHeight="1" x14ac:dyDescent="0.3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5.75" customHeight="1" x14ac:dyDescent="0.3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5.75" customHeight="1" x14ac:dyDescent="0.3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5.75" customHeight="1" x14ac:dyDescent="0.3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5.75" customHeight="1" x14ac:dyDescent="0.3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5.75" customHeight="1" x14ac:dyDescent="0.3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5.75" customHeight="1" x14ac:dyDescent="0.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5.75" customHeight="1" x14ac:dyDescent="0.3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5.75" customHeight="1" x14ac:dyDescent="0.3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5.75" customHeight="1" x14ac:dyDescent="0.3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5.75" customHeight="1" x14ac:dyDescent="0.3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5.75" customHeight="1" x14ac:dyDescent="0.3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5.75" customHeight="1" x14ac:dyDescent="0.3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5.75" customHeight="1" x14ac:dyDescent="0.3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5.75" customHeight="1" x14ac:dyDescent="0.3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5.75" customHeight="1" x14ac:dyDescent="0.3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5.75" customHeight="1" x14ac:dyDescent="0.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5.75" customHeight="1" x14ac:dyDescent="0.3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5.75" customHeight="1" x14ac:dyDescent="0.3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5.75" customHeight="1" x14ac:dyDescent="0.3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5.75" customHeight="1" x14ac:dyDescent="0.3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5.75" customHeight="1" x14ac:dyDescent="0.3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5.75" customHeight="1" x14ac:dyDescent="0.3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5.75" customHeight="1" x14ac:dyDescent="0.3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5.75" customHeight="1" x14ac:dyDescent="0.3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5.75" customHeight="1" x14ac:dyDescent="0.3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5.75" customHeight="1" x14ac:dyDescent="0.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5.75" customHeight="1" x14ac:dyDescent="0.3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5.75" customHeight="1" x14ac:dyDescent="0.3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5.75" customHeight="1" x14ac:dyDescent="0.3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5.75" customHeight="1" x14ac:dyDescent="0.3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5.75" customHeight="1" x14ac:dyDescent="0.3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5.75" customHeight="1" x14ac:dyDescent="0.3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5.75" customHeight="1" x14ac:dyDescent="0.3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5.75" customHeight="1" x14ac:dyDescent="0.3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5.75" customHeight="1" x14ac:dyDescent="0.3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5.75" customHeight="1" x14ac:dyDescent="0.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5.75" customHeight="1" x14ac:dyDescent="0.3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5.75" customHeight="1" x14ac:dyDescent="0.3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5.75" customHeight="1" x14ac:dyDescent="0.3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5.75" customHeight="1" x14ac:dyDescent="0.3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5.75" customHeight="1" x14ac:dyDescent="0.3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5.75" customHeight="1" x14ac:dyDescent="0.3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5.75" customHeight="1" x14ac:dyDescent="0.3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5.75" customHeight="1" x14ac:dyDescent="0.3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5.75" customHeight="1" x14ac:dyDescent="0.3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5.75" customHeight="1" x14ac:dyDescent="0.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5.75" customHeight="1" x14ac:dyDescent="0.3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5.75" customHeight="1" x14ac:dyDescent="0.3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5.75" customHeight="1" x14ac:dyDescent="0.3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5.75" customHeight="1" x14ac:dyDescent="0.3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5.75" customHeight="1" x14ac:dyDescent="0.3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5.75" customHeight="1" x14ac:dyDescent="0.3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5.75" customHeight="1" x14ac:dyDescent="0.3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5.75" customHeight="1" x14ac:dyDescent="0.3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5.75" customHeight="1" x14ac:dyDescent="0.3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5.75" customHeight="1" x14ac:dyDescent="0.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5.75" customHeight="1" x14ac:dyDescent="0.3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5.75" customHeight="1" x14ac:dyDescent="0.3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5.75" customHeight="1" x14ac:dyDescent="0.3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5.75" customHeight="1" x14ac:dyDescent="0.3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5.75" customHeight="1" x14ac:dyDescent="0.3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5.75" customHeight="1" x14ac:dyDescent="0.3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5.75" customHeight="1" x14ac:dyDescent="0.3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5.75" customHeight="1" x14ac:dyDescent="0.3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5.75" customHeight="1" x14ac:dyDescent="0.3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5.75" customHeight="1" x14ac:dyDescent="0.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5.75" customHeight="1" x14ac:dyDescent="0.3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5.75" customHeight="1" x14ac:dyDescent="0.3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5.75" customHeight="1" x14ac:dyDescent="0.3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5.75" customHeight="1" x14ac:dyDescent="0.3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5.75" customHeight="1" x14ac:dyDescent="0.3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5.75" customHeight="1" x14ac:dyDescent="0.3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5.75" customHeight="1" x14ac:dyDescent="0.3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5.75" customHeight="1" x14ac:dyDescent="0.3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5.75" customHeight="1" x14ac:dyDescent="0.3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5.75" customHeight="1" x14ac:dyDescent="0.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5.75" customHeight="1" x14ac:dyDescent="0.3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5.75" customHeight="1" x14ac:dyDescent="0.3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5.75" customHeight="1" x14ac:dyDescent="0.3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5.75" customHeight="1" x14ac:dyDescent="0.3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5.75" customHeight="1" x14ac:dyDescent="0.3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5.75" customHeight="1" x14ac:dyDescent="0.3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5.75" customHeight="1" x14ac:dyDescent="0.3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5.75" customHeight="1" x14ac:dyDescent="0.3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5.75" customHeight="1" x14ac:dyDescent="0.3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5.75" customHeight="1" x14ac:dyDescent="0.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5.75" customHeight="1" x14ac:dyDescent="0.3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5.75" customHeight="1" x14ac:dyDescent="0.3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5.75" customHeight="1" x14ac:dyDescent="0.3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5.75" customHeight="1" x14ac:dyDescent="0.3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5.75" customHeight="1" x14ac:dyDescent="0.3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5.75" customHeight="1" x14ac:dyDescent="0.3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5.75" customHeight="1" x14ac:dyDescent="0.3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5.75" customHeight="1" x14ac:dyDescent="0.3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5.75" customHeight="1" x14ac:dyDescent="0.3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5.75" customHeight="1" x14ac:dyDescent="0.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5.75" customHeight="1" x14ac:dyDescent="0.3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5.75" customHeight="1" x14ac:dyDescent="0.3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5.75" customHeight="1" x14ac:dyDescent="0.3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5.75" customHeight="1" x14ac:dyDescent="0.3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5.75" customHeight="1" x14ac:dyDescent="0.3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5.75" customHeight="1" x14ac:dyDescent="0.3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5.75" customHeight="1" x14ac:dyDescent="0.3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5.75" customHeight="1" x14ac:dyDescent="0.3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5.75" customHeight="1" x14ac:dyDescent="0.3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5.75" customHeight="1" x14ac:dyDescent="0.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5.75" customHeight="1" x14ac:dyDescent="0.3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5.75" customHeight="1" x14ac:dyDescent="0.3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5.75" customHeight="1" x14ac:dyDescent="0.3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5.75" customHeight="1" x14ac:dyDescent="0.3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5.75" customHeight="1" x14ac:dyDescent="0.3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5.75" customHeight="1" x14ac:dyDescent="0.3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5.75" customHeight="1" x14ac:dyDescent="0.3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5.75" customHeight="1" x14ac:dyDescent="0.3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5.75" customHeight="1" x14ac:dyDescent="0.3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5.75" customHeight="1" x14ac:dyDescent="0.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5.75" customHeight="1" x14ac:dyDescent="0.3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5.75" customHeight="1" x14ac:dyDescent="0.3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5.75" customHeight="1" x14ac:dyDescent="0.3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5.75" customHeight="1" x14ac:dyDescent="0.3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5.75" customHeight="1" x14ac:dyDescent="0.3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5.75" customHeight="1" x14ac:dyDescent="0.3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5.75" customHeight="1" x14ac:dyDescent="0.3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5.75" customHeight="1" x14ac:dyDescent="0.3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5.75" customHeight="1" x14ac:dyDescent="0.3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5.75" customHeight="1" x14ac:dyDescent="0.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5.75" customHeight="1" x14ac:dyDescent="0.3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5.75" customHeight="1" x14ac:dyDescent="0.3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5.75" customHeight="1" x14ac:dyDescent="0.3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5.75" customHeight="1" x14ac:dyDescent="0.3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5.75" customHeight="1" x14ac:dyDescent="0.3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5.75" customHeight="1" x14ac:dyDescent="0.3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5.75" customHeight="1" x14ac:dyDescent="0.3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5.75" customHeight="1" x14ac:dyDescent="0.3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5.75" customHeight="1" x14ac:dyDescent="0.3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5.75" customHeight="1" x14ac:dyDescent="0.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5.75" customHeight="1" x14ac:dyDescent="0.3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5.75" customHeight="1" x14ac:dyDescent="0.3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5.75" customHeight="1" x14ac:dyDescent="0.3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5.75" customHeight="1" x14ac:dyDescent="0.3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5.75" customHeight="1" x14ac:dyDescent="0.3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5.75" customHeight="1" x14ac:dyDescent="0.3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5.75" customHeight="1" x14ac:dyDescent="0.3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5.75" customHeight="1" x14ac:dyDescent="0.3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5.75" customHeight="1" x14ac:dyDescent="0.3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5.75" customHeight="1" x14ac:dyDescent="0.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5.75" customHeight="1" x14ac:dyDescent="0.3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5.75" customHeight="1" x14ac:dyDescent="0.3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5.75" customHeight="1" x14ac:dyDescent="0.3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5.75" customHeight="1" x14ac:dyDescent="0.3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5.75" customHeight="1" x14ac:dyDescent="0.3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5.75" customHeight="1" x14ac:dyDescent="0.3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5.75" customHeight="1" x14ac:dyDescent="0.3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5.75" customHeight="1" x14ac:dyDescent="0.3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5.75" customHeight="1" x14ac:dyDescent="0.3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5.75" customHeight="1" x14ac:dyDescent="0.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5.75" customHeight="1" x14ac:dyDescent="0.3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5.75" customHeight="1" x14ac:dyDescent="0.3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5.75" customHeight="1" x14ac:dyDescent="0.3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5.75" customHeight="1" x14ac:dyDescent="0.3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5.75" customHeight="1" x14ac:dyDescent="0.3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5.75" customHeight="1" x14ac:dyDescent="0.3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5.75" customHeight="1" x14ac:dyDescent="0.3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5.75" customHeight="1" x14ac:dyDescent="0.3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5.75" customHeight="1" x14ac:dyDescent="0.3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5.75" customHeight="1" x14ac:dyDescent="0.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5.75" customHeight="1" x14ac:dyDescent="0.3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5.75" customHeight="1" x14ac:dyDescent="0.3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5.75" customHeight="1" x14ac:dyDescent="0.3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5.75" customHeight="1" x14ac:dyDescent="0.3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5.75" customHeight="1" x14ac:dyDescent="0.3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5.75" customHeight="1" x14ac:dyDescent="0.3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5.75" customHeight="1" x14ac:dyDescent="0.3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5.75" customHeight="1" x14ac:dyDescent="0.3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5.75" customHeight="1" x14ac:dyDescent="0.3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5.75" customHeight="1" x14ac:dyDescent="0.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5.75" customHeight="1" x14ac:dyDescent="0.3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5.75" customHeight="1" x14ac:dyDescent="0.3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5.75" customHeight="1" x14ac:dyDescent="0.3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5.75" customHeight="1" x14ac:dyDescent="0.3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5.75" customHeight="1" x14ac:dyDescent="0.3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5.75" customHeight="1" x14ac:dyDescent="0.3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5.75" customHeight="1" x14ac:dyDescent="0.3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5.75" customHeight="1" x14ac:dyDescent="0.3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5.75" customHeight="1" x14ac:dyDescent="0.3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5.75" customHeight="1" x14ac:dyDescent="0.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5.75" customHeight="1" x14ac:dyDescent="0.3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5.75" customHeight="1" x14ac:dyDescent="0.3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5.75" customHeight="1" x14ac:dyDescent="0.3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5.75" customHeight="1" x14ac:dyDescent="0.3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5.75" customHeight="1" x14ac:dyDescent="0.3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5.75" customHeight="1" x14ac:dyDescent="0.3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5.75" customHeight="1" x14ac:dyDescent="0.3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5.75" customHeight="1" x14ac:dyDescent="0.3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5.75" customHeight="1" x14ac:dyDescent="0.3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5.75" customHeight="1" x14ac:dyDescent="0.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5.75" customHeight="1" x14ac:dyDescent="0.3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5.75" customHeight="1" x14ac:dyDescent="0.3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5.75" customHeight="1" x14ac:dyDescent="0.3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5.75" customHeight="1" x14ac:dyDescent="0.3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5.75" customHeight="1" x14ac:dyDescent="0.3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5.75" customHeight="1" x14ac:dyDescent="0.3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5.75" customHeight="1" x14ac:dyDescent="0.3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5.75" customHeight="1" x14ac:dyDescent="0.3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5.75" customHeight="1" x14ac:dyDescent="0.3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5.75" customHeight="1" x14ac:dyDescent="0.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5.75" customHeight="1" x14ac:dyDescent="0.3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5.75" customHeight="1" x14ac:dyDescent="0.3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5.75" customHeight="1" x14ac:dyDescent="0.3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5.75" customHeight="1" x14ac:dyDescent="0.3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5.75" customHeight="1" x14ac:dyDescent="0.3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5.75" customHeight="1" x14ac:dyDescent="0.3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5.75" customHeight="1" x14ac:dyDescent="0.3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5.75" customHeight="1" x14ac:dyDescent="0.3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5.75" customHeight="1" x14ac:dyDescent="0.3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5.75" customHeight="1" x14ac:dyDescent="0.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5.75" customHeight="1" x14ac:dyDescent="0.3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5.75" customHeight="1" x14ac:dyDescent="0.3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5.75" customHeight="1" x14ac:dyDescent="0.3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5.75" customHeight="1" x14ac:dyDescent="0.3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5.75" customHeight="1" x14ac:dyDescent="0.3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5.75" customHeight="1" x14ac:dyDescent="0.3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5.75" customHeight="1" x14ac:dyDescent="0.3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5.75" customHeight="1" x14ac:dyDescent="0.3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5.75" customHeight="1" x14ac:dyDescent="0.3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5.75" customHeight="1" x14ac:dyDescent="0.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5.75" customHeight="1" x14ac:dyDescent="0.3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5.75" customHeight="1" x14ac:dyDescent="0.3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5.75" customHeight="1" x14ac:dyDescent="0.3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5.75" customHeight="1" x14ac:dyDescent="0.3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5.75" customHeight="1" x14ac:dyDescent="0.3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5.75" customHeight="1" x14ac:dyDescent="0.3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5.75" customHeight="1" x14ac:dyDescent="0.3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5.75" customHeight="1" x14ac:dyDescent="0.3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5.75" customHeight="1" x14ac:dyDescent="0.3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5.75" customHeight="1" x14ac:dyDescent="0.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5.75" customHeight="1" x14ac:dyDescent="0.3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5.75" customHeight="1" x14ac:dyDescent="0.3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5.75" customHeight="1" x14ac:dyDescent="0.3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5.75" customHeight="1" x14ac:dyDescent="0.3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5.75" customHeight="1" x14ac:dyDescent="0.3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5.75" customHeight="1" x14ac:dyDescent="0.3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5.75" customHeight="1" x14ac:dyDescent="0.3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5.75" customHeight="1" x14ac:dyDescent="0.3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5.75" customHeight="1" x14ac:dyDescent="0.3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5.75" customHeight="1" x14ac:dyDescent="0.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5.75" customHeight="1" x14ac:dyDescent="0.3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5.75" customHeight="1" x14ac:dyDescent="0.3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5.75" customHeight="1" x14ac:dyDescent="0.3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5.75" customHeight="1" x14ac:dyDescent="0.3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5.75" customHeight="1" x14ac:dyDescent="0.3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5.75" customHeight="1" x14ac:dyDescent="0.3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5.75" customHeight="1" x14ac:dyDescent="0.3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5.75" customHeight="1" x14ac:dyDescent="0.3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5.75" customHeight="1" x14ac:dyDescent="0.3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5.75" customHeight="1" x14ac:dyDescent="0.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5.75" customHeight="1" x14ac:dyDescent="0.3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5.75" customHeight="1" x14ac:dyDescent="0.3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5.75" customHeight="1" x14ac:dyDescent="0.3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5.75" customHeight="1" x14ac:dyDescent="0.3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5.75" customHeight="1" x14ac:dyDescent="0.3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5.75" customHeight="1" x14ac:dyDescent="0.3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5.75" customHeight="1" x14ac:dyDescent="0.3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5.75" customHeight="1" x14ac:dyDescent="0.3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5.75" customHeight="1" x14ac:dyDescent="0.3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5.75" customHeight="1" x14ac:dyDescent="0.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5.75" customHeight="1" x14ac:dyDescent="0.3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5.75" customHeight="1" x14ac:dyDescent="0.3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5.75" customHeight="1" x14ac:dyDescent="0.3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5.75" customHeight="1" x14ac:dyDescent="0.3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5.75" customHeight="1" x14ac:dyDescent="0.3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5.75" customHeight="1" x14ac:dyDescent="0.3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5.75" customHeight="1" x14ac:dyDescent="0.3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5.75" customHeight="1" x14ac:dyDescent="0.3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5.75" customHeight="1" x14ac:dyDescent="0.3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5.75" customHeight="1" x14ac:dyDescent="0.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5.75" customHeight="1" x14ac:dyDescent="0.3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5.75" customHeight="1" x14ac:dyDescent="0.3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5.75" customHeight="1" x14ac:dyDescent="0.3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5.75" customHeight="1" x14ac:dyDescent="0.3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5.75" customHeight="1" x14ac:dyDescent="0.3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5.75" customHeight="1" x14ac:dyDescent="0.3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5.75" customHeight="1" x14ac:dyDescent="0.3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5.75" customHeight="1" x14ac:dyDescent="0.3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5.75" customHeight="1" x14ac:dyDescent="0.3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5.75" customHeight="1" x14ac:dyDescent="0.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5.75" customHeight="1" x14ac:dyDescent="0.3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5.75" customHeight="1" x14ac:dyDescent="0.3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5.75" customHeight="1" x14ac:dyDescent="0.3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5.75" customHeight="1" x14ac:dyDescent="0.3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5.75" customHeight="1" x14ac:dyDescent="0.3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5.75" customHeight="1" x14ac:dyDescent="0.3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5.75" customHeight="1" x14ac:dyDescent="0.3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5.75" customHeight="1" x14ac:dyDescent="0.3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5.75" customHeight="1" x14ac:dyDescent="0.3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5.75" customHeight="1" x14ac:dyDescent="0.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5.75" customHeight="1" x14ac:dyDescent="0.3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5.75" customHeight="1" x14ac:dyDescent="0.3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5.75" customHeight="1" x14ac:dyDescent="0.3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5.75" customHeight="1" x14ac:dyDescent="0.3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5.75" customHeight="1" x14ac:dyDescent="0.3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5.75" customHeight="1" x14ac:dyDescent="0.3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5.75" customHeight="1" x14ac:dyDescent="0.3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5.75" customHeight="1" x14ac:dyDescent="0.3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5.75" customHeight="1" x14ac:dyDescent="0.3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5.75" customHeight="1" x14ac:dyDescent="0.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5.75" customHeight="1" x14ac:dyDescent="0.3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5.75" customHeight="1" x14ac:dyDescent="0.3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5.75" customHeight="1" x14ac:dyDescent="0.3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5.75" customHeight="1" x14ac:dyDescent="0.3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5.75" customHeight="1" x14ac:dyDescent="0.3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5.75" customHeight="1" x14ac:dyDescent="0.3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5.75" customHeight="1" x14ac:dyDescent="0.3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5.75" customHeight="1" x14ac:dyDescent="0.3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5.75" customHeight="1" x14ac:dyDescent="0.3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5.75" customHeight="1" x14ac:dyDescent="0.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5.75" customHeight="1" x14ac:dyDescent="0.3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5.75" customHeight="1" x14ac:dyDescent="0.3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5.75" customHeight="1" x14ac:dyDescent="0.3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5.75" customHeight="1" x14ac:dyDescent="0.3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5.75" customHeight="1" x14ac:dyDescent="0.3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5.75" customHeight="1" x14ac:dyDescent="0.3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5.75" customHeight="1" x14ac:dyDescent="0.3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5.75" customHeight="1" x14ac:dyDescent="0.3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5.75" customHeight="1" x14ac:dyDescent="0.3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5.75" customHeight="1" x14ac:dyDescent="0.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5.75" customHeight="1" x14ac:dyDescent="0.3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5.75" customHeight="1" x14ac:dyDescent="0.3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5.75" customHeight="1" x14ac:dyDescent="0.3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5.75" customHeight="1" x14ac:dyDescent="0.3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5.75" customHeight="1" x14ac:dyDescent="0.3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5.75" customHeight="1" x14ac:dyDescent="0.3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5.75" customHeight="1" x14ac:dyDescent="0.3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5.75" customHeight="1" x14ac:dyDescent="0.3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5.75" customHeight="1" x14ac:dyDescent="0.3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5.75" customHeight="1" x14ac:dyDescent="0.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5.75" customHeight="1" x14ac:dyDescent="0.3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5.75" customHeight="1" x14ac:dyDescent="0.3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5.75" customHeight="1" x14ac:dyDescent="0.3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5.75" customHeight="1" x14ac:dyDescent="0.3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5.75" customHeight="1" x14ac:dyDescent="0.3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5.75" customHeight="1" x14ac:dyDescent="0.3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5.75" customHeight="1" x14ac:dyDescent="0.3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5.75" customHeight="1" x14ac:dyDescent="0.3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5.75" customHeight="1" x14ac:dyDescent="0.3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5.75" customHeight="1" x14ac:dyDescent="0.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5.75" customHeight="1" x14ac:dyDescent="0.3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5.75" customHeight="1" x14ac:dyDescent="0.3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5.75" customHeight="1" x14ac:dyDescent="0.3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5.75" customHeight="1" x14ac:dyDescent="0.3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5.75" customHeight="1" x14ac:dyDescent="0.3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5.75" customHeight="1" x14ac:dyDescent="0.3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5.75" customHeight="1" x14ac:dyDescent="0.3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5.75" customHeight="1" x14ac:dyDescent="0.3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5.75" customHeight="1" x14ac:dyDescent="0.3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5.75" customHeight="1" x14ac:dyDescent="0.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5.75" customHeight="1" x14ac:dyDescent="0.3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5.75" customHeight="1" x14ac:dyDescent="0.3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5.75" customHeight="1" x14ac:dyDescent="0.3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5.75" customHeight="1" x14ac:dyDescent="0.3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5.75" customHeight="1" x14ac:dyDescent="0.3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5.75" customHeight="1" x14ac:dyDescent="0.3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5.75" customHeight="1" x14ac:dyDescent="0.3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5.75" customHeight="1" x14ac:dyDescent="0.3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5.75" customHeight="1" x14ac:dyDescent="0.3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5.75" customHeight="1" x14ac:dyDescent="0.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5.75" customHeight="1" x14ac:dyDescent="0.3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5.75" customHeight="1" x14ac:dyDescent="0.3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5.75" customHeight="1" x14ac:dyDescent="0.3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5.75" customHeight="1" x14ac:dyDescent="0.3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5.75" customHeight="1" x14ac:dyDescent="0.3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5.75" customHeight="1" x14ac:dyDescent="0.3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5.75" customHeight="1" x14ac:dyDescent="0.3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5.75" customHeight="1" x14ac:dyDescent="0.3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5.75" customHeight="1" x14ac:dyDescent="0.3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5.75" customHeight="1" x14ac:dyDescent="0.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5.75" customHeight="1" x14ac:dyDescent="0.3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5.75" customHeight="1" x14ac:dyDescent="0.3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5.75" customHeight="1" x14ac:dyDescent="0.3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5.75" customHeight="1" x14ac:dyDescent="0.3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5.75" customHeight="1" x14ac:dyDescent="0.3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5.75" customHeight="1" x14ac:dyDescent="0.3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5.75" customHeight="1" x14ac:dyDescent="0.3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5.75" customHeight="1" x14ac:dyDescent="0.3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5.75" customHeight="1" x14ac:dyDescent="0.3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5.75" customHeight="1" x14ac:dyDescent="0.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5.75" customHeight="1" x14ac:dyDescent="0.3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5.75" customHeight="1" x14ac:dyDescent="0.3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5.75" customHeight="1" x14ac:dyDescent="0.3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5.75" customHeight="1" x14ac:dyDescent="0.3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5.75" customHeight="1" x14ac:dyDescent="0.3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5.75" customHeight="1" x14ac:dyDescent="0.3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5.75" customHeight="1" x14ac:dyDescent="0.3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5.75" customHeight="1" x14ac:dyDescent="0.3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5.75" customHeight="1" x14ac:dyDescent="0.3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5.75" customHeight="1" x14ac:dyDescent="0.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5.75" customHeight="1" x14ac:dyDescent="0.3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5.75" customHeight="1" x14ac:dyDescent="0.3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5.75" customHeight="1" x14ac:dyDescent="0.3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5.75" customHeight="1" x14ac:dyDescent="0.3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5.75" customHeight="1" x14ac:dyDescent="0.3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5.75" customHeight="1" x14ac:dyDescent="0.3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5.75" customHeight="1" x14ac:dyDescent="0.3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5.75" customHeight="1" x14ac:dyDescent="0.3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5.75" customHeight="1" x14ac:dyDescent="0.3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5.75" customHeight="1" x14ac:dyDescent="0.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5.75" customHeight="1" x14ac:dyDescent="0.3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5.75" customHeight="1" x14ac:dyDescent="0.3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5.75" customHeight="1" x14ac:dyDescent="0.3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5.75" customHeight="1" x14ac:dyDescent="0.3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5.75" customHeight="1" x14ac:dyDescent="0.3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5.75" customHeight="1" x14ac:dyDescent="0.3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5.75" customHeight="1" x14ac:dyDescent="0.3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5.75" customHeight="1" x14ac:dyDescent="0.3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5.75" customHeight="1" x14ac:dyDescent="0.3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5.75" customHeight="1" x14ac:dyDescent="0.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5.75" customHeight="1" x14ac:dyDescent="0.3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5.75" customHeight="1" x14ac:dyDescent="0.3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5.75" customHeight="1" x14ac:dyDescent="0.3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5.75" customHeight="1" x14ac:dyDescent="0.3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5.75" customHeight="1" x14ac:dyDescent="0.3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5.75" customHeight="1" x14ac:dyDescent="0.3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5.75" customHeight="1" x14ac:dyDescent="0.3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5.75" customHeight="1" x14ac:dyDescent="0.3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5.75" customHeight="1" x14ac:dyDescent="0.3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5.75" customHeight="1" x14ac:dyDescent="0.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5.75" customHeight="1" x14ac:dyDescent="0.3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5.75" customHeight="1" x14ac:dyDescent="0.3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5.75" customHeight="1" x14ac:dyDescent="0.3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5.75" customHeight="1" x14ac:dyDescent="0.3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5.75" customHeight="1" x14ac:dyDescent="0.3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5.75" customHeight="1" x14ac:dyDescent="0.3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5.75" customHeight="1" x14ac:dyDescent="0.3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5.75" customHeight="1" x14ac:dyDescent="0.3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5.75" customHeight="1" x14ac:dyDescent="0.3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5.75" customHeight="1" x14ac:dyDescent="0.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5.75" customHeight="1" x14ac:dyDescent="0.3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5.75" customHeight="1" x14ac:dyDescent="0.3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5.75" customHeight="1" x14ac:dyDescent="0.3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5.75" customHeight="1" x14ac:dyDescent="0.3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5.75" customHeight="1" x14ac:dyDescent="0.3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5.75" customHeight="1" x14ac:dyDescent="0.3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5.75" customHeight="1" x14ac:dyDescent="0.3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5.75" customHeight="1" x14ac:dyDescent="0.3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5.75" customHeight="1" x14ac:dyDescent="0.3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5.75" customHeight="1" x14ac:dyDescent="0.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5.75" customHeight="1" x14ac:dyDescent="0.3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5.75" customHeight="1" x14ac:dyDescent="0.3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5.75" customHeight="1" x14ac:dyDescent="0.3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5.75" customHeight="1" x14ac:dyDescent="0.3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5.75" customHeight="1" x14ac:dyDescent="0.3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5.75" customHeight="1" x14ac:dyDescent="0.3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5.75" customHeight="1" x14ac:dyDescent="0.3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5.75" customHeight="1" x14ac:dyDescent="0.3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5.75" customHeight="1" x14ac:dyDescent="0.3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5.75" customHeight="1" x14ac:dyDescent="0.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5.75" customHeight="1" x14ac:dyDescent="0.3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5.75" customHeight="1" x14ac:dyDescent="0.3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5.75" customHeight="1" x14ac:dyDescent="0.3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5.75" customHeight="1" x14ac:dyDescent="0.3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5.75" customHeight="1" x14ac:dyDescent="0.3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5.75" customHeight="1" x14ac:dyDescent="0.3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5.75" customHeight="1" x14ac:dyDescent="0.3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5.75" customHeight="1" x14ac:dyDescent="0.3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5.75" customHeight="1" x14ac:dyDescent="0.3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5.75" customHeight="1" x14ac:dyDescent="0.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5.75" customHeight="1" x14ac:dyDescent="0.3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5.75" customHeight="1" x14ac:dyDescent="0.3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5.75" customHeight="1" x14ac:dyDescent="0.3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5.75" customHeight="1" x14ac:dyDescent="0.3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5.75" customHeight="1" x14ac:dyDescent="0.3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5.75" customHeight="1" x14ac:dyDescent="0.3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5.75" customHeight="1" x14ac:dyDescent="0.3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5.75" customHeight="1" x14ac:dyDescent="0.3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5.75" customHeight="1" x14ac:dyDescent="0.3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5.75" customHeight="1" x14ac:dyDescent="0.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5.75" customHeight="1" x14ac:dyDescent="0.3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5.75" customHeight="1" x14ac:dyDescent="0.3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5.75" customHeight="1" x14ac:dyDescent="0.3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5.75" customHeight="1" x14ac:dyDescent="0.3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5.75" customHeight="1" x14ac:dyDescent="0.3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5.75" customHeight="1" x14ac:dyDescent="0.3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5.75" customHeight="1" x14ac:dyDescent="0.3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5.75" customHeight="1" x14ac:dyDescent="0.3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5.75" customHeight="1" x14ac:dyDescent="0.3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5.75" customHeight="1" x14ac:dyDescent="0.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5.75" customHeight="1" x14ac:dyDescent="0.3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5.75" customHeight="1" x14ac:dyDescent="0.3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5.75" customHeight="1" x14ac:dyDescent="0.3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5.75" customHeight="1" x14ac:dyDescent="0.3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5.75" customHeight="1" x14ac:dyDescent="0.3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5.75" customHeight="1" x14ac:dyDescent="0.3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5.75" customHeight="1" x14ac:dyDescent="0.3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5.75" customHeight="1" x14ac:dyDescent="0.3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5.75" customHeight="1" x14ac:dyDescent="0.3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5.75" customHeight="1" x14ac:dyDescent="0.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5.75" customHeight="1" x14ac:dyDescent="0.3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5.75" customHeight="1" x14ac:dyDescent="0.3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5.75" customHeight="1" x14ac:dyDescent="0.3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5.75" customHeight="1" x14ac:dyDescent="0.3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5.75" customHeight="1" x14ac:dyDescent="0.3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5.75" customHeight="1" x14ac:dyDescent="0.3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5.75" customHeight="1" x14ac:dyDescent="0.3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5.75" customHeight="1" x14ac:dyDescent="0.3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5.75" customHeight="1" x14ac:dyDescent="0.3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5.75" customHeight="1" x14ac:dyDescent="0.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5.75" customHeight="1" x14ac:dyDescent="0.3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5.75" customHeight="1" x14ac:dyDescent="0.3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5.75" customHeight="1" x14ac:dyDescent="0.3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5.75" customHeight="1" x14ac:dyDescent="0.3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5.75" customHeight="1" x14ac:dyDescent="0.3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5.75" customHeight="1" x14ac:dyDescent="0.3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5.75" customHeight="1" x14ac:dyDescent="0.3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5.75" customHeight="1" x14ac:dyDescent="0.3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5.75" customHeight="1" x14ac:dyDescent="0.3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5.75" customHeight="1" x14ac:dyDescent="0.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5.75" customHeight="1" x14ac:dyDescent="0.3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5.75" customHeight="1" x14ac:dyDescent="0.3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5.75" customHeight="1" x14ac:dyDescent="0.3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5.75" customHeight="1" x14ac:dyDescent="0.3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5.75" customHeight="1" x14ac:dyDescent="0.3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5.75" customHeight="1" x14ac:dyDescent="0.3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5.75" customHeight="1" x14ac:dyDescent="0.3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5.75" customHeight="1" x14ac:dyDescent="0.3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5.75" customHeight="1" x14ac:dyDescent="0.3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5.75" customHeight="1" x14ac:dyDescent="0.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5.75" customHeight="1" x14ac:dyDescent="0.3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5.75" customHeight="1" x14ac:dyDescent="0.3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5.75" customHeight="1" x14ac:dyDescent="0.3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5.75" customHeight="1" x14ac:dyDescent="0.3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5.75" customHeight="1" x14ac:dyDescent="0.3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5.75" customHeight="1" x14ac:dyDescent="0.3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5.75" customHeight="1" x14ac:dyDescent="0.3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5.75" customHeight="1" x14ac:dyDescent="0.3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5.75" customHeight="1" x14ac:dyDescent="0.3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5.75" customHeight="1" x14ac:dyDescent="0.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5.75" customHeight="1" x14ac:dyDescent="0.3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5.75" customHeight="1" x14ac:dyDescent="0.3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5.75" customHeight="1" x14ac:dyDescent="0.3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5.75" customHeight="1" x14ac:dyDescent="0.3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5.75" customHeight="1" x14ac:dyDescent="0.3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5.75" customHeight="1" x14ac:dyDescent="0.3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5.75" customHeight="1" x14ac:dyDescent="0.3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5.75" customHeight="1" x14ac:dyDescent="0.3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5.75" customHeight="1" x14ac:dyDescent="0.3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5.75" customHeight="1" x14ac:dyDescent="0.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5.75" customHeight="1" x14ac:dyDescent="0.3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5.75" customHeight="1" x14ac:dyDescent="0.3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5.75" customHeight="1" x14ac:dyDescent="0.3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5.75" customHeight="1" x14ac:dyDescent="0.3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5.75" customHeight="1" x14ac:dyDescent="0.3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5.75" customHeight="1" x14ac:dyDescent="0.3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5.75" customHeight="1" x14ac:dyDescent="0.3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5.75" customHeight="1" x14ac:dyDescent="0.3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5.75" customHeight="1" x14ac:dyDescent="0.3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5.75" customHeight="1" x14ac:dyDescent="0.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5.75" customHeight="1" x14ac:dyDescent="0.3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5.75" customHeight="1" x14ac:dyDescent="0.3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5.75" customHeight="1" x14ac:dyDescent="0.3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5.75" customHeight="1" x14ac:dyDescent="0.3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5.75" customHeight="1" x14ac:dyDescent="0.3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5.75" customHeight="1" x14ac:dyDescent="0.3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5.75" customHeight="1" x14ac:dyDescent="0.3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5.75" customHeight="1" x14ac:dyDescent="0.3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5.75" customHeight="1" x14ac:dyDescent="0.3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5.75" customHeight="1" x14ac:dyDescent="0.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5.75" customHeight="1" x14ac:dyDescent="0.3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5.75" customHeight="1" x14ac:dyDescent="0.3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5.75" customHeight="1" x14ac:dyDescent="0.3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5.75" customHeight="1" x14ac:dyDescent="0.3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5.75" customHeight="1" x14ac:dyDescent="0.3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5.75" customHeight="1" x14ac:dyDescent="0.3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5.75" customHeight="1" x14ac:dyDescent="0.3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5.75" customHeight="1" x14ac:dyDescent="0.3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5.75" customHeight="1" x14ac:dyDescent="0.3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5.75" customHeight="1" x14ac:dyDescent="0.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5.75" customHeight="1" x14ac:dyDescent="0.3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5.75" customHeight="1" x14ac:dyDescent="0.3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5.75" customHeight="1" x14ac:dyDescent="0.3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5.75" customHeight="1" x14ac:dyDescent="0.3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5.75" customHeight="1" x14ac:dyDescent="0.3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5.75" customHeight="1" x14ac:dyDescent="0.3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5.75" customHeight="1" x14ac:dyDescent="0.3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5.75" customHeight="1" x14ac:dyDescent="0.3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5.75" customHeight="1" x14ac:dyDescent="0.3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5.75" customHeight="1" x14ac:dyDescent="0.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5.75" customHeight="1" x14ac:dyDescent="0.3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5.75" customHeight="1" x14ac:dyDescent="0.3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5.75" customHeight="1" x14ac:dyDescent="0.3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5.75" customHeight="1" x14ac:dyDescent="0.3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5.75" customHeight="1" x14ac:dyDescent="0.3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5.75" customHeight="1" x14ac:dyDescent="0.3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5.75" customHeight="1" x14ac:dyDescent="0.3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5.75" customHeight="1" x14ac:dyDescent="0.3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5.75" customHeight="1" x14ac:dyDescent="0.3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5.75" customHeight="1" x14ac:dyDescent="0.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5.75" customHeight="1" x14ac:dyDescent="0.3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5.75" customHeight="1" x14ac:dyDescent="0.3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5.75" customHeight="1" x14ac:dyDescent="0.3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5.75" customHeight="1" x14ac:dyDescent="0.3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5.75" customHeight="1" x14ac:dyDescent="0.3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5.75" customHeight="1" x14ac:dyDescent="0.3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5.75" customHeight="1" x14ac:dyDescent="0.3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5.75" customHeight="1" x14ac:dyDescent="0.3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5.75" customHeight="1" x14ac:dyDescent="0.3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5.75" customHeight="1" x14ac:dyDescent="0.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5.75" customHeight="1" x14ac:dyDescent="0.3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5.75" customHeight="1" x14ac:dyDescent="0.3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5.75" customHeight="1" x14ac:dyDescent="0.3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5.75" customHeight="1" x14ac:dyDescent="0.3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5.75" customHeight="1" x14ac:dyDescent="0.3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5.75" customHeight="1" x14ac:dyDescent="0.3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5.75" customHeight="1" x14ac:dyDescent="0.3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5.75" customHeight="1" x14ac:dyDescent="0.3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5.75" customHeight="1" x14ac:dyDescent="0.3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5.75" customHeight="1" x14ac:dyDescent="0.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5.75" customHeight="1" x14ac:dyDescent="0.3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5.75" customHeight="1" x14ac:dyDescent="0.3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5.75" customHeight="1" x14ac:dyDescent="0.3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5.75" customHeight="1" x14ac:dyDescent="0.3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5.75" customHeight="1" x14ac:dyDescent="0.3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5.75" customHeight="1" x14ac:dyDescent="0.3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5.75" customHeight="1" x14ac:dyDescent="0.3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5.75" customHeight="1" x14ac:dyDescent="0.3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5.75" customHeight="1" x14ac:dyDescent="0.3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5.75" customHeight="1" x14ac:dyDescent="0.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5.75" customHeight="1" x14ac:dyDescent="0.3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5.75" customHeight="1" x14ac:dyDescent="0.3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5.75" customHeight="1" x14ac:dyDescent="0.3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5.75" customHeight="1" x14ac:dyDescent="0.3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5.75" customHeight="1" x14ac:dyDescent="0.3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5.75" customHeight="1" x14ac:dyDescent="0.3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5.75" customHeight="1" x14ac:dyDescent="0.3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5.75" customHeight="1" x14ac:dyDescent="0.3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5.75" customHeight="1" x14ac:dyDescent="0.3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5.75" customHeight="1" x14ac:dyDescent="0.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5.75" customHeight="1" x14ac:dyDescent="0.3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5.75" customHeight="1" x14ac:dyDescent="0.3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5.75" customHeight="1" x14ac:dyDescent="0.3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5.75" customHeight="1" x14ac:dyDescent="0.3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5.75" customHeight="1" x14ac:dyDescent="0.3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5.75" customHeight="1" x14ac:dyDescent="0.3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5.75" customHeight="1" x14ac:dyDescent="0.3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5.75" customHeight="1" x14ac:dyDescent="0.3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5.75" customHeight="1" x14ac:dyDescent="0.3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5.75" customHeight="1" x14ac:dyDescent="0.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5.75" customHeight="1" x14ac:dyDescent="0.3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5.75" customHeight="1" x14ac:dyDescent="0.3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5.75" customHeight="1" x14ac:dyDescent="0.3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5.75" customHeight="1" x14ac:dyDescent="0.3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5.75" customHeight="1" x14ac:dyDescent="0.3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5.75" customHeight="1" x14ac:dyDescent="0.3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5.75" customHeight="1" x14ac:dyDescent="0.3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5.75" customHeight="1" x14ac:dyDescent="0.3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5.75" customHeight="1" x14ac:dyDescent="0.3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5.75" customHeight="1" x14ac:dyDescent="0.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5.75" customHeight="1" x14ac:dyDescent="0.3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5.75" customHeight="1" x14ac:dyDescent="0.3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5.75" customHeight="1" x14ac:dyDescent="0.3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5.75" customHeight="1" x14ac:dyDescent="0.3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5.75" customHeight="1" x14ac:dyDescent="0.3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5.75" customHeight="1" x14ac:dyDescent="0.3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5.75" customHeight="1" x14ac:dyDescent="0.3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5.75" customHeight="1" x14ac:dyDescent="0.3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5.75" customHeight="1" x14ac:dyDescent="0.3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5.75" customHeight="1" x14ac:dyDescent="0.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5.75" customHeight="1" x14ac:dyDescent="0.3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5.75" customHeight="1" x14ac:dyDescent="0.3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5.75" customHeight="1" x14ac:dyDescent="0.3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5.75" customHeight="1" x14ac:dyDescent="0.3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5.75" customHeight="1" x14ac:dyDescent="0.3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5.75" customHeight="1" x14ac:dyDescent="0.3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5.75" customHeight="1" x14ac:dyDescent="0.3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5.75" customHeight="1" x14ac:dyDescent="0.3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5.75" customHeight="1" x14ac:dyDescent="0.3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5.75" customHeight="1" x14ac:dyDescent="0.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5.75" customHeight="1" x14ac:dyDescent="0.3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5.75" customHeight="1" x14ac:dyDescent="0.3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5.75" customHeight="1" x14ac:dyDescent="0.3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5.75" customHeight="1" x14ac:dyDescent="0.3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5.75" customHeight="1" x14ac:dyDescent="0.3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5.75" customHeight="1" x14ac:dyDescent="0.3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5.75" customHeight="1" x14ac:dyDescent="0.3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5.75" customHeight="1" x14ac:dyDescent="0.3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5.75" customHeight="1" x14ac:dyDescent="0.3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5.75" customHeight="1" x14ac:dyDescent="0.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5.75" customHeight="1" x14ac:dyDescent="0.3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5.75" customHeight="1" x14ac:dyDescent="0.3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5.75" customHeight="1" x14ac:dyDescent="0.3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5.75" customHeight="1" x14ac:dyDescent="0.3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5.75" customHeight="1" x14ac:dyDescent="0.3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5.75" customHeight="1" x14ac:dyDescent="0.3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5.75" customHeight="1" x14ac:dyDescent="0.3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5.75" customHeight="1" x14ac:dyDescent="0.3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5.75" customHeight="1" x14ac:dyDescent="0.3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5.75" customHeight="1" x14ac:dyDescent="0.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5.75" customHeight="1" x14ac:dyDescent="0.3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5.75" customHeight="1" x14ac:dyDescent="0.3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5.75" customHeight="1" x14ac:dyDescent="0.3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5.75" customHeight="1" x14ac:dyDescent="0.3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5.75" customHeight="1" x14ac:dyDescent="0.3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5.75" customHeight="1" x14ac:dyDescent="0.3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5.75" customHeight="1" x14ac:dyDescent="0.3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5.75" customHeight="1" x14ac:dyDescent="0.3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5.75" customHeight="1" x14ac:dyDescent="0.3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5.75" customHeight="1" x14ac:dyDescent="0.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5.75" customHeight="1" x14ac:dyDescent="0.3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5.75" customHeight="1" x14ac:dyDescent="0.3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5.75" customHeight="1" x14ac:dyDescent="0.3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5.75" customHeight="1" x14ac:dyDescent="0.3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5.75" customHeight="1" x14ac:dyDescent="0.3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5.75" customHeight="1" x14ac:dyDescent="0.3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5.75" customHeight="1" x14ac:dyDescent="0.3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5.75" customHeight="1" x14ac:dyDescent="0.3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5.75" customHeight="1" x14ac:dyDescent="0.3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5.75" customHeight="1" x14ac:dyDescent="0.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5.75" customHeight="1" x14ac:dyDescent="0.3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5.75" customHeight="1" x14ac:dyDescent="0.3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5.75" customHeight="1" x14ac:dyDescent="0.3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5.75" customHeight="1" x14ac:dyDescent="0.3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5.75" customHeight="1" x14ac:dyDescent="0.3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5.75" customHeight="1" x14ac:dyDescent="0.3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5.75" customHeight="1" x14ac:dyDescent="0.3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5.75" customHeight="1" x14ac:dyDescent="0.3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5.75" customHeight="1" x14ac:dyDescent="0.3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5.75" customHeight="1" x14ac:dyDescent="0.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5.75" customHeight="1" x14ac:dyDescent="0.3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5.75" customHeight="1" x14ac:dyDescent="0.3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5.75" customHeight="1" x14ac:dyDescent="0.3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5.75" customHeight="1" x14ac:dyDescent="0.3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5.75" customHeight="1" x14ac:dyDescent="0.3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5.75" customHeight="1" x14ac:dyDescent="0.3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5.75" customHeight="1" x14ac:dyDescent="0.3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5.75" customHeight="1" x14ac:dyDescent="0.3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5.75" customHeight="1" x14ac:dyDescent="0.3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5.75" customHeight="1" x14ac:dyDescent="0.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5.75" customHeight="1" x14ac:dyDescent="0.3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5.75" customHeight="1" x14ac:dyDescent="0.3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5.75" customHeight="1" x14ac:dyDescent="0.3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5.75" customHeight="1" x14ac:dyDescent="0.3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5.75" customHeight="1" x14ac:dyDescent="0.3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5.75" customHeight="1" x14ac:dyDescent="0.3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5.75" customHeight="1" x14ac:dyDescent="0.3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5.75" customHeight="1" x14ac:dyDescent="0.3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5.75" customHeight="1" x14ac:dyDescent="0.3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5.75" customHeight="1" x14ac:dyDescent="0.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5.75" customHeight="1" x14ac:dyDescent="0.3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5.75" customHeight="1" x14ac:dyDescent="0.3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5.75" customHeight="1" x14ac:dyDescent="0.3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5.75" customHeight="1" x14ac:dyDescent="0.3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5.75" customHeight="1" x14ac:dyDescent="0.3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5.75" customHeight="1" x14ac:dyDescent="0.3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5.75" customHeight="1" x14ac:dyDescent="0.3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5.75" customHeight="1" x14ac:dyDescent="0.3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5.75" customHeight="1" x14ac:dyDescent="0.3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5.75" customHeight="1" x14ac:dyDescent="0.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5.75" customHeight="1" x14ac:dyDescent="0.3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5.75" customHeight="1" x14ac:dyDescent="0.3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5.75" customHeight="1" x14ac:dyDescent="0.3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5.75" customHeight="1" x14ac:dyDescent="0.3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5.75" customHeight="1" x14ac:dyDescent="0.3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5.75" customHeight="1" x14ac:dyDescent="0.3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5.75" customHeight="1" x14ac:dyDescent="0.3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5.75" customHeight="1" x14ac:dyDescent="0.3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5.75" customHeight="1" x14ac:dyDescent="0.3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5.75" customHeight="1" x14ac:dyDescent="0.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5.75" customHeight="1" x14ac:dyDescent="0.3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5.75" customHeight="1" x14ac:dyDescent="0.3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5.75" customHeight="1" x14ac:dyDescent="0.3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5.75" customHeight="1" x14ac:dyDescent="0.3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5.75" customHeight="1" x14ac:dyDescent="0.3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5.75" customHeight="1" x14ac:dyDescent="0.3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5.75" customHeight="1" x14ac:dyDescent="0.3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5.75" customHeight="1" x14ac:dyDescent="0.3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5.75" customHeight="1" x14ac:dyDescent="0.3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5.75" customHeight="1" x14ac:dyDescent="0.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5.75" customHeight="1" x14ac:dyDescent="0.3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5.75" customHeight="1" x14ac:dyDescent="0.3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5.75" customHeight="1" x14ac:dyDescent="0.3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5.75" customHeight="1" x14ac:dyDescent="0.3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5.75" customHeight="1" x14ac:dyDescent="0.3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5.75" customHeight="1" x14ac:dyDescent="0.3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5.75" customHeight="1" x14ac:dyDescent="0.3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5.75" customHeight="1" x14ac:dyDescent="0.3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5.75" customHeight="1" x14ac:dyDescent="0.3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5.75" customHeight="1" x14ac:dyDescent="0.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5.75" customHeight="1" x14ac:dyDescent="0.3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5.75" customHeight="1" x14ac:dyDescent="0.3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5.75" customHeight="1" x14ac:dyDescent="0.3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5.75" customHeight="1" x14ac:dyDescent="0.3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5.75" customHeight="1" x14ac:dyDescent="0.3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5.75" customHeight="1" x14ac:dyDescent="0.3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5.75" customHeight="1" x14ac:dyDescent="0.3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5.75" customHeight="1" x14ac:dyDescent="0.3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5.75" customHeight="1" x14ac:dyDescent="0.3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5.75" customHeight="1" x14ac:dyDescent="0.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5.75" customHeight="1" x14ac:dyDescent="0.3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5.75" customHeight="1" x14ac:dyDescent="0.3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5.75" customHeight="1" x14ac:dyDescent="0.3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5.75" customHeight="1" x14ac:dyDescent="0.3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5.75" customHeight="1" x14ac:dyDescent="0.3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5.75" customHeight="1" x14ac:dyDescent="0.3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5.75" customHeight="1" x14ac:dyDescent="0.3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5.75" customHeight="1" x14ac:dyDescent="0.3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5.75" customHeight="1" x14ac:dyDescent="0.3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5.75" customHeight="1" x14ac:dyDescent="0.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5.75" customHeight="1" x14ac:dyDescent="0.3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5.75" customHeight="1" x14ac:dyDescent="0.3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5.75" customHeight="1" x14ac:dyDescent="0.3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5.75" customHeight="1" x14ac:dyDescent="0.3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5.75" customHeight="1" x14ac:dyDescent="0.3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5.75" customHeight="1" x14ac:dyDescent="0.3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5.75" customHeight="1" x14ac:dyDescent="0.3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">
    <mergeCell ref="A1:G1"/>
    <mergeCell ref="D3:E3"/>
    <mergeCell ref="C13:D13"/>
  </mergeCells>
  <pageMargins left="0.31496062992125984" right="0.31496062992125984" top="0.74803149606299213" bottom="0.74803149606299213" header="0" footer="0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/>
  </sheetViews>
  <sheetFormatPr defaultColWidth="14.44140625" defaultRowHeight="15" customHeight="1" x14ac:dyDescent="0.3"/>
  <cols>
    <col min="1" max="1" width="5.6640625" customWidth="1"/>
    <col min="2" max="2" width="11.5546875" customWidth="1"/>
    <col min="3" max="3" width="54" customWidth="1"/>
    <col min="4" max="4" width="21.88671875" customWidth="1"/>
    <col min="5" max="5" width="8.44140625" customWidth="1"/>
    <col min="6" max="6" width="10.44140625" customWidth="1"/>
    <col min="7" max="7" width="11.5546875" customWidth="1"/>
    <col min="8" max="8" width="9.109375" customWidth="1"/>
    <col min="9" max="9" width="11.88671875" customWidth="1"/>
    <col min="10" max="26" width="9.109375" customWidth="1"/>
  </cols>
  <sheetData>
    <row r="1" spans="1:26" ht="18" x14ac:dyDescent="0.35">
      <c r="A1" s="276" t="s">
        <v>185</v>
      </c>
      <c r="B1" s="253"/>
      <c r="C1" s="253"/>
      <c r="D1" s="253"/>
      <c r="E1" s="253"/>
      <c r="F1" s="253"/>
      <c r="G1" s="254"/>
      <c r="H1" s="29"/>
      <c r="I1" s="29"/>
      <c r="J1" s="30"/>
      <c r="K1" s="4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14.4" x14ac:dyDescent="0.3">
      <c r="A2" s="46" t="s">
        <v>6</v>
      </c>
      <c r="B2" s="27" t="s">
        <v>8</v>
      </c>
      <c r="C2" s="111" t="s">
        <v>10</v>
      </c>
      <c r="D2" s="27" t="s">
        <v>12</v>
      </c>
      <c r="E2" s="27" t="s">
        <v>15</v>
      </c>
      <c r="F2" s="27" t="s">
        <v>16</v>
      </c>
      <c r="G2" s="112" t="s">
        <v>19</v>
      </c>
      <c r="H2" s="29"/>
      <c r="I2" s="29"/>
      <c r="J2" s="30"/>
      <c r="K2" s="4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15.6" x14ac:dyDescent="0.3">
      <c r="A3" s="35"/>
      <c r="B3" s="36"/>
      <c r="C3" s="37"/>
      <c r="D3" s="255" t="s">
        <v>25</v>
      </c>
      <c r="E3" s="240"/>
      <c r="F3" s="113">
        <v>3203</v>
      </c>
      <c r="G3" s="40"/>
      <c r="H3" s="29"/>
      <c r="I3" s="29"/>
      <c r="J3" s="30"/>
      <c r="K3" s="4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15.6" x14ac:dyDescent="0.3">
      <c r="A4" s="35">
        <v>1</v>
      </c>
      <c r="B4" s="42">
        <v>45221</v>
      </c>
      <c r="C4" s="43" t="s">
        <v>186</v>
      </c>
      <c r="D4" s="17" t="s">
        <v>187</v>
      </c>
      <c r="E4" s="17" t="s">
        <v>45</v>
      </c>
      <c r="F4" s="17"/>
      <c r="G4" s="114">
        <v>2361</v>
      </c>
      <c r="H4" s="29"/>
      <c r="I4" s="115"/>
      <c r="J4" s="30"/>
      <c r="K4" s="4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5.6" x14ac:dyDescent="0.3">
      <c r="A5" s="35">
        <v>2</v>
      </c>
      <c r="B5" s="42">
        <v>45236</v>
      </c>
      <c r="C5" s="43" t="s">
        <v>188</v>
      </c>
      <c r="D5" s="17" t="s">
        <v>171</v>
      </c>
      <c r="E5" s="17" t="s">
        <v>45</v>
      </c>
      <c r="F5" s="17"/>
      <c r="G5" s="116">
        <v>450</v>
      </c>
      <c r="H5" s="29"/>
      <c r="I5" s="29"/>
      <c r="J5" s="30"/>
      <c r="K5" s="4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28.8" x14ac:dyDescent="0.3">
      <c r="A6" s="35">
        <v>3</v>
      </c>
      <c r="B6" s="42">
        <v>45236</v>
      </c>
      <c r="C6" s="26" t="s">
        <v>189</v>
      </c>
      <c r="D6" s="17" t="s">
        <v>64</v>
      </c>
      <c r="E6" s="17" t="s">
        <v>45</v>
      </c>
      <c r="F6" s="17"/>
      <c r="G6" s="117">
        <v>50</v>
      </c>
      <c r="H6" s="29"/>
      <c r="I6" s="29"/>
      <c r="J6" s="30"/>
      <c r="K6" s="4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28.8" x14ac:dyDescent="0.3">
      <c r="A7" s="35">
        <v>4</v>
      </c>
      <c r="B7" s="42">
        <v>45237</v>
      </c>
      <c r="C7" s="26" t="s">
        <v>190</v>
      </c>
      <c r="D7" s="17" t="s">
        <v>64</v>
      </c>
      <c r="E7" s="17" t="s">
        <v>45</v>
      </c>
      <c r="F7" s="17"/>
      <c r="G7" s="117">
        <v>50</v>
      </c>
      <c r="H7" s="29"/>
      <c r="I7" s="115"/>
      <c r="J7" s="30"/>
      <c r="K7" s="4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15.6" x14ac:dyDescent="0.3">
      <c r="A8" s="35">
        <v>5</v>
      </c>
      <c r="B8" s="42">
        <v>45237</v>
      </c>
      <c r="C8" s="43" t="s">
        <v>191</v>
      </c>
      <c r="D8" s="17" t="s">
        <v>64</v>
      </c>
      <c r="E8" s="17" t="s">
        <v>45</v>
      </c>
      <c r="F8" s="17"/>
      <c r="G8" s="118">
        <v>250</v>
      </c>
      <c r="H8" s="29"/>
      <c r="I8" s="29"/>
      <c r="J8" s="30"/>
      <c r="K8" s="4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ht="15.6" x14ac:dyDescent="0.3">
      <c r="A9" s="35">
        <v>6</v>
      </c>
      <c r="B9" s="42">
        <v>45238</v>
      </c>
      <c r="C9" s="26" t="s">
        <v>192</v>
      </c>
      <c r="D9" s="17" t="s">
        <v>171</v>
      </c>
      <c r="E9" s="17" t="s">
        <v>45</v>
      </c>
      <c r="F9" s="105"/>
      <c r="G9" s="119">
        <v>770</v>
      </c>
      <c r="H9" s="29"/>
      <c r="I9" s="115"/>
      <c r="J9" s="30"/>
      <c r="K9" s="4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ht="28.8" x14ac:dyDescent="0.3">
      <c r="A10" s="35">
        <v>7</v>
      </c>
      <c r="B10" s="42">
        <v>45238</v>
      </c>
      <c r="C10" s="26" t="s">
        <v>193</v>
      </c>
      <c r="D10" s="17" t="s">
        <v>64</v>
      </c>
      <c r="E10" s="17" t="s">
        <v>45</v>
      </c>
      <c r="F10" s="105"/>
      <c r="G10" s="119">
        <v>80</v>
      </c>
      <c r="H10" s="29"/>
      <c r="I10" s="29"/>
      <c r="J10" s="30"/>
      <c r="K10" s="4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15.6" x14ac:dyDescent="0.3">
      <c r="A11" s="35">
        <v>8</v>
      </c>
      <c r="B11" s="42">
        <v>45238</v>
      </c>
      <c r="C11" s="26" t="s">
        <v>194</v>
      </c>
      <c r="D11" s="17" t="s">
        <v>64</v>
      </c>
      <c r="E11" s="17" t="s">
        <v>45</v>
      </c>
      <c r="F11" s="17"/>
      <c r="G11" s="119">
        <v>110</v>
      </c>
      <c r="H11" s="29"/>
      <c r="I11" s="29"/>
      <c r="J11" s="30"/>
      <c r="K11" s="4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8.8" x14ac:dyDescent="0.3">
      <c r="A12" s="35">
        <v>9</v>
      </c>
      <c r="B12" s="42">
        <v>45238</v>
      </c>
      <c r="C12" s="26" t="s">
        <v>195</v>
      </c>
      <c r="D12" s="17" t="s">
        <v>64</v>
      </c>
      <c r="E12" s="17" t="s">
        <v>45</v>
      </c>
      <c r="F12" s="17"/>
      <c r="G12" s="114">
        <v>1810</v>
      </c>
      <c r="H12" s="29"/>
      <c r="I12" s="29"/>
      <c r="J12" s="30"/>
      <c r="K12" s="4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28.8" x14ac:dyDescent="0.3">
      <c r="A13" s="35">
        <v>10</v>
      </c>
      <c r="B13" s="42">
        <v>45239</v>
      </c>
      <c r="C13" s="26" t="s">
        <v>196</v>
      </c>
      <c r="D13" s="17" t="s">
        <v>64</v>
      </c>
      <c r="E13" s="17" t="s">
        <v>45</v>
      </c>
      <c r="F13" s="17"/>
      <c r="G13" s="118">
        <v>30</v>
      </c>
      <c r="H13" s="29"/>
      <c r="I13" s="29"/>
      <c r="J13" s="30"/>
      <c r="K13" s="4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15.6" x14ac:dyDescent="0.3">
      <c r="A14" s="35">
        <v>11</v>
      </c>
      <c r="B14" s="42">
        <v>45244</v>
      </c>
      <c r="C14" s="26" t="s">
        <v>197</v>
      </c>
      <c r="D14" s="17" t="s">
        <v>171</v>
      </c>
      <c r="E14" s="17" t="s">
        <v>45</v>
      </c>
      <c r="F14" s="17"/>
      <c r="G14" s="118">
        <v>12650</v>
      </c>
      <c r="H14" s="29"/>
      <c r="I14" s="29"/>
      <c r="J14" s="30"/>
      <c r="K14" s="4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15.6" x14ac:dyDescent="0.3">
      <c r="A15" s="35">
        <v>12</v>
      </c>
      <c r="B15" s="42">
        <v>45247</v>
      </c>
      <c r="C15" s="43" t="s">
        <v>198</v>
      </c>
      <c r="D15" s="17" t="s">
        <v>171</v>
      </c>
      <c r="E15" s="17" t="s">
        <v>45</v>
      </c>
      <c r="F15" s="17"/>
      <c r="G15" s="119">
        <v>88</v>
      </c>
      <c r="H15" s="29"/>
      <c r="I15" s="29"/>
      <c r="J15" s="30"/>
      <c r="K15" s="4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ht="15.6" x14ac:dyDescent="0.3">
      <c r="A16" s="35">
        <v>13</v>
      </c>
      <c r="B16" s="42">
        <v>45255</v>
      </c>
      <c r="C16" s="43" t="s">
        <v>199</v>
      </c>
      <c r="D16" s="17" t="s">
        <v>171</v>
      </c>
      <c r="E16" s="17" t="s">
        <v>45</v>
      </c>
      <c r="F16" s="67"/>
      <c r="G16" s="120">
        <v>99</v>
      </c>
      <c r="H16" s="29"/>
      <c r="I16" s="29"/>
      <c r="J16" s="30"/>
      <c r="K16" s="4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15.6" x14ac:dyDescent="0.3">
      <c r="A17" s="35">
        <v>14</v>
      </c>
      <c r="B17" s="42">
        <v>45260</v>
      </c>
      <c r="C17" s="43" t="s">
        <v>200</v>
      </c>
      <c r="D17" s="17" t="s">
        <v>64</v>
      </c>
      <c r="E17" s="17" t="s">
        <v>45</v>
      </c>
      <c r="F17" s="67"/>
      <c r="G17" s="120">
        <v>50</v>
      </c>
      <c r="H17" s="29"/>
      <c r="I17" s="29"/>
      <c r="J17" s="30"/>
      <c r="K17" s="4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ht="14.4" x14ac:dyDescent="0.3">
      <c r="A18" s="46"/>
      <c r="B18" s="36"/>
      <c r="C18" s="26"/>
      <c r="D18" s="27" t="s">
        <v>52</v>
      </c>
      <c r="E18" s="27"/>
      <c r="F18" s="47">
        <f t="shared" ref="F18:G18" si="0">SUM(F3:F17)</f>
        <v>3203</v>
      </c>
      <c r="G18" s="48">
        <f t="shared" si="0"/>
        <v>18848</v>
      </c>
      <c r="H18" s="29"/>
      <c r="I18" s="29"/>
      <c r="J18" s="30"/>
      <c r="K18" s="4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4.4" x14ac:dyDescent="0.3">
      <c r="A19" s="49"/>
      <c r="B19" s="50"/>
      <c r="C19" s="256" t="s">
        <v>73</v>
      </c>
      <c r="D19" s="248"/>
      <c r="E19" s="51"/>
      <c r="F19" s="52">
        <f>F18-G18</f>
        <v>-15645</v>
      </c>
      <c r="G19" s="53"/>
      <c r="H19" s="29"/>
      <c r="I19" s="29"/>
      <c r="J19" s="30"/>
      <c r="K19" s="4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4.4" x14ac:dyDescent="0.3">
      <c r="A20" s="29"/>
      <c r="B20" s="29"/>
      <c r="C20" s="54"/>
      <c r="D20" s="29"/>
      <c r="E20" s="29"/>
      <c r="F20" s="29"/>
      <c r="G20" s="29"/>
      <c r="H20" s="29"/>
      <c r="I20" s="29"/>
      <c r="J20" s="30"/>
      <c r="K20" s="4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5.75" customHeight="1" x14ac:dyDescent="0.3">
      <c r="A21" s="29"/>
      <c r="B21" s="29"/>
      <c r="C21" s="54"/>
      <c r="D21" s="29"/>
      <c r="E21" s="29"/>
      <c r="F21" s="29"/>
      <c r="G21" s="29"/>
      <c r="H21" s="29"/>
      <c r="I21" s="29"/>
      <c r="J21" s="30"/>
      <c r="K21" s="4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5.75" customHeight="1" x14ac:dyDescent="0.3">
      <c r="A22" s="29"/>
      <c r="B22" s="29"/>
      <c r="C22" s="54"/>
      <c r="D22" s="29"/>
      <c r="E22" s="29"/>
      <c r="F22" s="29"/>
      <c r="G22" s="29"/>
      <c r="H22" s="29"/>
      <c r="I22" s="29"/>
      <c r="J22" s="30"/>
      <c r="K22" s="4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5.75" customHeight="1" x14ac:dyDescent="0.3">
      <c r="A23" s="29"/>
      <c r="B23" s="29"/>
      <c r="C23" s="54"/>
      <c r="D23" s="29"/>
      <c r="E23" s="29"/>
      <c r="F23" s="29"/>
      <c r="G23" s="29"/>
      <c r="H23" s="29"/>
      <c r="I23" s="29"/>
      <c r="J23" s="30"/>
      <c r="K23" s="4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15.75" customHeight="1" x14ac:dyDescent="0.3">
      <c r="A24" s="29"/>
      <c r="B24" s="29"/>
      <c r="C24" s="54"/>
      <c r="D24" s="29"/>
      <c r="E24" s="29"/>
      <c r="F24" s="29"/>
      <c r="G24" s="29"/>
      <c r="H24" s="29"/>
      <c r="I24" s="29"/>
      <c r="J24" s="30"/>
      <c r="K24" s="4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15.75" customHeight="1" x14ac:dyDescent="0.3">
      <c r="A25" s="29"/>
      <c r="B25" s="29"/>
      <c r="C25" s="54"/>
      <c r="D25" s="29"/>
      <c r="E25" s="29"/>
      <c r="F25" s="29"/>
      <c r="G25" s="29"/>
      <c r="H25" s="29"/>
      <c r="I25" s="29"/>
      <c r="J25" s="30"/>
      <c r="K25" s="4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15.75" customHeight="1" x14ac:dyDescent="0.3">
      <c r="A26" s="29"/>
      <c r="B26" s="29"/>
      <c r="C26" s="54"/>
      <c r="D26" s="29"/>
      <c r="E26" s="29"/>
      <c r="F26" s="29"/>
      <c r="G26" s="29"/>
      <c r="H26" s="29"/>
      <c r="I26" s="29"/>
      <c r="J26" s="30"/>
      <c r="K26" s="4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15.75" customHeight="1" x14ac:dyDescent="0.3">
      <c r="A27" s="29"/>
      <c r="B27" s="29"/>
      <c r="C27" s="54"/>
      <c r="D27" s="29"/>
      <c r="E27" s="29"/>
      <c r="F27" s="29"/>
      <c r="G27" s="29"/>
      <c r="H27" s="29"/>
      <c r="I27" s="29"/>
      <c r="J27" s="30"/>
      <c r="K27" s="4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15.75" customHeight="1" x14ac:dyDescent="0.3">
      <c r="A28" s="29"/>
      <c r="B28" s="29"/>
      <c r="C28" s="54"/>
      <c r="D28" s="29"/>
      <c r="E28" s="29"/>
      <c r="F28" s="29"/>
      <c r="G28" s="29"/>
      <c r="H28" s="29"/>
      <c r="I28" s="29"/>
      <c r="J28" s="30"/>
      <c r="K28" s="4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15.75" customHeight="1" x14ac:dyDescent="0.3">
      <c r="A29" s="29"/>
      <c r="B29" s="29"/>
      <c r="C29" s="54"/>
      <c r="D29" s="29"/>
      <c r="E29" s="29"/>
      <c r="F29" s="29"/>
      <c r="G29" s="29"/>
      <c r="H29" s="29"/>
      <c r="I29" s="29"/>
      <c r="J29" s="30"/>
      <c r="K29" s="4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ht="15.75" customHeight="1" x14ac:dyDescent="0.3">
      <c r="A30" s="29"/>
      <c r="B30" s="29"/>
      <c r="C30" s="54"/>
      <c r="D30" s="29"/>
      <c r="E30" s="29"/>
      <c r="F30" s="29"/>
      <c r="G30" s="29"/>
      <c r="H30" s="29"/>
      <c r="I30" s="29"/>
      <c r="J30" s="30"/>
      <c r="K30" s="4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ht="15.75" customHeight="1" x14ac:dyDescent="0.3">
      <c r="A31" s="29"/>
      <c r="B31" s="29"/>
      <c r="C31" s="54"/>
      <c r="D31" s="29"/>
      <c r="E31" s="29"/>
      <c r="F31" s="29"/>
      <c r="G31" s="29"/>
      <c r="H31" s="29"/>
      <c r="I31" s="29"/>
      <c r="J31" s="30"/>
      <c r="K31" s="4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15.75" customHeight="1" x14ac:dyDescent="0.3">
      <c r="A32" s="29"/>
      <c r="B32" s="29"/>
      <c r="C32" s="54"/>
      <c r="D32" s="29"/>
      <c r="E32" s="29"/>
      <c r="F32" s="29"/>
      <c r="G32" s="29"/>
      <c r="H32" s="29"/>
      <c r="I32" s="29"/>
      <c r="J32" s="30"/>
      <c r="K32" s="4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15.75" customHeight="1" x14ac:dyDescent="0.3">
      <c r="A33" s="29"/>
      <c r="B33" s="29"/>
      <c r="C33" s="54"/>
      <c r="D33" s="29"/>
      <c r="E33" s="29"/>
      <c r="F33" s="29"/>
      <c r="G33" s="29"/>
      <c r="H33" s="29"/>
      <c r="I33" s="29"/>
      <c r="J33" s="30"/>
      <c r="K33" s="4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15.75" customHeight="1" x14ac:dyDescent="0.3">
      <c r="A34" s="29"/>
      <c r="B34" s="29"/>
      <c r="C34" s="54"/>
      <c r="D34" s="29"/>
      <c r="E34" s="29"/>
      <c r="F34" s="29"/>
      <c r="G34" s="29"/>
      <c r="H34" s="29"/>
      <c r="I34" s="29"/>
      <c r="J34" s="30"/>
      <c r="K34" s="4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5.75" customHeight="1" x14ac:dyDescent="0.3">
      <c r="A35" s="29"/>
      <c r="B35" s="29"/>
      <c r="C35" s="54"/>
      <c r="D35" s="29"/>
      <c r="E35" s="29"/>
      <c r="F35" s="29"/>
      <c r="G35" s="29"/>
      <c r="H35" s="29"/>
      <c r="I35" s="29"/>
      <c r="J35" s="30"/>
      <c r="K35" s="4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15.75" customHeight="1" x14ac:dyDescent="0.3">
      <c r="A36" s="29"/>
      <c r="B36" s="29"/>
      <c r="C36" s="54"/>
      <c r="D36" s="29"/>
      <c r="E36" s="29"/>
      <c r="F36" s="29"/>
      <c r="G36" s="29"/>
      <c r="H36" s="29"/>
      <c r="I36" s="29"/>
      <c r="J36" s="30"/>
      <c r="K36" s="4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ht="15.75" customHeight="1" x14ac:dyDescent="0.3">
      <c r="A37" s="29"/>
      <c r="B37" s="29"/>
      <c r="C37" s="54"/>
      <c r="D37" s="29"/>
      <c r="E37" s="29"/>
      <c r="F37" s="29"/>
      <c r="G37" s="29"/>
      <c r="H37" s="29"/>
      <c r="I37" s="29"/>
      <c r="J37" s="30"/>
      <c r="K37" s="4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15.75" customHeight="1" x14ac:dyDescent="0.3">
      <c r="A38" s="29"/>
      <c r="B38" s="29"/>
      <c r="C38" s="54"/>
      <c r="D38" s="29"/>
      <c r="E38" s="29"/>
      <c r="F38" s="29"/>
      <c r="G38" s="29"/>
      <c r="H38" s="29"/>
      <c r="I38" s="29"/>
      <c r="J38" s="30"/>
      <c r="K38" s="4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15.75" customHeight="1" x14ac:dyDescent="0.3">
      <c r="A39" s="29"/>
      <c r="B39" s="29"/>
      <c r="C39" s="54"/>
      <c r="D39" s="29"/>
      <c r="E39" s="29"/>
      <c r="F39" s="29"/>
      <c r="G39" s="29"/>
      <c r="H39" s="29"/>
      <c r="I39" s="29"/>
      <c r="J39" s="30"/>
      <c r="K39" s="4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15.75" customHeight="1" x14ac:dyDescent="0.3">
      <c r="A40" s="29"/>
      <c r="B40" s="29"/>
      <c r="C40" s="54"/>
      <c r="D40" s="29"/>
      <c r="E40" s="29"/>
      <c r="F40" s="29"/>
      <c r="G40" s="29"/>
      <c r="H40" s="29"/>
      <c r="I40" s="29"/>
      <c r="J40" s="30"/>
      <c r="K40" s="4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15.75" customHeight="1" x14ac:dyDescent="0.3">
      <c r="A41" s="29"/>
      <c r="B41" s="29"/>
      <c r="C41" s="54"/>
      <c r="D41" s="29"/>
      <c r="E41" s="29"/>
      <c r="F41" s="29"/>
      <c r="G41" s="29"/>
      <c r="H41" s="29"/>
      <c r="I41" s="29"/>
      <c r="J41" s="30"/>
      <c r="K41" s="4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ht="15.75" customHeight="1" x14ac:dyDescent="0.3">
      <c r="A42" s="29"/>
      <c r="B42" s="29"/>
      <c r="C42" s="54"/>
      <c r="D42" s="29"/>
      <c r="E42" s="29"/>
      <c r="F42" s="29"/>
      <c r="G42" s="29"/>
      <c r="H42" s="29"/>
      <c r="I42" s="29"/>
      <c r="J42" s="30"/>
      <c r="K42" s="4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15.75" customHeight="1" x14ac:dyDescent="0.3">
      <c r="A43" s="29"/>
      <c r="B43" s="29"/>
      <c r="C43" s="54"/>
      <c r="D43" s="29"/>
      <c r="E43" s="29"/>
      <c r="F43" s="29"/>
      <c r="G43" s="29"/>
      <c r="H43" s="29"/>
      <c r="I43" s="29"/>
      <c r="J43" s="30"/>
      <c r="K43" s="4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ht="15.75" customHeight="1" x14ac:dyDescent="0.3">
      <c r="A44" s="29"/>
      <c r="B44" s="29"/>
      <c r="C44" s="54"/>
      <c r="D44" s="29"/>
      <c r="E44" s="29"/>
      <c r="F44" s="29"/>
      <c r="G44" s="29"/>
      <c r="H44" s="29"/>
      <c r="I44" s="29"/>
      <c r="J44" s="30"/>
      <c r="K44" s="4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15.75" customHeight="1" x14ac:dyDescent="0.3">
      <c r="A45" s="29"/>
      <c r="B45" s="29"/>
      <c r="C45" s="54"/>
      <c r="D45" s="29"/>
      <c r="E45" s="29"/>
      <c r="F45" s="29"/>
      <c r="G45" s="29"/>
      <c r="H45" s="29"/>
      <c r="I45" s="29"/>
      <c r="J45" s="30"/>
      <c r="K45" s="4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15.75" customHeight="1" x14ac:dyDescent="0.3">
      <c r="A46" s="29"/>
      <c r="B46" s="29"/>
      <c r="C46" s="54"/>
      <c r="D46" s="29"/>
      <c r="E46" s="29"/>
      <c r="F46" s="29"/>
      <c r="G46" s="29"/>
      <c r="H46" s="29"/>
      <c r="I46" s="29"/>
      <c r="J46" s="30"/>
      <c r="K46" s="4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15.75" customHeight="1" x14ac:dyDescent="0.3">
      <c r="A47" s="29"/>
      <c r="B47" s="29"/>
      <c r="C47" s="54"/>
      <c r="D47" s="29"/>
      <c r="E47" s="29"/>
      <c r="F47" s="29"/>
      <c r="G47" s="29"/>
      <c r="H47" s="29"/>
      <c r="I47" s="29"/>
      <c r="J47" s="30"/>
      <c r="K47" s="4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15.75" customHeight="1" x14ac:dyDescent="0.3">
      <c r="A48" s="29"/>
      <c r="B48" s="29"/>
      <c r="C48" s="54"/>
      <c r="D48" s="29"/>
      <c r="E48" s="29"/>
      <c r="F48" s="29"/>
      <c r="G48" s="29"/>
      <c r="H48" s="29"/>
      <c r="I48" s="29"/>
      <c r="J48" s="30"/>
      <c r="K48" s="4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15.75" customHeight="1" x14ac:dyDescent="0.3">
      <c r="A49" s="29"/>
      <c r="B49" s="29"/>
      <c r="C49" s="54"/>
      <c r="D49" s="29"/>
      <c r="E49" s="29"/>
      <c r="F49" s="29"/>
      <c r="G49" s="29"/>
      <c r="H49" s="29"/>
      <c r="I49" s="29"/>
      <c r="J49" s="30"/>
      <c r="K49" s="4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15.75" customHeight="1" x14ac:dyDescent="0.3">
      <c r="A50" s="29"/>
      <c r="B50" s="29"/>
      <c r="C50" s="54"/>
      <c r="D50" s="29"/>
      <c r="E50" s="29"/>
      <c r="F50" s="29"/>
      <c r="G50" s="29"/>
      <c r="H50" s="29"/>
      <c r="I50" s="29"/>
      <c r="J50" s="30"/>
      <c r="K50" s="4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15.75" customHeight="1" x14ac:dyDescent="0.3">
      <c r="A51" s="29"/>
      <c r="B51" s="29"/>
      <c r="C51" s="54"/>
      <c r="D51" s="29"/>
      <c r="E51" s="29"/>
      <c r="F51" s="29"/>
      <c r="G51" s="29"/>
      <c r="H51" s="29"/>
      <c r="I51" s="29"/>
      <c r="J51" s="30"/>
      <c r="K51" s="4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15.75" customHeight="1" x14ac:dyDescent="0.3">
      <c r="A52" s="29"/>
      <c r="B52" s="29"/>
      <c r="C52" s="54"/>
      <c r="D52" s="29"/>
      <c r="E52" s="29"/>
      <c r="F52" s="29"/>
      <c r="G52" s="29"/>
      <c r="H52" s="29"/>
      <c r="I52" s="29"/>
      <c r="J52" s="30"/>
      <c r="K52" s="4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ht="15.75" customHeight="1" x14ac:dyDescent="0.3">
      <c r="A53" s="29"/>
      <c r="B53" s="29"/>
      <c r="C53" s="54"/>
      <c r="D53" s="29"/>
      <c r="E53" s="29"/>
      <c r="F53" s="29"/>
      <c r="G53" s="29"/>
      <c r="H53" s="29"/>
      <c r="I53" s="29"/>
      <c r="J53" s="30"/>
      <c r="K53" s="4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15.75" customHeight="1" x14ac:dyDescent="0.3">
      <c r="A54" s="29"/>
      <c r="B54" s="29"/>
      <c r="C54" s="54"/>
      <c r="D54" s="29"/>
      <c r="E54" s="29"/>
      <c r="F54" s="29"/>
      <c r="G54" s="29"/>
      <c r="H54" s="29"/>
      <c r="I54" s="29"/>
      <c r="J54" s="30"/>
      <c r="K54" s="4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ht="15.75" customHeight="1" x14ac:dyDescent="0.3">
      <c r="A55" s="29"/>
      <c r="B55" s="29"/>
      <c r="C55" s="54"/>
      <c r="D55" s="29"/>
      <c r="E55" s="29"/>
      <c r="F55" s="29"/>
      <c r="G55" s="29"/>
      <c r="H55" s="29"/>
      <c r="I55" s="29"/>
      <c r="J55" s="30"/>
      <c r="K55" s="4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ht="15.75" customHeight="1" x14ac:dyDescent="0.3">
      <c r="A56" s="29"/>
      <c r="B56" s="29"/>
      <c r="C56" s="54"/>
      <c r="D56" s="29"/>
      <c r="E56" s="29"/>
      <c r="F56" s="29"/>
      <c r="G56" s="29"/>
      <c r="H56" s="29"/>
      <c r="I56" s="29"/>
      <c r="J56" s="30"/>
      <c r="K56" s="4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ht="15.75" customHeight="1" x14ac:dyDescent="0.3">
      <c r="A57" s="29"/>
      <c r="B57" s="29"/>
      <c r="C57" s="54"/>
      <c r="D57" s="29"/>
      <c r="E57" s="29"/>
      <c r="F57" s="29"/>
      <c r="G57" s="29"/>
      <c r="H57" s="29"/>
      <c r="I57" s="29"/>
      <c r="J57" s="30"/>
      <c r="K57" s="4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15.75" customHeight="1" x14ac:dyDescent="0.3">
      <c r="A58" s="29"/>
      <c r="B58" s="29"/>
      <c r="C58" s="54"/>
      <c r="D58" s="29"/>
      <c r="E58" s="29"/>
      <c r="F58" s="29"/>
      <c r="G58" s="29"/>
      <c r="H58" s="29"/>
      <c r="I58" s="29"/>
      <c r="J58" s="30"/>
      <c r="K58" s="4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ht="15.75" customHeight="1" x14ac:dyDescent="0.3">
      <c r="A59" s="29"/>
      <c r="B59" s="29"/>
      <c r="C59" s="54"/>
      <c r="D59" s="29"/>
      <c r="E59" s="29"/>
      <c r="F59" s="29"/>
      <c r="G59" s="29"/>
      <c r="H59" s="29"/>
      <c r="I59" s="29"/>
      <c r="J59" s="30"/>
      <c r="K59" s="4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ht="15.75" customHeight="1" x14ac:dyDescent="0.3">
      <c r="A60" s="29"/>
      <c r="B60" s="29"/>
      <c r="C60" s="54"/>
      <c r="D60" s="29"/>
      <c r="E60" s="29"/>
      <c r="F60" s="29"/>
      <c r="G60" s="29"/>
      <c r="H60" s="29"/>
      <c r="I60" s="29"/>
      <c r="J60" s="30"/>
      <c r="K60" s="4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5.75" customHeight="1" x14ac:dyDescent="0.3">
      <c r="A61" s="29"/>
      <c r="B61" s="29"/>
      <c r="C61" s="54"/>
      <c r="D61" s="29"/>
      <c r="E61" s="29"/>
      <c r="F61" s="29"/>
      <c r="G61" s="29"/>
      <c r="H61" s="29"/>
      <c r="I61" s="29"/>
      <c r="J61" s="30"/>
      <c r="K61" s="4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5.75" customHeight="1" x14ac:dyDescent="0.3">
      <c r="A62" s="29"/>
      <c r="B62" s="29"/>
      <c r="C62" s="54"/>
      <c r="D62" s="29"/>
      <c r="E62" s="29"/>
      <c r="F62" s="29"/>
      <c r="G62" s="29"/>
      <c r="H62" s="29"/>
      <c r="I62" s="29"/>
      <c r="J62" s="30"/>
      <c r="K62" s="4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5.75" customHeight="1" x14ac:dyDescent="0.3">
      <c r="A63" s="29"/>
      <c r="B63" s="29"/>
      <c r="C63" s="54"/>
      <c r="D63" s="29"/>
      <c r="E63" s="29"/>
      <c r="F63" s="29"/>
      <c r="G63" s="29"/>
      <c r="H63" s="29"/>
      <c r="I63" s="29"/>
      <c r="J63" s="30"/>
      <c r="K63" s="4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5.75" customHeight="1" x14ac:dyDescent="0.3">
      <c r="A64" s="29"/>
      <c r="B64" s="29"/>
      <c r="C64" s="54"/>
      <c r="D64" s="29"/>
      <c r="E64" s="29"/>
      <c r="F64" s="29"/>
      <c r="G64" s="29"/>
      <c r="H64" s="29"/>
      <c r="I64" s="29"/>
      <c r="J64" s="30"/>
      <c r="K64" s="4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5.75" customHeight="1" x14ac:dyDescent="0.3">
      <c r="A65" s="29"/>
      <c r="B65" s="29"/>
      <c r="C65" s="54"/>
      <c r="D65" s="29"/>
      <c r="E65" s="29"/>
      <c r="F65" s="29"/>
      <c r="G65" s="29"/>
      <c r="H65" s="29"/>
      <c r="I65" s="29"/>
      <c r="J65" s="30"/>
      <c r="K65" s="4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5.75" customHeight="1" x14ac:dyDescent="0.3">
      <c r="A66" s="29"/>
      <c r="B66" s="29"/>
      <c r="C66" s="54"/>
      <c r="D66" s="29"/>
      <c r="E66" s="29"/>
      <c r="F66" s="29"/>
      <c r="G66" s="29"/>
      <c r="H66" s="29"/>
      <c r="I66" s="29"/>
      <c r="J66" s="30"/>
      <c r="K66" s="4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5.75" customHeight="1" x14ac:dyDescent="0.3">
      <c r="A67" s="29"/>
      <c r="B67" s="29"/>
      <c r="C67" s="54"/>
      <c r="D67" s="29"/>
      <c r="E67" s="29"/>
      <c r="F67" s="29"/>
      <c r="G67" s="29"/>
      <c r="H67" s="29"/>
      <c r="I67" s="29"/>
      <c r="J67" s="30"/>
      <c r="K67" s="4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5.75" customHeight="1" x14ac:dyDescent="0.3">
      <c r="A68" s="29"/>
      <c r="B68" s="29"/>
      <c r="C68" s="54"/>
      <c r="D68" s="29"/>
      <c r="E68" s="29"/>
      <c r="F68" s="29"/>
      <c r="G68" s="29"/>
      <c r="H68" s="29"/>
      <c r="I68" s="29"/>
      <c r="J68" s="30"/>
      <c r="K68" s="4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5.75" customHeight="1" x14ac:dyDescent="0.3">
      <c r="A69" s="29"/>
      <c r="B69" s="29"/>
      <c r="C69" s="54"/>
      <c r="D69" s="29"/>
      <c r="E69" s="29"/>
      <c r="F69" s="29"/>
      <c r="G69" s="29"/>
      <c r="H69" s="29"/>
      <c r="I69" s="29"/>
      <c r="J69" s="30"/>
      <c r="K69" s="4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5.75" customHeight="1" x14ac:dyDescent="0.3">
      <c r="A70" s="29"/>
      <c r="B70" s="29"/>
      <c r="C70" s="54"/>
      <c r="D70" s="29"/>
      <c r="E70" s="29"/>
      <c r="F70" s="29"/>
      <c r="G70" s="29"/>
      <c r="H70" s="29"/>
      <c r="I70" s="29"/>
      <c r="J70" s="30"/>
      <c r="K70" s="4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5.75" customHeight="1" x14ac:dyDescent="0.3">
      <c r="A71" s="29"/>
      <c r="B71" s="29"/>
      <c r="C71" s="54"/>
      <c r="D71" s="29"/>
      <c r="E71" s="29"/>
      <c r="F71" s="29"/>
      <c r="G71" s="29"/>
      <c r="H71" s="29"/>
      <c r="I71" s="29"/>
      <c r="J71" s="30"/>
      <c r="K71" s="4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5.75" customHeight="1" x14ac:dyDescent="0.3">
      <c r="A72" s="29"/>
      <c r="B72" s="29"/>
      <c r="C72" s="54"/>
      <c r="D72" s="29"/>
      <c r="E72" s="29"/>
      <c r="F72" s="29"/>
      <c r="G72" s="29"/>
      <c r="H72" s="29"/>
      <c r="I72" s="29"/>
      <c r="J72" s="30"/>
      <c r="K72" s="4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5.75" customHeight="1" x14ac:dyDescent="0.3">
      <c r="A73" s="29"/>
      <c r="B73" s="29"/>
      <c r="C73" s="54"/>
      <c r="D73" s="29"/>
      <c r="E73" s="29"/>
      <c r="F73" s="29"/>
      <c r="G73" s="29"/>
      <c r="H73" s="29"/>
      <c r="I73" s="29"/>
      <c r="J73" s="30"/>
      <c r="K73" s="4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5.75" customHeight="1" x14ac:dyDescent="0.3">
      <c r="A74" s="29"/>
      <c r="B74" s="29"/>
      <c r="C74" s="54"/>
      <c r="D74" s="29"/>
      <c r="E74" s="29"/>
      <c r="F74" s="29"/>
      <c r="G74" s="29"/>
      <c r="H74" s="29"/>
      <c r="I74" s="29"/>
      <c r="J74" s="30"/>
      <c r="K74" s="4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5.75" customHeight="1" x14ac:dyDescent="0.3">
      <c r="A75" s="29"/>
      <c r="B75" s="29"/>
      <c r="C75" s="54"/>
      <c r="D75" s="29"/>
      <c r="E75" s="29"/>
      <c r="F75" s="29"/>
      <c r="G75" s="29"/>
      <c r="H75" s="29"/>
      <c r="I75" s="29"/>
      <c r="J75" s="30"/>
      <c r="K75" s="4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5.75" customHeight="1" x14ac:dyDescent="0.3">
      <c r="A76" s="29"/>
      <c r="B76" s="29"/>
      <c r="C76" s="54"/>
      <c r="D76" s="29"/>
      <c r="E76" s="29"/>
      <c r="F76" s="29"/>
      <c r="G76" s="29"/>
      <c r="H76" s="29"/>
      <c r="I76" s="29"/>
      <c r="J76" s="30"/>
      <c r="K76" s="4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5.75" customHeight="1" x14ac:dyDescent="0.3">
      <c r="A77" s="29"/>
      <c r="B77" s="29"/>
      <c r="C77" s="54"/>
      <c r="D77" s="29"/>
      <c r="E77" s="29"/>
      <c r="F77" s="29"/>
      <c r="G77" s="29"/>
      <c r="H77" s="29"/>
      <c r="I77" s="29"/>
      <c r="J77" s="30"/>
      <c r="K77" s="4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5.75" customHeight="1" x14ac:dyDescent="0.3">
      <c r="A78" s="29"/>
      <c r="B78" s="29"/>
      <c r="C78" s="54"/>
      <c r="D78" s="29"/>
      <c r="E78" s="29"/>
      <c r="F78" s="29"/>
      <c r="G78" s="29"/>
      <c r="H78" s="29"/>
      <c r="I78" s="29"/>
      <c r="J78" s="30"/>
      <c r="K78" s="4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5.75" customHeight="1" x14ac:dyDescent="0.3">
      <c r="A79" s="29"/>
      <c r="B79" s="29"/>
      <c r="C79" s="54"/>
      <c r="D79" s="29"/>
      <c r="E79" s="29"/>
      <c r="F79" s="29"/>
      <c r="G79" s="29"/>
      <c r="H79" s="29"/>
      <c r="I79" s="29"/>
      <c r="J79" s="30"/>
      <c r="K79" s="4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5.75" customHeight="1" x14ac:dyDescent="0.3">
      <c r="A80" s="29"/>
      <c r="B80" s="29"/>
      <c r="C80" s="54"/>
      <c r="D80" s="29"/>
      <c r="E80" s="29"/>
      <c r="F80" s="29"/>
      <c r="G80" s="29"/>
      <c r="H80" s="29"/>
      <c r="I80" s="29"/>
      <c r="J80" s="30"/>
      <c r="K80" s="4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5.75" customHeight="1" x14ac:dyDescent="0.3">
      <c r="A81" s="29"/>
      <c r="B81" s="29"/>
      <c r="C81" s="54"/>
      <c r="D81" s="29"/>
      <c r="E81" s="29"/>
      <c r="F81" s="29"/>
      <c r="G81" s="29"/>
      <c r="H81" s="29"/>
      <c r="I81" s="29"/>
      <c r="J81" s="30"/>
      <c r="K81" s="4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5.75" customHeight="1" x14ac:dyDescent="0.3">
      <c r="A82" s="29"/>
      <c r="B82" s="29"/>
      <c r="C82" s="54"/>
      <c r="D82" s="29"/>
      <c r="E82" s="29"/>
      <c r="F82" s="29"/>
      <c r="G82" s="29"/>
      <c r="H82" s="29"/>
      <c r="I82" s="29"/>
      <c r="J82" s="30"/>
      <c r="K82" s="4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5.75" customHeight="1" x14ac:dyDescent="0.3">
      <c r="A83" s="29"/>
      <c r="B83" s="29"/>
      <c r="C83" s="54"/>
      <c r="D83" s="29"/>
      <c r="E83" s="29"/>
      <c r="F83" s="29"/>
      <c r="G83" s="29"/>
      <c r="H83" s="29"/>
      <c r="I83" s="29"/>
      <c r="J83" s="30"/>
      <c r="K83" s="4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5.75" customHeight="1" x14ac:dyDescent="0.3">
      <c r="A84" s="29"/>
      <c r="B84" s="29"/>
      <c r="C84" s="54"/>
      <c r="D84" s="29"/>
      <c r="E84" s="29"/>
      <c r="F84" s="29"/>
      <c r="G84" s="29"/>
      <c r="H84" s="29"/>
      <c r="I84" s="29"/>
      <c r="J84" s="30"/>
      <c r="K84" s="4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5.75" customHeight="1" x14ac:dyDescent="0.3">
      <c r="A85" s="29"/>
      <c r="B85" s="29"/>
      <c r="C85" s="54"/>
      <c r="D85" s="29"/>
      <c r="E85" s="29"/>
      <c r="F85" s="29"/>
      <c r="G85" s="29"/>
      <c r="H85" s="29"/>
      <c r="I85" s="29"/>
      <c r="J85" s="30"/>
      <c r="K85" s="4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5.75" customHeight="1" x14ac:dyDescent="0.3">
      <c r="A86" s="29"/>
      <c r="B86" s="29"/>
      <c r="C86" s="54"/>
      <c r="D86" s="29"/>
      <c r="E86" s="29"/>
      <c r="F86" s="29"/>
      <c r="G86" s="29"/>
      <c r="H86" s="29"/>
      <c r="I86" s="29"/>
      <c r="J86" s="30"/>
      <c r="K86" s="4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5.75" customHeight="1" x14ac:dyDescent="0.3">
      <c r="A87" s="29"/>
      <c r="B87" s="29"/>
      <c r="C87" s="54"/>
      <c r="D87" s="29"/>
      <c r="E87" s="29"/>
      <c r="F87" s="29"/>
      <c r="G87" s="29"/>
      <c r="H87" s="29"/>
      <c r="I87" s="29"/>
      <c r="J87" s="30"/>
      <c r="K87" s="4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5.75" customHeight="1" x14ac:dyDescent="0.3">
      <c r="A88" s="29"/>
      <c r="B88" s="29"/>
      <c r="C88" s="54"/>
      <c r="D88" s="29"/>
      <c r="E88" s="29"/>
      <c r="F88" s="29"/>
      <c r="G88" s="29"/>
      <c r="H88" s="29"/>
      <c r="I88" s="29"/>
      <c r="J88" s="30"/>
      <c r="K88" s="4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5.75" customHeight="1" x14ac:dyDescent="0.3">
      <c r="A89" s="29"/>
      <c r="B89" s="29"/>
      <c r="C89" s="54"/>
      <c r="D89" s="29"/>
      <c r="E89" s="29"/>
      <c r="F89" s="29"/>
      <c r="G89" s="29"/>
      <c r="H89" s="29"/>
      <c r="I89" s="29"/>
      <c r="J89" s="30"/>
      <c r="K89" s="4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5.75" customHeight="1" x14ac:dyDescent="0.3">
      <c r="A90" s="29"/>
      <c r="B90" s="29"/>
      <c r="C90" s="54"/>
      <c r="D90" s="29"/>
      <c r="E90" s="29"/>
      <c r="F90" s="29"/>
      <c r="G90" s="29"/>
      <c r="H90" s="29"/>
      <c r="I90" s="29"/>
      <c r="J90" s="30"/>
      <c r="K90" s="4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5.75" customHeight="1" x14ac:dyDescent="0.3">
      <c r="A91" s="29"/>
      <c r="B91" s="29"/>
      <c r="C91" s="54"/>
      <c r="D91" s="29"/>
      <c r="E91" s="29"/>
      <c r="F91" s="29"/>
      <c r="G91" s="29"/>
      <c r="H91" s="29"/>
      <c r="I91" s="29"/>
      <c r="J91" s="30"/>
      <c r="K91" s="4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5.75" customHeight="1" x14ac:dyDescent="0.3">
      <c r="A92" s="29"/>
      <c r="B92" s="29"/>
      <c r="C92" s="54"/>
      <c r="D92" s="29"/>
      <c r="E92" s="29"/>
      <c r="F92" s="29"/>
      <c r="G92" s="29"/>
      <c r="H92" s="29"/>
      <c r="I92" s="29"/>
      <c r="J92" s="30"/>
      <c r="K92" s="4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5.75" customHeight="1" x14ac:dyDescent="0.3">
      <c r="A93" s="29"/>
      <c r="B93" s="29"/>
      <c r="C93" s="54"/>
      <c r="D93" s="29"/>
      <c r="E93" s="29"/>
      <c r="F93" s="29"/>
      <c r="G93" s="29"/>
      <c r="H93" s="29"/>
      <c r="I93" s="29"/>
      <c r="J93" s="30"/>
      <c r="K93" s="4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5.75" customHeight="1" x14ac:dyDescent="0.3">
      <c r="A94" s="29"/>
      <c r="B94" s="29"/>
      <c r="C94" s="54"/>
      <c r="D94" s="29"/>
      <c r="E94" s="29"/>
      <c r="F94" s="29"/>
      <c r="G94" s="29"/>
      <c r="H94" s="29"/>
      <c r="I94" s="29"/>
      <c r="J94" s="30"/>
      <c r="K94" s="4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5.75" customHeight="1" x14ac:dyDescent="0.3">
      <c r="A95" s="29"/>
      <c r="B95" s="29"/>
      <c r="C95" s="54"/>
      <c r="D95" s="29"/>
      <c r="E95" s="29"/>
      <c r="F95" s="29"/>
      <c r="G95" s="29"/>
      <c r="H95" s="29"/>
      <c r="I95" s="29"/>
      <c r="J95" s="30"/>
      <c r="K95" s="4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5.75" customHeight="1" x14ac:dyDescent="0.3">
      <c r="A96" s="29"/>
      <c r="B96" s="29"/>
      <c r="C96" s="54"/>
      <c r="D96" s="29"/>
      <c r="E96" s="29"/>
      <c r="F96" s="29"/>
      <c r="G96" s="29"/>
      <c r="H96" s="29"/>
      <c r="I96" s="29"/>
      <c r="J96" s="30"/>
      <c r="K96" s="4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5.75" customHeight="1" x14ac:dyDescent="0.3">
      <c r="A97" s="29"/>
      <c r="B97" s="29"/>
      <c r="C97" s="54"/>
      <c r="D97" s="29"/>
      <c r="E97" s="29"/>
      <c r="F97" s="29"/>
      <c r="G97" s="29"/>
      <c r="H97" s="29"/>
      <c r="I97" s="29"/>
      <c r="J97" s="30"/>
      <c r="K97" s="4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5.75" customHeight="1" x14ac:dyDescent="0.3">
      <c r="A98" s="29"/>
      <c r="B98" s="29"/>
      <c r="C98" s="54"/>
      <c r="D98" s="29"/>
      <c r="E98" s="29"/>
      <c r="F98" s="29"/>
      <c r="G98" s="29"/>
      <c r="H98" s="29"/>
      <c r="I98" s="29"/>
      <c r="J98" s="30"/>
      <c r="K98" s="4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5.75" customHeight="1" x14ac:dyDescent="0.3">
      <c r="A99" s="29"/>
      <c r="B99" s="29"/>
      <c r="C99" s="54"/>
      <c r="D99" s="29"/>
      <c r="E99" s="29"/>
      <c r="F99" s="29"/>
      <c r="G99" s="29"/>
      <c r="H99" s="29"/>
      <c r="I99" s="29"/>
      <c r="J99" s="30"/>
      <c r="K99" s="4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5.75" customHeight="1" x14ac:dyDescent="0.3">
      <c r="A100" s="29"/>
      <c r="B100" s="29"/>
      <c r="C100" s="54"/>
      <c r="D100" s="29"/>
      <c r="E100" s="29"/>
      <c r="F100" s="29"/>
      <c r="G100" s="29"/>
      <c r="H100" s="29"/>
      <c r="I100" s="29"/>
      <c r="J100" s="30"/>
      <c r="K100" s="4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5.75" customHeight="1" x14ac:dyDescent="0.3">
      <c r="A101" s="29"/>
      <c r="B101" s="29"/>
      <c r="C101" s="54"/>
      <c r="D101" s="29"/>
      <c r="E101" s="29"/>
      <c r="F101" s="29"/>
      <c r="G101" s="29"/>
      <c r="H101" s="29"/>
      <c r="I101" s="29"/>
      <c r="J101" s="30"/>
      <c r="K101" s="4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5.75" customHeight="1" x14ac:dyDescent="0.3">
      <c r="A102" s="29"/>
      <c r="B102" s="29"/>
      <c r="C102" s="54"/>
      <c r="D102" s="29"/>
      <c r="E102" s="29"/>
      <c r="F102" s="29"/>
      <c r="G102" s="29"/>
      <c r="H102" s="29"/>
      <c r="I102" s="29"/>
      <c r="J102" s="30"/>
      <c r="K102" s="4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5.75" customHeight="1" x14ac:dyDescent="0.3">
      <c r="A103" s="29"/>
      <c r="B103" s="29"/>
      <c r="C103" s="54"/>
      <c r="D103" s="29"/>
      <c r="E103" s="29"/>
      <c r="F103" s="29"/>
      <c r="G103" s="29"/>
      <c r="H103" s="29"/>
      <c r="I103" s="29"/>
      <c r="J103" s="30"/>
      <c r="K103" s="4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5.75" customHeight="1" x14ac:dyDescent="0.3">
      <c r="A104" s="29"/>
      <c r="B104" s="29"/>
      <c r="C104" s="54"/>
      <c r="D104" s="29"/>
      <c r="E104" s="29"/>
      <c r="F104" s="29"/>
      <c r="G104" s="29"/>
      <c r="H104" s="29"/>
      <c r="I104" s="29"/>
      <c r="J104" s="30"/>
      <c r="K104" s="4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5.75" customHeight="1" x14ac:dyDescent="0.3">
      <c r="A105" s="29"/>
      <c r="B105" s="29"/>
      <c r="C105" s="54"/>
      <c r="D105" s="29"/>
      <c r="E105" s="29"/>
      <c r="F105" s="29"/>
      <c r="G105" s="29"/>
      <c r="H105" s="29"/>
      <c r="I105" s="29"/>
      <c r="J105" s="30"/>
      <c r="K105" s="4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5.75" customHeight="1" x14ac:dyDescent="0.3">
      <c r="A106" s="29"/>
      <c r="B106" s="29"/>
      <c r="C106" s="54"/>
      <c r="D106" s="29"/>
      <c r="E106" s="29"/>
      <c r="F106" s="29"/>
      <c r="G106" s="29"/>
      <c r="H106" s="29"/>
      <c r="I106" s="29"/>
      <c r="J106" s="30"/>
      <c r="K106" s="4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5.75" customHeight="1" x14ac:dyDescent="0.3">
      <c r="A107" s="29"/>
      <c r="B107" s="29"/>
      <c r="C107" s="54"/>
      <c r="D107" s="29"/>
      <c r="E107" s="29"/>
      <c r="F107" s="29"/>
      <c r="G107" s="29"/>
      <c r="H107" s="29"/>
      <c r="I107" s="29"/>
      <c r="J107" s="30"/>
      <c r="K107" s="4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5.75" customHeight="1" x14ac:dyDescent="0.3">
      <c r="A108" s="29"/>
      <c r="B108" s="29"/>
      <c r="C108" s="54"/>
      <c r="D108" s="29"/>
      <c r="E108" s="29"/>
      <c r="F108" s="29"/>
      <c r="G108" s="29"/>
      <c r="H108" s="29"/>
      <c r="I108" s="29"/>
      <c r="J108" s="30"/>
      <c r="K108" s="4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5.75" customHeight="1" x14ac:dyDescent="0.3">
      <c r="A109" s="29"/>
      <c r="B109" s="29"/>
      <c r="C109" s="54"/>
      <c r="D109" s="29"/>
      <c r="E109" s="29"/>
      <c r="F109" s="29"/>
      <c r="G109" s="29"/>
      <c r="H109" s="29"/>
      <c r="I109" s="29"/>
      <c r="J109" s="30"/>
      <c r="K109" s="4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5.75" customHeight="1" x14ac:dyDescent="0.3">
      <c r="A110" s="29"/>
      <c r="B110" s="29"/>
      <c r="C110" s="54"/>
      <c r="D110" s="29"/>
      <c r="E110" s="29"/>
      <c r="F110" s="29"/>
      <c r="G110" s="29"/>
      <c r="H110" s="29"/>
      <c r="I110" s="29"/>
      <c r="J110" s="30"/>
      <c r="K110" s="4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5.75" customHeight="1" x14ac:dyDescent="0.3">
      <c r="A111" s="29"/>
      <c r="B111" s="29"/>
      <c r="C111" s="54"/>
      <c r="D111" s="29"/>
      <c r="E111" s="29"/>
      <c r="F111" s="29"/>
      <c r="G111" s="29"/>
      <c r="H111" s="29"/>
      <c r="I111" s="29"/>
      <c r="J111" s="30"/>
      <c r="K111" s="4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5.75" customHeight="1" x14ac:dyDescent="0.3">
      <c r="A112" s="29"/>
      <c r="B112" s="29"/>
      <c r="C112" s="54"/>
      <c r="D112" s="29"/>
      <c r="E112" s="29"/>
      <c r="F112" s="29"/>
      <c r="G112" s="29"/>
      <c r="H112" s="29"/>
      <c r="I112" s="29"/>
      <c r="J112" s="30"/>
      <c r="K112" s="4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5.75" customHeight="1" x14ac:dyDescent="0.3">
      <c r="A113" s="29"/>
      <c r="B113" s="29"/>
      <c r="C113" s="54"/>
      <c r="D113" s="29"/>
      <c r="E113" s="29"/>
      <c r="F113" s="29"/>
      <c r="G113" s="29"/>
      <c r="H113" s="29"/>
      <c r="I113" s="29"/>
      <c r="J113" s="30"/>
      <c r="K113" s="4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5.75" customHeight="1" x14ac:dyDescent="0.3">
      <c r="A114" s="29"/>
      <c r="B114" s="29"/>
      <c r="C114" s="54"/>
      <c r="D114" s="29"/>
      <c r="E114" s="29"/>
      <c r="F114" s="29"/>
      <c r="G114" s="29"/>
      <c r="H114" s="29"/>
      <c r="I114" s="29"/>
      <c r="J114" s="30"/>
      <c r="K114" s="4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5.75" customHeight="1" x14ac:dyDescent="0.3">
      <c r="A115" s="29"/>
      <c r="B115" s="29"/>
      <c r="C115" s="54"/>
      <c r="D115" s="29"/>
      <c r="E115" s="29"/>
      <c r="F115" s="29"/>
      <c r="G115" s="29"/>
      <c r="H115" s="29"/>
      <c r="I115" s="29"/>
      <c r="J115" s="30"/>
      <c r="K115" s="4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5.75" customHeight="1" x14ac:dyDescent="0.3">
      <c r="A116" s="29"/>
      <c r="B116" s="29"/>
      <c r="C116" s="54"/>
      <c r="D116" s="29"/>
      <c r="E116" s="29"/>
      <c r="F116" s="29"/>
      <c r="G116" s="29"/>
      <c r="H116" s="29"/>
      <c r="I116" s="29"/>
      <c r="J116" s="30"/>
      <c r="K116" s="4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5.75" customHeight="1" x14ac:dyDescent="0.3">
      <c r="A117" s="29"/>
      <c r="B117" s="29"/>
      <c r="C117" s="54"/>
      <c r="D117" s="29"/>
      <c r="E117" s="29"/>
      <c r="F117" s="29"/>
      <c r="G117" s="29"/>
      <c r="H117" s="29"/>
      <c r="I117" s="29"/>
      <c r="J117" s="30"/>
      <c r="K117" s="4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5.75" customHeight="1" x14ac:dyDescent="0.3">
      <c r="A118" s="29"/>
      <c r="B118" s="29"/>
      <c r="C118" s="54"/>
      <c r="D118" s="29"/>
      <c r="E118" s="29"/>
      <c r="F118" s="29"/>
      <c r="G118" s="29"/>
      <c r="H118" s="29"/>
      <c r="I118" s="29"/>
      <c r="J118" s="30"/>
      <c r="K118" s="4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5.75" customHeight="1" x14ac:dyDescent="0.3">
      <c r="A119" s="29"/>
      <c r="B119" s="29"/>
      <c r="C119" s="54"/>
      <c r="D119" s="29"/>
      <c r="E119" s="29"/>
      <c r="F119" s="29"/>
      <c r="G119" s="29"/>
      <c r="H119" s="29"/>
      <c r="I119" s="29"/>
      <c r="J119" s="30"/>
      <c r="K119" s="4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5.75" customHeight="1" x14ac:dyDescent="0.3">
      <c r="A120" s="29"/>
      <c r="B120" s="29"/>
      <c r="C120" s="54"/>
      <c r="D120" s="29"/>
      <c r="E120" s="29"/>
      <c r="F120" s="29"/>
      <c r="G120" s="29"/>
      <c r="H120" s="29"/>
      <c r="I120" s="29"/>
      <c r="J120" s="30"/>
      <c r="K120" s="4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5.75" customHeight="1" x14ac:dyDescent="0.3">
      <c r="A121" s="29"/>
      <c r="B121" s="29"/>
      <c r="C121" s="54"/>
      <c r="D121" s="29"/>
      <c r="E121" s="29"/>
      <c r="F121" s="29"/>
      <c r="G121" s="29"/>
      <c r="H121" s="29"/>
      <c r="I121" s="29"/>
      <c r="J121" s="30"/>
      <c r="K121" s="4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5.75" customHeight="1" x14ac:dyDescent="0.3">
      <c r="A122" s="29"/>
      <c r="B122" s="29"/>
      <c r="C122" s="54"/>
      <c r="D122" s="29"/>
      <c r="E122" s="29"/>
      <c r="F122" s="29"/>
      <c r="G122" s="29"/>
      <c r="H122" s="29"/>
      <c r="I122" s="29"/>
      <c r="J122" s="30"/>
      <c r="K122" s="4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5.75" customHeight="1" x14ac:dyDescent="0.3">
      <c r="A123" s="29"/>
      <c r="B123" s="29"/>
      <c r="C123" s="54"/>
      <c r="D123" s="29"/>
      <c r="E123" s="29"/>
      <c r="F123" s="29"/>
      <c r="G123" s="29"/>
      <c r="H123" s="29"/>
      <c r="I123" s="29"/>
      <c r="J123" s="30"/>
      <c r="K123" s="4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5.75" customHeight="1" x14ac:dyDescent="0.3">
      <c r="A124" s="29"/>
      <c r="B124" s="29"/>
      <c r="C124" s="54"/>
      <c r="D124" s="29"/>
      <c r="E124" s="29"/>
      <c r="F124" s="29"/>
      <c r="G124" s="29"/>
      <c r="H124" s="29"/>
      <c r="I124" s="29"/>
      <c r="J124" s="30"/>
      <c r="K124" s="4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5.75" customHeight="1" x14ac:dyDescent="0.3">
      <c r="A125" s="29"/>
      <c r="B125" s="29"/>
      <c r="C125" s="54"/>
      <c r="D125" s="29"/>
      <c r="E125" s="29"/>
      <c r="F125" s="29"/>
      <c r="G125" s="29"/>
      <c r="H125" s="29"/>
      <c r="I125" s="29"/>
      <c r="J125" s="30"/>
      <c r="K125" s="4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5.75" customHeight="1" x14ac:dyDescent="0.3">
      <c r="A126" s="29"/>
      <c r="B126" s="29"/>
      <c r="C126" s="54"/>
      <c r="D126" s="29"/>
      <c r="E126" s="29"/>
      <c r="F126" s="29"/>
      <c r="G126" s="29"/>
      <c r="H126" s="29"/>
      <c r="I126" s="29"/>
      <c r="J126" s="30"/>
      <c r="K126" s="4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5.75" customHeight="1" x14ac:dyDescent="0.3">
      <c r="A127" s="29"/>
      <c r="B127" s="29"/>
      <c r="C127" s="54"/>
      <c r="D127" s="29"/>
      <c r="E127" s="29"/>
      <c r="F127" s="29"/>
      <c r="G127" s="29"/>
      <c r="H127" s="29"/>
      <c r="I127" s="29"/>
      <c r="J127" s="30"/>
      <c r="K127" s="4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5.75" customHeight="1" x14ac:dyDescent="0.3">
      <c r="A128" s="29"/>
      <c r="B128" s="29"/>
      <c r="C128" s="54"/>
      <c r="D128" s="29"/>
      <c r="E128" s="29"/>
      <c r="F128" s="29"/>
      <c r="G128" s="29"/>
      <c r="H128" s="29"/>
      <c r="I128" s="29"/>
      <c r="J128" s="30"/>
      <c r="K128" s="4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5.75" customHeight="1" x14ac:dyDescent="0.3">
      <c r="A129" s="29"/>
      <c r="B129" s="29"/>
      <c r="C129" s="54"/>
      <c r="D129" s="29"/>
      <c r="E129" s="29"/>
      <c r="F129" s="29"/>
      <c r="G129" s="29"/>
      <c r="H129" s="29"/>
      <c r="I129" s="29"/>
      <c r="J129" s="30"/>
      <c r="K129" s="4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5.75" customHeight="1" x14ac:dyDescent="0.3">
      <c r="A130" s="29"/>
      <c r="B130" s="29"/>
      <c r="C130" s="54"/>
      <c r="D130" s="29"/>
      <c r="E130" s="29"/>
      <c r="F130" s="29"/>
      <c r="G130" s="29"/>
      <c r="H130" s="29"/>
      <c r="I130" s="29"/>
      <c r="J130" s="30"/>
      <c r="K130" s="4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5.75" customHeight="1" x14ac:dyDescent="0.3">
      <c r="A131" s="29"/>
      <c r="B131" s="29"/>
      <c r="C131" s="54"/>
      <c r="D131" s="29"/>
      <c r="E131" s="29"/>
      <c r="F131" s="29"/>
      <c r="G131" s="29"/>
      <c r="H131" s="29"/>
      <c r="I131" s="29"/>
      <c r="J131" s="30"/>
      <c r="K131" s="4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5.75" customHeight="1" x14ac:dyDescent="0.3">
      <c r="A132" s="29"/>
      <c r="B132" s="29"/>
      <c r="C132" s="54"/>
      <c r="D132" s="29"/>
      <c r="E132" s="29"/>
      <c r="F132" s="29"/>
      <c r="G132" s="29"/>
      <c r="H132" s="29"/>
      <c r="I132" s="29"/>
      <c r="J132" s="30"/>
      <c r="K132" s="4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5.75" customHeight="1" x14ac:dyDescent="0.3">
      <c r="A133" s="29"/>
      <c r="B133" s="29"/>
      <c r="C133" s="54"/>
      <c r="D133" s="29"/>
      <c r="E133" s="29"/>
      <c r="F133" s="29"/>
      <c r="G133" s="29"/>
      <c r="H133" s="29"/>
      <c r="I133" s="29"/>
      <c r="J133" s="30"/>
      <c r="K133" s="4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5.75" customHeight="1" x14ac:dyDescent="0.3">
      <c r="A134" s="29"/>
      <c r="B134" s="29"/>
      <c r="C134" s="54"/>
      <c r="D134" s="29"/>
      <c r="E134" s="29"/>
      <c r="F134" s="29"/>
      <c r="G134" s="29"/>
      <c r="H134" s="29"/>
      <c r="I134" s="29"/>
      <c r="J134" s="30"/>
      <c r="K134" s="4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5.75" customHeight="1" x14ac:dyDescent="0.3">
      <c r="A135" s="29"/>
      <c r="B135" s="29"/>
      <c r="C135" s="54"/>
      <c r="D135" s="29"/>
      <c r="E135" s="29"/>
      <c r="F135" s="29"/>
      <c r="G135" s="29"/>
      <c r="H135" s="29"/>
      <c r="I135" s="29"/>
      <c r="J135" s="30"/>
      <c r="K135" s="4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5.75" customHeight="1" x14ac:dyDescent="0.3">
      <c r="A136" s="29"/>
      <c r="B136" s="29"/>
      <c r="C136" s="54"/>
      <c r="D136" s="29"/>
      <c r="E136" s="29"/>
      <c r="F136" s="29"/>
      <c r="G136" s="29"/>
      <c r="H136" s="29"/>
      <c r="I136" s="29"/>
      <c r="J136" s="30"/>
      <c r="K136" s="4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5.75" customHeight="1" x14ac:dyDescent="0.3">
      <c r="A137" s="29"/>
      <c r="B137" s="29"/>
      <c r="C137" s="54"/>
      <c r="D137" s="29"/>
      <c r="E137" s="29"/>
      <c r="F137" s="29"/>
      <c r="G137" s="29"/>
      <c r="H137" s="29"/>
      <c r="I137" s="29"/>
      <c r="J137" s="30"/>
      <c r="K137" s="4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5.75" customHeight="1" x14ac:dyDescent="0.3">
      <c r="A138" s="29"/>
      <c r="B138" s="29"/>
      <c r="C138" s="54"/>
      <c r="D138" s="29"/>
      <c r="E138" s="29"/>
      <c r="F138" s="29"/>
      <c r="G138" s="29"/>
      <c r="H138" s="29"/>
      <c r="I138" s="29"/>
      <c r="J138" s="30"/>
      <c r="K138" s="4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5.75" customHeight="1" x14ac:dyDescent="0.3">
      <c r="A139" s="29"/>
      <c r="B139" s="29"/>
      <c r="C139" s="54"/>
      <c r="D139" s="29"/>
      <c r="E139" s="29"/>
      <c r="F139" s="29"/>
      <c r="G139" s="29"/>
      <c r="H139" s="29"/>
      <c r="I139" s="29"/>
      <c r="J139" s="30"/>
      <c r="K139" s="4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5.75" customHeight="1" x14ac:dyDescent="0.3">
      <c r="A140" s="29"/>
      <c r="B140" s="29"/>
      <c r="C140" s="54"/>
      <c r="D140" s="29"/>
      <c r="E140" s="29"/>
      <c r="F140" s="29"/>
      <c r="G140" s="29"/>
      <c r="H140" s="29"/>
      <c r="I140" s="29"/>
      <c r="J140" s="30"/>
      <c r="K140" s="4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5.75" customHeight="1" x14ac:dyDescent="0.3">
      <c r="A141" s="29"/>
      <c r="B141" s="29"/>
      <c r="C141" s="54"/>
      <c r="D141" s="29"/>
      <c r="E141" s="29"/>
      <c r="F141" s="29"/>
      <c r="G141" s="29"/>
      <c r="H141" s="29"/>
      <c r="I141" s="29"/>
      <c r="J141" s="30"/>
      <c r="K141" s="4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5.75" customHeight="1" x14ac:dyDescent="0.3">
      <c r="A142" s="29"/>
      <c r="B142" s="29"/>
      <c r="C142" s="54"/>
      <c r="D142" s="29"/>
      <c r="E142" s="29"/>
      <c r="F142" s="29"/>
      <c r="G142" s="29"/>
      <c r="H142" s="29"/>
      <c r="I142" s="29"/>
      <c r="J142" s="30"/>
      <c r="K142" s="4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5.75" customHeight="1" x14ac:dyDescent="0.3">
      <c r="A143" s="29"/>
      <c r="B143" s="29"/>
      <c r="C143" s="54"/>
      <c r="D143" s="29"/>
      <c r="E143" s="29"/>
      <c r="F143" s="29"/>
      <c r="G143" s="29"/>
      <c r="H143" s="29"/>
      <c r="I143" s="29"/>
      <c r="J143" s="30"/>
      <c r="K143" s="4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5.75" customHeight="1" x14ac:dyDescent="0.3">
      <c r="A144" s="29"/>
      <c r="B144" s="29"/>
      <c r="C144" s="54"/>
      <c r="D144" s="29"/>
      <c r="E144" s="29"/>
      <c r="F144" s="29"/>
      <c r="G144" s="29"/>
      <c r="H144" s="29"/>
      <c r="I144" s="29"/>
      <c r="J144" s="30"/>
      <c r="K144" s="4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5.75" customHeight="1" x14ac:dyDescent="0.3">
      <c r="A145" s="29"/>
      <c r="B145" s="29"/>
      <c r="C145" s="54"/>
      <c r="D145" s="29"/>
      <c r="E145" s="29"/>
      <c r="F145" s="29"/>
      <c r="G145" s="29"/>
      <c r="H145" s="29"/>
      <c r="I145" s="29"/>
      <c r="J145" s="30"/>
      <c r="K145" s="4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5.75" customHeight="1" x14ac:dyDescent="0.3">
      <c r="A146" s="29"/>
      <c r="B146" s="29"/>
      <c r="C146" s="54"/>
      <c r="D146" s="29"/>
      <c r="E146" s="29"/>
      <c r="F146" s="29"/>
      <c r="G146" s="29"/>
      <c r="H146" s="29"/>
      <c r="I146" s="29"/>
      <c r="J146" s="30"/>
      <c r="K146" s="4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5.75" customHeight="1" x14ac:dyDescent="0.3">
      <c r="A147" s="29"/>
      <c r="B147" s="29"/>
      <c r="C147" s="54"/>
      <c r="D147" s="29"/>
      <c r="E147" s="29"/>
      <c r="F147" s="29"/>
      <c r="G147" s="29"/>
      <c r="H147" s="29"/>
      <c r="I147" s="29"/>
      <c r="J147" s="30"/>
      <c r="K147" s="4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5.75" customHeight="1" x14ac:dyDescent="0.3">
      <c r="A148" s="29"/>
      <c r="B148" s="29"/>
      <c r="C148" s="54"/>
      <c r="D148" s="29"/>
      <c r="E148" s="29"/>
      <c r="F148" s="29"/>
      <c r="G148" s="29"/>
      <c r="H148" s="29"/>
      <c r="I148" s="29"/>
      <c r="J148" s="30"/>
      <c r="K148" s="4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5.75" customHeight="1" x14ac:dyDescent="0.3">
      <c r="A149" s="29"/>
      <c r="B149" s="29"/>
      <c r="C149" s="54"/>
      <c r="D149" s="29"/>
      <c r="E149" s="29"/>
      <c r="F149" s="29"/>
      <c r="G149" s="29"/>
      <c r="H149" s="29"/>
      <c r="I149" s="29"/>
      <c r="J149" s="30"/>
      <c r="K149" s="4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5.75" customHeight="1" x14ac:dyDescent="0.3">
      <c r="A150" s="29"/>
      <c r="B150" s="29"/>
      <c r="C150" s="54"/>
      <c r="D150" s="29"/>
      <c r="E150" s="29"/>
      <c r="F150" s="29"/>
      <c r="G150" s="29"/>
      <c r="H150" s="29"/>
      <c r="I150" s="29"/>
      <c r="J150" s="30"/>
      <c r="K150" s="4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5.75" customHeight="1" x14ac:dyDescent="0.3">
      <c r="A151" s="29"/>
      <c r="B151" s="29"/>
      <c r="C151" s="54"/>
      <c r="D151" s="29"/>
      <c r="E151" s="29"/>
      <c r="F151" s="29"/>
      <c r="G151" s="29"/>
      <c r="H151" s="29"/>
      <c r="I151" s="29"/>
      <c r="J151" s="30"/>
      <c r="K151" s="4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5.75" customHeight="1" x14ac:dyDescent="0.3">
      <c r="A152" s="29"/>
      <c r="B152" s="29"/>
      <c r="C152" s="54"/>
      <c r="D152" s="29"/>
      <c r="E152" s="29"/>
      <c r="F152" s="29"/>
      <c r="G152" s="29"/>
      <c r="H152" s="29"/>
      <c r="I152" s="29"/>
      <c r="J152" s="30"/>
      <c r="K152" s="4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5.75" customHeight="1" x14ac:dyDescent="0.3">
      <c r="A153" s="29"/>
      <c r="B153" s="29"/>
      <c r="C153" s="54"/>
      <c r="D153" s="29"/>
      <c r="E153" s="29"/>
      <c r="F153" s="29"/>
      <c r="G153" s="29"/>
      <c r="H153" s="29"/>
      <c r="I153" s="29"/>
      <c r="J153" s="30"/>
      <c r="K153" s="4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5.75" customHeight="1" x14ac:dyDescent="0.3">
      <c r="A154" s="29"/>
      <c r="B154" s="29"/>
      <c r="C154" s="54"/>
      <c r="D154" s="29"/>
      <c r="E154" s="29"/>
      <c r="F154" s="29"/>
      <c r="G154" s="29"/>
      <c r="H154" s="29"/>
      <c r="I154" s="29"/>
      <c r="J154" s="30"/>
      <c r="K154" s="4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5.75" customHeight="1" x14ac:dyDescent="0.3">
      <c r="A155" s="29"/>
      <c r="B155" s="29"/>
      <c r="C155" s="54"/>
      <c r="D155" s="29"/>
      <c r="E155" s="29"/>
      <c r="F155" s="29"/>
      <c r="G155" s="29"/>
      <c r="H155" s="29"/>
      <c r="I155" s="29"/>
      <c r="J155" s="30"/>
      <c r="K155" s="4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5.75" customHeight="1" x14ac:dyDescent="0.3">
      <c r="A156" s="29"/>
      <c r="B156" s="29"/>
      <c r="C156" s="54"/>
      <c r="D156" s="29"/>
      <c r="E156" s="29"/>
      <c r="F156" s="29"/>
      <c r="G156" s="29"/>
      <c r="H156" s="29"/>
      <c r="I156" s="29"/>
      <c r="J156" s="30"/>
      <c r="K156" s="4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5.75" customHeight="1" x14ac:dyDescent="0.3">
      <c r="A157" s="29"/>
      <c r="B157" s="29"/>
      <c r="C157" s="54"/>
      <c r="D157" s="29"/>
      <c r="E157" s="29"/>
      <c r="F157" s="29"/>
      <c r="G157" s="29"/>
      <c r="H157" s="29"/>
      <c r="I157" s="29"/>
      <c r="J157" s="30"/>
      <c r="K157" s="4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5.75" customHeight="1" x14ac:dyDescent="0.3">
      <c r="A158" s="29"/>
      <c r="B158" s="29"/>
      <c r="C158" s="54"/>
      <c r="D158" s="29"/>
      <c r="E158" s="29"/>
      <c r="F158" s="29"/>
      <c r="G158" s="29"/>
      <c r="H158" s="29"/>
      <c r="I158" s="29"/>
      <c r="J158" s="30"/>
      <c r="K158" s="4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5.75" customHeight="1" x14ac:dyDescent="0.3">
      <c r="A159" s="29"/>
      <c r="B159" s="29"/>
      <c r="C159" s="54"/>
      <c r="D159" s="29"/>
      <c r="E159" s="29"/>
      <c r="F159" s="29"/>
      <c r="G159" s="29"/>
      <c r="H159" s="29"/>
      <c r="I159" s="29"/>
      <c r="J159" s="30"/>
      <c r="K159" s="4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5.75" customHeight="1" x14ac:dyDescent="0.3">
      <c r="A160" s="29"/>
      <c r="B160" s="29"/>
      <c r="C160" s="54"/>
      <c r="D160" s="29"/>
      <c r="E160" s="29"/>
      <c r="F160" s="29"/>
      <c r="G160" s="29"/>
      <c r="H160" s="29"/>
      <c r="I160" s="29"/>
      <c r="J160" s="30"/>
      <c r="K160" s="4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5.75" customHeight="1" x14ac:dyDescent="0.3">
      <c r="A161" s="29"/>
      <c r="B161" s="29"/>
      <c r="C161" s="54"/>
      <c r="D161" s="29"/>
      <c r="E161" s="29"/>
      <c r="F161" s="29"/>
      <c r="G161" s="29"/>
      <c r="H161" s="29"/>
      <c r="I161" s="29"/>
      <c r="J161" s="30"/>
      <c r="K161" s="4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5.75" customHeight="1" x14ac:dyDescent="0.3">
      <c r="A162" s="29"/>
      <c r="B162" s="29"/>
      <c r="C162" s="54"/>
      <c r="D162" s="29"/>
      <c r="E162" s="29"/>
      <c r="F162" s="29"/>
      <c r="G162" s="29"/>
      <c r="H162" s="29"/>
      <c r="I162" s="29"/>
      <c r="J162" s="30"/>
      <c r="K162" s="4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5.75" customHeight="1" x14ac:dyDescent="0.3">
      <c r="A163" s="29"/>
      <c r="B163" s="29"/>
      <c r="C163" s="54"/>
      <c r="D163" s="29"/>
      <c r="E163" s="29"/>
      <c r="F163" s="29"/>
      <c r="G163" s="29"/>
      <c r="H163" s="29"/>
      <c r="I163" s="29"/>
      <c r="J163" s="30"/>
      <c r="K163" s="4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5.75" customHeight="1" x14ac:dyDescent="0.3">
      <c r="A164" s="29"/>
      <c r="B164" s="29"/>
      <c r="C164" s="54"/>
      <c r="D164" s="29"/>
      <c r="E164" s="29"/>
      <c r="F164" s="29"/>
      <c r="G164" s="29"/>
      <c r="H164" s="29"/>
      <c r="I164" s="29"/>
      <c r="J164" s="30"/>
      <c r="K164" s="4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5.75" customHeight="1" x14ac:dyDescent="0.3">
      <c r="A165" s="29"/>
      <c r="B165" s="29"/>
      <c r="C165" s="54"/>
      <c r="D165" s="29"/>
      <c r="E165" s="29"/>
      <c r="F165" s="29"/>
      <c r="G165" s="29"/>
      <c r="H165" s="29"/>
      <c r="I165" s="29"/>
      <c r="J165" s="30"/>
      <c r="K165" s="4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5.75" customHeight="1" x14ac:dyDescent="0.3">
      <c r="A166" s="29"/>
      <c r="B166" s="29"/>
      <c r="C166" s="54"/>
      <c r="D166" s="29"/>
      <c r="E166" s="29"/>
      <c r="F166" s="29"/>
      <c r="G166" s="29"/>
      <c r="H166" s="29"/>
      <c r="I166" s="29"/>
      <c r="J166" s="30"/>
      <c r="K166" s="4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5.75" customHeight="1" x14ac:dyDescent="0.3">
      <c r="A167" s="29"/>
      <c r="B167" s="29"/>
      <c r="C167" s="54"/>
      <c r="D167" s="29"/>
      <c r="E167" s="29"/>
      <c r="F167" s="29"/>
      <c r="G167" s="29"/>
      <c r="H167" s="29"/>
      <c r="I167" s="29"/>
      <c r="J167" s="30"/>
      <c r="K167" s="4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5.75" customHeight="1" x14ac:dyDescent="0.3">
      <c r="A168" s="29"/>
      <c r="B168" s="29"/>
      <c r="C168" s="54"/>
      <c r="D168" s="29"/>
      <c r="E168" s="29"/>
      <c r="F168" s="29"/>
      <c r="G168" s="29"/>
      <c r="H168" s="29"/>
      <c r="I168" s="29"/>
      <c r="J168" s="30"/>
      <c r="K168" s="4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5.75" customHeight="1" x14ac:dyDescent="0.3">
      <c r="A169" s="29"/>
      <c r="B169" s="29"/>
      <c r="C169" s="54"/>
      <c r="D169" s="29"/>
      <c r="E169" s="29"/>
      <c r="F169" s="29"/>
      <c r="G169" s="29"/>
      <c r="H169" s="29"/>
      <c r="I169" s="29"/>
      <c r="J169" s="30"/>
      <c r="K169" s="4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5.75" customHeight="1" x14ac:dyDescent="0.3">
      <c r="A170" s="29"/>
      <c r="B170" s="29"/>
      <c r="C170" s="54"/>
      <c r="D170" s="29"/>
      <c r="E170" s="29"/>
      <c r="F170" s="29"/>
      <c r="G170" s="29"/>
      <c r="H170" s="29"/>
      <c r="I170" s="29"/>
      <c r="J170" s="30"/>
      <c r="K170" s="4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5.75" customHeight="1" x14ac:dyDescent="0.3">
      <c r="A171" s="29"/>
      <c r="B171" s="29"/>
      <c r="C171" s="54"/>
      <c r="D171" s="29"/>
      <c r="E171" s="29"/>
      <c r="F171" s="29"/>
      <c r="G171" s="29"/>
      <c r="H171" s="29"/>
      <c r="I171" s="29"/>
      <c r="J171" s="30"/>
      <c r="K171" s="4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5.75" customHeight="1" x14ac:dyDescent="0.3">
      <c r="A172" s="29"/>
      <c r="B172" s="29"/>
      <c r="C172" s="54"/>
      <c r="D172" s="29"/>
      <c r="E172" s="29"/>
      <c r="F172" s="29"/>
      <c r="G172" s="29"/>
      <c r="H172" s="29"/>
      <c r="I172" s="29"/>
      <c r="J172" s="30"/>
      <c r="K172" s="4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5.75" customHeight="1" x14ac:dyDescent="0.3">
      <c r="A173" s="29"/>
      <c r="B173" s="29"/>
      <c r="C173" s="54"/>
      <c r="D173" s="29"/>
      <c r="E173" s="29"/>
      <c r="F173" s="29"/>
      <c r="G173" s="29"/>
      <c r="H173" s="29"/>
      <c r="I173" s="29"/>
      <c r="J173" s="30"/>
      <c r="K173" s="4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5.75" customHeight="1" x14ac:dyDescent="0.3">
      <c r="A174" s="29"/>
      <c r="B174" s="29"/>
      <c r="C174" s="54"/>
      <c r="D174" s="29"/>
      <c r="E174" s="29"/>
      <c r="F174" s="29"/>
      <c r="G174" s="29"/>
      <c r="H174" s="29"/>
      <c r="I174" s="29"/>
      <c r="J174" s="30"/>
      <c r="K174" s="4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5.75" customHeight="1" x14ac:dyDescent="0.3">
      <c r="A175" s="29"/>
      <c r="B175" s="29"/>
      <c r="C175" s="54"/>
      <c r="D175" s="29"/>
      <c r="E175" s="29"/>
      <c r="F175" s="29"/>
      <c r="G175" s="29"/>
      <c r="H175" s="29"/>
      <c r="I175" s="29"/>
      <c r="J175" s="30"/>
      <c r="K175" s="4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5.75" customHeight="1" x14ac:dyDescent="0.3">
      <c r="A176" s="29"/>
      <c r="B176" s="29"/>
      <c r="C176" s="54"/>
      <c r="D176" s="29"/>
      <c r="E176" s="29"/>
      <c r="F176" s="29"/>
      <c r="G176" s="29"/>
      <c r="H176" s="29"/>
      <c r="I176" s="29"/>
      <c r="J176" s="30"/>
      <c r="K176" s="4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5.75" customHeight="1" x14ac:dyDescent="0.3">
      <c r="A177" s="29"/>
      <c r="B177" s="29"/>
      <c r="C177" s="54"/>
      <c r="D177" s="29"/>
      <c r="E177" s="29"/>
      <c r="F177" s="29"/>
      <c r="G177" s="29"/>
      <c r="H177" s="29"/>
      <c r="I177" s="29"/>
      <c r="J177" s="30"/>
      <c r="K177" s="4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5.75" customHeight="1" x14ac:dyDescent="0.3">
      <c r="A178" s="29"/>
      <c r="B178" s="29"/>
      <c r="C178" s="54"/>
      <c r="D178" s="29"/>
      <c r="E178" s="29"/>
      <c r="F178" s="29"/>
      <c r="G178" s="29"/>
      <c r="H178" s="29"/>
      <c r="I178" s="29"/>
      <c r="J178" s="30"/>
      <c r="K178" s="4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5.75" customHeight="1" x14ac:dyDescent="0.3">
      <c r="A179" s="29"/>
      <c r="B179" s="29"/>
      <c r="C179" s="54"/>
      <c r="D179" s="29"/>
      <c r="E179" s="29"/>
      <c r="F179" s="29"/>
      <c r="G179" s="29"/>
      <c r="H179" s="29"/>
      <c r="I179" s="29"/>
      <c r="J179" s="30"/>
      <c r="K179" s="4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5.75" customHeight="1" x14ac:dyDescent="0.3">
      <c r="A180" s="29"/>
      <c r="B180" s="29"/>
      <c r="C180" s="54"/>
      <c r="D180" s="29"/>
      <c r="E180" s="29"/>
      <c r="F180" s="29"/>
      <c r="G180" s="29"/>
      <c r="H180" s="29"/>
      <c r="I180" s="29"/>
      <c r="J180" s="30"/>
      <c r="K180" s="4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5.75" customHeight="1" x14ac:dyDescent="0.3">
      <c r="A181" s="29"/>
      <c r="B181" s="29"/>
      <c r="C181" s="54"/>
      <c r="D181" s="29"/>
      <c r="E181" s="29"/>
      <c r="F181" s="29"/>
      <c r="G181" s="29"/>
      <c r="H181" s="29"/>
      <c r="I181" s="29"/>
      <c r="J181" s="30"/>
      <c r="K181" s="4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5.75" customHeight="1" x14ac:dyDescent="0.3">
      <c r="A182" s="29"/>
      <c r="B182" s="29"/>
      <c r="C182" s="54"/>
      <c r="D182" s="29"/>
      <c r="E182" s="29"/>
      <c r="F182" s="29"/>
      <c r="G182" s="29"/>
      <c r="H182" s="29"/>
      <c r="I182" s="29"/>
      <c r="J182" s="30"/>
      <c r="K182" s="4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5.75" customHeight="1" x14ac:dyDescent="0.3">
      <c r="A183" s="29"/>
      <c r="B183" s="29"/>
      <c r="C183" s="54"/>
      <c r="D183" s="29"/>
      <c r="E183" s="29"/>
      <c r="F183" s="29"/>
      <c r="G183" s="29"/>
      <c r="H183" s="29"/>
      <c r="I183" s="29"/>
      <c r="J183" s="30"/>
      <c r="K183" s="4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5.75" customHeight="1" x14ac:dyDescent="0.3">
      <c r="A184" s="29"/>
      <c r="B184" s="29"/>
      <c r="C184" s="54"/>
      <c r="D184" s="29"/>
      <c r="E184" s="29"/>
      <c r="F184" s="29"/>
      <c r="G184" s="29"/>
      <c r="H184" s="29"/>
      <c r="I184" s="29"/>
      <c r="J184" s="30"/>
      <c r="K184" s="4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5.75" customHeight="1" x14ac:dyDescent="0.3">
      <c r="A185" s="29"/>
      <c r="B185" s="29"/>
      <c r="C185" s="54"/>
      <c r="D185" s="29"/>
      <c r="E185" s="29"/>
      <c r="F185" s="29"/>
      <c r="G185" s="29"/>
      <c r="H185" s="29"/>
      <c r="I185" s="29"/>
      <c r="J185" s="30"/>
      <c r="K185" s="4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5.75" customHeight="1" x14ac:dyDescent="0.3">
      <c r="A186" s="29"/>
      <c r="B186" s="29"/>
      <c r="C186" s="54"/>
      <c r="D186" s="29"/>
      <c r="E186" s="29"/>
      <c r="F186" s="29"/>
      <c r="G186" s="29"/>
      <c r="H186" s="29"/>
      <c r="I186" s="29"/>
      <c r="J186" s="30"/>
      <c r="K186" s="4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5.75" customHeight="1" x14ac:dyDescent="0.3">
      <c r="A187" s="29"/>
      <c r="B187" s="29"/>
      <c r="C187" s="54"/>
      <c r="D187" s="29"/>
      <c r="E187" s="29"/>
      <c r="F187" s="29"/>
      <c r="G187" s="29"/>
      <c r="H187" s="29"/>
      <c r="I187" s="29"/>
      <c r="J187" s="30"/>
      <c r="K187" s="4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5.75" customHeight="1" x14ac:dyDescent="0.3">
      <c r="A188" s="29"/>
      <c r="B188" s="29"/>
      <c r="C188" s="54"/>
      <c r="D188" s="29"/>
      <c r="E188" s="29"/>
      <c r="F188" s="29"/>
      <c r="G188" s="29"/>
      <c r="H188" s="29"/>
      <c r="I188" s="29"/>
      <c r="J188" s="30"/>
      <c r="K188" s="4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5.75" customHeight="1" x14ac:dyDescent="0.3">
      <c r="A189" s="29"/>
      <c r="B189" s="29"/>
      <c r="C189" s="54"/>
      <c r="D189" s="29"/>
      <c r="E189" s="29"/>
      <c r="F189" s="29"/>
      <c r="G189" s="29"/>
      <c r="H189" s="29"/>
      <c r="I189" s="29"/>
      <c r="J189" s="30"/>
      <c r="K189" s="4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5.75" customHeight="1" x14ac:dyDescent="0.3">
      <c r="A190" s="29"/>
      <c r="B190" s="29"/>
      <c r="C190" s="54"/>
      <c r="D190" s="29"/>
      <c r="E190" s="29"/>
      <c r="F190" s="29"/>
      <c r="G190" s="29"/>
      <c r="H190" s="29"/>
      <c r="I190" s="29"/>
      <c r="J190" s="30"/>
      <c r="K190" s="4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5.75" customHeight="1" x14ac:dyDescent="0.3">
      <c r="A191" s="29"/>
      <c r="B191" s="29"/>
      <c r="C191" s="54"/>
      <c r="D191" s="29"/>
      <c r="E191" s="29"/>
      <c r="F191" s="29"/>
      <c r="G191" s="29"/>
      <c r="H191" s="29"/>
      <c r="I191" s="29"/>
      <c r="J191" s="30"/>
      <c r="K191" s="4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5.75" customHeight="1" x14ac:dyDescent="0.3">
      <c r="A192" s="29"/>
      <c r="B192" s="29"/>
      <c r="C192" s="54"/>
      <c r="D192" s="29"/>
      <c r="E192" s="29"/>
      <c r="F192" s="29"/>
      <c r="G192" s="29"/>
      <c r="H192" s="29"/>
      <c r="I192" s="29"/>
      <c r="J192" s="30"/>
      <c r="K192" s="4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5.75" customHeight="1" x14ac:dyDescent="0.3">
      <c r="A193" s="29"/>
      <c r="B193" s="29"/>
      <c r="C193" s="54"/>
      <c r="D193" s="29"/>
      <c r="E193" s="29"/>
      <c r="F193" s="29"/>
      <c r="G193" s="29"/>
      <c r="H193" s="29"/>
      <c r="I193" s="29"/>
      <c r="J193" s="30"/>
      <c r="K193" s="4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5.75" customHeight="1" x14ac:dyDescent="0.3">
      <c r="A194" s="29"/>
      <c r="B194" s="29"/>
      <c r="C194" s="54"/>
      <c r="D194" s="29"/>
      <c r="E194" s="29"/>
      <c r="F194" s="29"/>
      <c r="G194" s="29"/>
      <c r="H194" s="29"/>
      <c r="I194" s="29"/>
      <c r="J194" s="30"/>
      <c r="K194" s="4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5.75" customHeight="1" x14ac:dyDescent="0.3">
      <c r="A195" s="29"/>
      <c r="B195" s="29"/>
      <c r="C195" s="54"/>
      <c r="D195" s="29"/>
      <c r="E195" s="29"/>
      <c r="F195" s="29"/>
      <c r="G195" s="29"/>
      <c r="H195" s="29"/>
      <c r="I195" s="29"/>
      <c r="J195" s="30"/>
      <c r="K195" s="4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5.75" customHeight="1" x14ac:dyDescent="0.3">
      <c r="A196" s="29"/>
      <c r="B196" s="29"/>
      <c r="C196" s="54"/>
      <c r="D196" s="29"/>
      <c r="E196" s="29"/>
      <c r="F196" s="29"/>
      <c r="G196" s="29"/>
      <c r="H196" s="29"/>
      <c r="I196" s="29"/>
      <c r="J196" s="30"/>
      <c r="K196" s="4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5.75" customHeight="1" x14ac:dyDescent="0.3">
      <c r="A197" s="29"/>
      <c r="B197" s="29"/>
      <c r="C197" s="54"/>
      <c r="D197" s="29"/>
      <c r="E197" s="29"/>
      <c r="F197" s="29"/>
      <c r="G197" s="29"/>
      <c r="H197" s="29"/>
      <c r="I197" s="29"/>
      <c r="J197" s="30"/>
      <c r="K197" s="4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5.75" customHeight="1" x14ac:dyDescent="0.3">
      <c r="A198" s="29"/>
      <c r="B198" s="29"/>
      <c r="C198" s="54"/>
      <c r="D198" s="29"/>
      <c r="E198" s="29"/>
      <c r="F198" s="29"/>
      <c r="G198" s="29"/>
      <c r="H198" s="29"/>
      <c r="I198" s="29"/>
      <c r="J198" s="30"/>
      <c r="K198" s="4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5.75" customHeight="1" x14ac:dyDescent="0.3">
      <c r="A199" s="29"/>
      <c r="B199" s="29"/>
      <c r="C199" s="54"/>
      <c r="D199" s="29"/>
      <c r="E199" s="29"/>
      <c r="F199" s="29"/>
      <c r="G199" s="29"/>
      <c r="H199" s="29"/>
      <c r="I199" s="29"/>
      <c r="J199" s="30"/>
      <c r="K199" s="4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5.75" customHeight="1" x14ac:dyDescent="0.3">
      <c r="A200" s="29"/>
      <c r="B200" s="29"/>
      <c r="C200" s="54"/>
      <c r="D200" s="29"/>
      <c r="E200" s="29"/>
      <c r="F200" s="29"/>
      <c r="G200" s="29"/>
      <c r="H200" s="29"/>
      <c r="I200" s="29"/>
      <c r="J200" s="30"/>
      <c r="K200" s="4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5.75" customHeight="1" x14ac:dyDescent="0.3">
      <c r="A201" s="29"/>
      <c r="B201" s="29"/>
      <c r="C201" s="54"/>
      <c r="D201" s="29"/>
      <c r="E201" s="29"/>
      <c r="F201" s="29"/>
      <c r="G201" s="29"/>
      <c r="H201" s="29"/>
      <c r="I201" s="29"/>
      <c r="J201" s="30"/>
      <c r="K201" s="4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5.75" customHeight="1" x14ac:dyDescent="0.3">
      <c r="A202" s="29"/>
      <c r="B202" s="29"/>
      <c r="C202" s="54"/>
      <c r="D202" s="29"/>
      <c r="E202" s="29"/>
      <c r="F202" s="29"/>
      <c r="G202" s="29"/>
      <c r="H202" s="29"/>
      <c r="I202" s="29"/>
      <c r="J202" s="30"/>
      <c r="K202" s="4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5.75" customHeight="1" x14ac:dyDescent="0.3">
      <c r="A203" s="29"/>
      <c r="B203" s="29"/>
      <c r="C203" s="54"/>
      <c r="D203" s="29"/>
      <c r="E203" s="29"/>
      <c r="F203" s="29"/>
      <c r="G203" s="29"/>
      <c r="H203" s="29"/>
      <c r="I203" s="29"/>
      <c r="J203" s="30"/>
      <c r="K203" s="4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5.75" customHeight="1" x14ac:dyDescent="0.3">
      <c r="A204" s="29"/>
      <c r="B204" s="29"/>
      <c r="C204" s="54"/>
      <c r="D204" s="29"/>
      <c r="E204" s="29"/>
      <c r="F204" s="29"/>
      <c r="G204" s="29"/>
      <c r="H204" s="29"/>
      <c r="I204" s="29"/>
      <c r="J204" s="30"/>
      <c r="K204" s="4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5.75" customHeight="1" x14ac:dyDescent="0.3">
      <c r="A205" s="29"/>
      <c r="B205" s="29"/>
      <c r="C205" s="54"/>
      <c r="D205" s="29"/>
      <c r="E205" s="29"/>
      <c r="F205" s="29"/>
      <c r="G205" s="29"/>
      <c r="H205" s="29"/>
      <c r="I205" s="29"/>
      <c r="J205" s="30"/>
      <c r="K205" s="4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5.75" customHeight="1" x14ac:dyDescent="0.3">
      <c r="A206" s="29"/>
      <c r="B206" s="29"/>
      <c r="C206" s="54"/>
      <c r="D206" s="29"/>
      <c r="E206" s="29"/>
      <c r="F206" s="29"/>
      <c r="G206" s="29"/>
      <c r="H206" s="29"/>
      <c r="I206" s="29"/>
      <c r="J206" s="30"/>
      <c r="K206" s="4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5.75" customHeight="1" x14ac:dyDescent="0.3">
      <c r="A207" s="29"/>
      <c r="B207" s="29"/>
      <c r="C207" s="54"/>
      <c r="D207" s="29"/>
      <c r="E207" s="29"/>
      <c r="F207" s="29"/>
      <c r="G207" s="29"/>
      <c r="H207" s="29"/>
      <c r="I207" s="29"/>
      <c r="J207" s="30"/>
      <c r="K207" s="4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5.75" customHeight="1" x14ac:dyDescent="0.3">
      <c r="A208" s="29"/>
      <c r="B208" s="29"/>
      <c r="C208" s="54"/>
      <c r="D208" s="29"/>
      <c r="E208" s="29"/>
      <c r="F208" s="29"/>
      <c r="G208" s="29"/>
      <c r="H208" s="29"/>
      <c r="I208" s="29"/>
      <c r="J208" s="30"/>
      <c r="K208" s="4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5.75" customHeight="1" x14ac:dyDescent="0.3">
      <c r="A209" s="29"/>
      <c r="B209" s="29"/>
      <c r="C209" s="54"/>
      <c r="D209" s="29"/>
      <c r="E209" s="29"/>
      <c r="F209" s="29"/>
      <c r="G209" s="29"/>
      <c r="H209" s="29"/>
      <c r="I209" s="29"/>
      <c r="J209" s="30"/>
      <c r="K209" s="4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5.75" customHeight="1" x14ac:dyDescent="0.3">
      <c r="A210" s="29"/>
      <c r="B210" s="29"/>
      <c r="C210" s="54"/>
      <c r="D210" s="29"/>
      <c r="E210" s="29"/>
      <c r="F210" s="29"/>
      <c r="G210" s="29"/>
      <c r="H210" s="29"/>
      <c r="I210" s="29"/>
      <c r="J210" s="30"/>
      <c r="K210" s="4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5.75" customHeight="1" x14ac:dyDescent="0.3">
      <c r="A211" s="29"/>
      <c r="B211" s="29"/>
      <c r="C211" s="54"/>
      <c r="D211" s="29"/>
      <c r="E211" s="29"/>
      <c r="F211" s="29"/>
      <c r="G211" s="29"/>
      <c r="H211" s="29"/>
      <c r="I211" s="29"/>
      <c r="J211" s="30"/>
      <c r="K211" s="4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5.75" customHeight="1" x14ac:dyDescent="0.3">
      <c r="A212" s="29"/>
      <c r="B212" s="29"/>
      <c r="C212" s="54"/>
      <c r="D212" s="29"/>
      <c r="E212" s="29"/>
      <c r="F212" s="29"/>
      <c r="G212" s="29"/>
      <c r="H212" s="29"/>
      <c r="I212" s="29"/>
      <c r="J212" s="30"/>
      <c r="K212" s="4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5.75" customHeight="1" x14ac:dyDescent="0.3">
      <c r="A213" s="29"/>
      <c r="B213" s="29"/>
      <c r="C213" s="54"/>
      <c r="D213" s="29"/>
      <c r="E213" s="29"/>
      <c r="F213" s="29"/>
      <c r="G213" s="29"/>
      <c r="H213" s="29"/>
      <c r="I213" s="29"/>
      <c r="J213" s="30"/>
      <c r="K213" s="4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5.75" customHeight="1" x14ac:dyDescent="0.3">
      <c r="A214" s="29"/>
      <c r="B214" s="29"/>
      <c r="C214" s="54"/>
      <c r="D214" s="29"/>
      <c r="E214" s="29"/>
      <c r="F214" s="29"/>
      <c r="G214" s="29"/>
      <c r="H214" s="29"/>
      <c r="I214" s="29"/>
      <c r="J214" s="30"/>
      <c r="K214" s="4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5.75" customHeight="1" x14ac:dyDescent="0.3">
      <c r="A215" s="29"/>
      <c r="B215" s="29"/>
      <c r="C215" s="54"/>
      <c r="D215" s="29"/>
      <c r="E215" s="29"/>
      <c r="F215" s="29"/>
      <c r="G215" s="29"/>
      <c r="H215" s="29"/>
      <c r="I215" s="29"/>
      <c r="J215" s="30"/>
      <c r="K215" s="4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5.75" customHeight="1" x14ac:dyDescent="0.3">
      <c r="A216" s="29"/>
      <c r="B216" s="29"/>
      <c r="C216" s="54"/>
      <c r="D216" s="29"/>
      <c r="E216" s="29"/>
      <c r="F216" s="29"/>
      <c r="G216" s="29"/>
      <c r="H216" s="29"/>
      <c r="I216" s="29"/>
      <c r="J216" s="30"/>
      <c r="K216" s="4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5.75" customHeight="1" x14ac:dyDescent="0.3">
      <c r="A217" s="29"/>
      <c r="B217" s="29"/>
      <c r="C217" s="54"/>
      <c r="D217" s="29"/>
      <c r="E217" s="29"/>
      <c r="F217" s="29"/>
      <c r="G217" s="29"/>
      <c r="H217" s="29"/>
      <c r="I217" s="29"/>
      <c r="J217" s="30"/>
      <c r="K217" s="4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5.75" customHeight="1" x14ac:dyDescent="0.3">
      <c r="A218" s="29"/>
      <c r="B218" s="29"/>
      <c r="C218" s="54"/>
      <c r="D218" s="29"/>
      <c r="E218" s="29"/>
      <c r="F218" s="29"/>
      <c r="G218" s="29"/>
      <c r="H218" s="29"/>
      <c r="I218" s="29"/>
      <c r="J218" s="30"/>
      <c r="K218" s="4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5.75" customHeight="1" x14ac:dyDescent="0.3">
      <c r="A219" s="29"/>
      <c r="B219" s="29"/>
      <c r="C219" s="54"/>
      <c r="D219" s="29"/>
      <c r="E219" s="29"/>
      <c r="F219" s="29"/>
      <c r="G219" s="29"/>
      <c r="H219" s="29"/>
      <c r="I219" s="29"/>
      <c r="J219" s="30"/>
      <c r="K219" s="4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5.75" customHeight="1" x14ac:dyDescent="0.3">
      <c r="A220" s="29"/>
      <c r="B220" s="29"/>
      <c r="C220" s="54"/>
      <c r="D220" s="29"/>
      <c r="E220" s="29"/>
      <c r="F220" s="29"/>
      <c r="G220" s="29"/>
      <c r="H220" s="29"/>
      <c r="I220" s="29"/>
      <c r="J220" s="30"/>
      <c r="K220" s="4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5.75" customHeight="1" x14ac:dyDescent="0.3">
      <c r="A221" s="29"/>
      <c r="B221" s="29"/>
      <c r="C221" s="54"/>
      <c r="D221" s="29"/>
      <c r="E221" s="29"/>
      <c r="F221" s="29"/>
      <c r="G221" s="29"/>
      <c r="H221" s="29"/>
      <c r="I221" s="29"/>
      <c r="J221" s="30"/>
      <c r="K221" s="4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5.75" customHeight="1" x14ac:dyDescent="0.3">
      <c r="A222" s="29"/>
      <c r="B222" s="29"/>
      <c r="C222" s="54"/>
      <c r="D222" s="29"/>
      <c r="E222" s="29"/>
      <c r="F222" s="29"/>
      <c r="G222" s="29"/>
      <c r="H222" s="29"/>
      <c r="I222" s="29"/>
      <c r="J222" s="30"/>
      <c r="K222" s="4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5.75" customHeight="1" x14ac:dyDescent="0.3">
      <c r="A223" s="29"/>
      <c r="B223" s="29"/>
      <c r="C223" s="54"/>
      <c r="D223" s="29"/>
      <c r="E223" s="29"/>
      <c r="F223" s="29"/>
      <c r="G223" s="29"/>
      <c r="H223" s="29"/>
      <c r="I223" s="29"/>
      <c r="J223" s="30"/>
      <c r="K223" s="4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5.75" customHeight="1" x14ac:dyDescent="0.3">
      <c r="A224" s="29"/>
      <c r="B224" s="29"/>
      <c r="C224" s="54"/>
      <c r="D224" s="29"/>
      <c r="E224" s="29"/>
      <c r="F224" s="29"/>
      <c r="G224" s="29"/>
      <c r="H224" s="29"/>
      <c r="I224" s="29"/>
      <c r="J224" s="30"/>
      <c r="K224" s="4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5.75" customHeight="1" x14ac:dyDescent="0.3">
      <c r="A225" s="29"/>
      <c r="B225" s="29"/>
      <c r="C225" s="54"/>
      <c r="D225" s="29"/>
      <c r="E225" s="29"/>
      <c r="F225" s="29"/>
      <c r="G225" s="29"/>
      <c r="H225" s="29"/>
      <c r="I225" s="29"/>
      <c r="J225" s="30"/>
      <c r="K225" s="4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5.75" customHeight="1" x14ac:dyDescent="0.3">
      <c r="A226" s="29"/>
      <c r="B226" s="29"/>
      <c r="C226" s="54"/>
      <c r="D226" s="29"/>
      <c r="E226" s="29"/>
      <c r="F226" s="29"/>
      <c r="G226" s="29"/>
      <c r="H226" s="29"/>
      <c r="I226" s="29"/>
      <c r="J226" s="30"/>
      <c r="K226" s="4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5.75" customHeight="1" x14ac:dyDescent="0.3">
      <c r="A227" s="29"/>
      <c r="B227" s="29"/>
      <c r="C227" s="54"/>
      <c r="D227" s="29"/>
      <c r="E227" s="29"/>
      <c r="F227" s="29"/>
      <c r="G227" s="29"/>
      <c r="H227" s="29"/>
      <c r="I227" s="29"/>
      <c r="J227" s="30"/>
      <c r="K227" s="4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5.75" customHeight="1" x14ac:dyDescent="0.3">
      <c r="A228" s="29"/>
      <c r="B228" s="29"/>
      <c r="C228" s="54"/>
      <c r="D228" s="29"/>
      <c r="E228" s="29"/>
      <c r="F228" s="29"/>
      <c r="G228" s="29"/>
      <c r="H228" s="29"/>
      <c r="I228" s="29"/>
      <c r="J228" s="30"/>
      <c r="K228" s="4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5.75" customHeight="1" x14ac:dyDescent="0.3">
      <c r="A229" s="29"/>
      <c r="B229" s="29"/>
      <c r="C229" s="54"/>
      <c r="D229" s="29"/>
      <c r="E229" s="29"/>
      <c r="F229" s="29"/>
      <c r="G229" s="29"/>
      <c r="H229" s="29"/>
      <c r="I229" s="29"/>
      <c r="J229" s="30"/>
      <c r="K229" s="4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5.75" customHeight="1" x14ac:dyDescent="0.3">
      <c r="A230" s="29"/>
      <c r="B230" s="29"/>
      <c r="C230" s="54"/>
      <c r="D230" s="29"/>
      <c r="E230" s="29"/>
      <c r="F230" s="29"/>
      <c r="G230" s="29"/>
      <c r="H230" s="29"/>
      <c r="I230" s="29"/>
      <c r="J230" s="30"/>
      <c r="K230" s="4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5.75" customHeight="1" x14ac:dyDescent="0.3">
      <c r="A231" s="29"/>
      <c r="B231" s="29"/>
      <c r="C231" s="54"/>
      <c r="D231" s="29"/>
      <c r="E231" s="29"/>
      <c r="F231" s="29"/>
      <c r="G231" s="29"/>
      <c r="H231" s="29"/>
      <c r="I231" s="29"/>
      <c r="J231" s="30"/>
      <c r="K231" s="4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5.75" customHeight="1" x14ac:dyDescent="0.3">
      <c r="A232" s="29"/>
      <c r="B232" s="29"/>
      <c r="C232" s="54"/>
      <c r="D232" s="29"/>
      <c r="E232" s="29"/>
      <c r="F232" s="29"/>
      <c r="G232" s="29"/>
      <c r="H232" s="29"/>
      <c r="I232" s="29"/>
      <c r="J232" s="30"/>
      <c r="K232" s="4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5.75" customHeight="1" x14ac:dyDescent="0.3">
      <c r="A233" s="29"/>
      <c r="B233" s="29"/>
      <c r="C233" s="54"/>
      <c r="D233" s="29"/>
      <c r="E233" s="29"/>
      <c r="F233" s="29"/>
      <c r="G233" s="29"/>
      <c r="H233" s="29"/>
      <c r="I233" s="29"/>
      <c r="J233" s="30"/>
      <c r="K233" s="4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5.75" customHeight="1" x14ac:dyDescent="0.3">
      <c r="A234" s="29"/>
      <c r="B234" s="29"/>
      <c r="C234" s="54"/>
      <c r="D234" s="29"/>
      <c r="E234" s="29"/>
      <c r="F234" s="29"/>
      <c r="G234" s="29"/>
      <c r="H234" s="29"/>
      <c r="I234" s="29"/>
      <c r="J234" s="30"/>
      <c r="K234" s="4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5.75" customHeight="1" x14ac:dyDescent="0.3">
      <c r="A235" s="29"/>
      <c r="B235" s="29"/>
      <c r="C235" s="54"/>
      <c r="D235" s="29"/>
      <c r="E235" s="29"/>
      <c r="F235" s="29"/>
      <c r="G235" s="29"/>
      <c r="H235" s="29"/>
      <c r="I235" s="29"/>
      <c r="J235" s="30"/>
      <c r="K235" s="4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5.75" customHeight="1" x14ac:dyDescent="0.3">
      <c r="A236" s="29"/>
      <c r="B236" s="29"/>
      <c r="C236" s="54"/>
      <c r="D236" s="29"/>
      <c r="E236" s="29"/>
      <c r="F236" s="29"/>
      <c r="G236" s="29"/>
      <c r="H236" s="29"/>
      <c r="I236" s="29"/>
      <c r="J236" s="30"/>
      <c r="K236" s="4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5.75" customHeight="1" x14ac:dyDescent="0.3">
      <c r="A237" s="29"/>
      <c r="B237" s="29"/>
      <c r="C237" s="54"/>
      <c r="D237" s="29"/>
      <c r="E237" s="29"/>
      <c r="F237" s="29"/>
      <c r="G237" s="29"/>
      <c r="H237" s="29"/>
      <c r="I237" s="29"/>
      <c r="J237" s="30"/>
      <c r="K237" s="4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5.75" customHeight="1" x14ac:dyDescent="0.3">
      <c r="A238" s="29"/>
      <c r="B238" s="29"/>
      <c r="C238" s="54"/>
      <c r="D238" s="29"/>
      <c r="E238" s="29"/>
      <c r="F238" s="29"/>
      <c r="G238" s="29"/>
      <c r="H238" s="29"/>
      <c r="I238" s="29"/>
      <c r="J238" s="30"/>
      <c r="K238" s="4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5.75" customHeight="1" x14ac:dyDescent="0.3">
      <c r="A239" s="29"/>
      <c r="B239" s="29"/>
      <c r="C239" s="54"/>
      <c r="D239" s="29"/>
      <c r="E239" s="29"/>
      <c r="F239" s="29"/>
      <c r="G239" s="29"/>
      <c r="H239" s="29"/>
      <c r="I239" s="29"/>
      <c r="J239" s="30"/>
      <c r="K239" s="4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5.75" customHeight="1" x14ac:dyDescent="0.3">
      <c r="A240" s="29"/>
      <c r="B240" s="29"/>
      <c r="C240" s="54"/>
      <c r="D240" s="29"/>
      <c r="E240" s="29"/>
      <c r="F240" s="29"/>
      <c r="G240" s="29"/>
      <c r="H240" s="29"/>
      <c r="I240" s="29"/>
      <c r="J240" s="30"/>
      <c r="K240" s="4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5.75" customHeight="1" x14ac:dyDescent="0.3">
      <c r="A241" s="29"/>
      <c r="B241" s="29"/>
      <c r="C241" s="54"/>
      <c r="D241" s="29"/>
      <c r="E241" s="29"/>
      <c r="F241" s="29"/>
      <c r="G241" s="29"/>
      <c r="H241" s="29"/>
      <c r="I241" s="29"/>
      <c r="J241" s="30"/>
      <c r="K241" s="4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5.75" customHeight="1" x14ac:dyDescent="0.3">
      <c r="A242" s="29"/>
      <c r="B242" s="29"/>
      <c r="C242" s="54"/>
      <c r="D242" s="29"/>
      <c r="E242" s="29"/>
      <c r="F242" s="29"/>
      <c r="G242" s="29"/>
      <c r="H242" s="29"/>
      <c r="I242" s="29"/>
      <c r="J242" s="30"/>
      <c r="K242" s="4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5.75" customHeight="1" x14ac:dyDescent="0.3">
      <c r="A243" s="29"/>
      <c r="B243" s="29"/>
      <c r="C243" s="54"/>
      <c r="D243" s="29"/>
      <c r="E243" s="29"/>
      <c r="F243" s="29"/>
      <c r="G243" s="29"/>
      <c r="H243" s="29"/>
      <c r="I243" s="29"/>
      <c r="J243" s="30"/>
      <c r="K243" s="4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5.75" customHeight="1" x14ac:dyDescent="0.3">
      <c r="A244" s="29"/>
      <c r="B244" s="29"/>
      <c r="C244" s="54"/>
      <c r="D244" s="29"/>
      <c r="E244" s="29"/>
      <c r="F244" s="29"/>
      <c r="G244" s="29"/>
      <c r="H244" s="29"/>
      <c r="I244" s="29"/>
      <c r="J244" s="30"/>
      <c r="K244" s="4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5.75" customHeight="1" x14ac:dyDescent="0.3">
      <c r="A245" s="29"/>
      <c r="B245" s="29"/>
      <c r="C245" s="54"/>
      <c r="D245" s="29"/>
      <c r="E245" s="29"/>
      <c r="F245" s="29"/>
      <c r="G245" s="29"/>
      <c r="H245" s="29"/>
      <c r="I245" s="29"/>
      <c r="J245" s="30"/>
      <c r="K245" s="4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5.75" customHeight="1" x14ac:dyDescent="0.3">
      <c r="A246" s="29"/>
      <c r="B246" s="29"/>
      <c r="C246" s="54"/>
      <c r="D246" s="29"/>
      <c r="E246" s="29"/>
      <c r="F246" s="29"/>
      <c r="G246" s="29"/>
      <c r="H246" s="29"/>
      <c r="I246" s="29"/>
      <c r="J246" s="30"/>
      <c r="K246" s="4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5.75" customHeight="1" x14ac:dyDescent="0.3">
      <c r="A247" s="29"/>
      <c r="B247" s="29"/>
      <c r="C247" s="54"/>
      <c r="D247" s="29"/>
      <c r="E247" s="29"/>
      <c r="F247" s="29"/>
      <c r="G247" s="29"/>
      <c r="H247" s="29"/>
      <c r="I247" s="29"/>
      <c r="J247" s="30"/>
      <c r="K247" s="4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5.75" customHeight="1" x14ac:dyDescent="0.3">
      <c r="A248" s="29"/>
      <c r="B248" s="29"/>
      <c r="C248" s="54"/>
      <c r="D248" s="29"/>
      <c r="E248" s="29"/>
      <c r="F248" s="29"/>
      <c r="G248" s="29"/>
      <c r="H248" s="29"/>
      <c r="I248" s="29"/>
      <c r="J248" s="30"/>
      <c r="K248" s="4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5.75" customHeight="1" x14ac:dyDescent="0.3">
      <c r="A249" s="29"/>
      <c r="B249" s="29"/>
      <c r="C249" s="54"/>
      <c r="D249" s="29"/>
      <c r="E249" s="29"/>
      <c r="F249" s="29"/>
      <c r="G249" s="29"/>
      <c r="H249" s="29"/>
      <c r="I249" s="29"/>
      <c r="J249" s="30"/>
      <c r="K249" s="4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5.75" customHeight="1" x14ac:dyDescent="0.3">
      <c r="A250" s="29"/>
      <c r="B250" s="29"/>
      <c r="C250" s="54"/>
      <c r="D250" s="29"/>
      <c r="E250" s="29"/>
      <c r="F250" s="29"/>
      <c r="G250" s="29"/>
      <c r="H250" s="29"/>
      <c r="I250" s="29"/>
      <c r="J250" s="30"/>
      <c r="K250" s="4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5.75" customHeight="1" x14ac:dyDescent="0.3">
      <c r="A251" s="29"/>
      <c r="B251" s="29"/>
      <c r="C251" s="54"/>
      <c r="D251" s="29"/>
      <c r="E251" s="29"/>
      <c r="F251" s="29"/>
      <c r="G251" s="29"/>
      <c r="H251" s="29"/>
      <c r="I251" s="29"/>
      <c r="J251" s="30"/>
      <c r="K251" s="4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5.75" customHeight="1" x14ac:dyDescent="0.3">
      <c r="A252" s="29"/>
      <c r="B252" s="29"/>
      <c r="C252" s="54"/>
      <c r="D252" s="29"/>
      <c r="E252" s="29"/>
      <c r="F252" s="29"/>
      <c r="G252" s="29"/>
      <c r="H252" s="29"/>
      <c r="I252" s="29"/>
      <c r="J252" s="30"/>
      <c r="K252" s="4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5.75" customHeight="1" x14ac:dyDescent="0.3">
      <c r="A253" s="29"/>
      <c r="B253" s="29"/>
      <c r="C253" s="54"/>
      <c r="D253" s="29"/>
      <c r="E253" s="29"/>
      <c r="F253" s="29"/>
      <c r="G253" s="29"/>
      <c r="H253" s="29"/>
      <c r="I253" s="29"/>
      <c r="J253" s="30"/>
      <c r="K253" s="4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5.75" customHeight="1" x14ac:dyDescent="0.3">
      <c r="A254" s="29"/>
      <c r="B254" s="29"/>
      <c r="C254" s="54"/>
      <c r="D254" s="29"/>
      <c r="E254" s="29"/>
      <c r="F254" s="29"/>
      <c r="G254" s="29"/>
      <c r="H254" s="29"/>
      <c r="I254" s="29"/>
      <c r="J254" s="30"/>
      <c r="K254" s="4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5.75" customHeight="1" x14ac:dyDescent="0.3">
      <c r="A255" s="29"/>
      <c r="B255" s="29"/>
      <c r="C255" s="54"/>
      <c r="D255" s="29"/>
      <c r="E255" s="29"/>
      <c r="F255" s="29"/>
      <c r="G255" s="29"/>
      <c r="H255" s="29"/>
      <c r="I255" s="29"/>
      <c r="J255" s="30"/>
      <c r="K255" s="4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5.75" customHeight="1" x14ac:dyDescent="0.3">
      <c r="A256" s="29"/>
      <c r="B256" s="29"/>
      <c r="C256" s="54"/>
      <c r="D256" s="29"/>
      <c r="E256" s="29"/>
      <c r="F256" s="29"/>
      <c r="G256" s="29"/>
      <c r="H256" s="29"/>
      <c r="I256" s="29"/>
      <c r="J256" s="30"/>
      <c r="K256" s="4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5.75" customHeight="1" x14ac:dyDescent="0.3">
      <c r="A257" s="29"/>
      <c r="B257" s="29"/>
      <c r="C257" s="54"/>
      <c r="D257" s="29"/>
      <c r="E257" s="29"/>
      <c r="F257" s="29"/>
      <c r="G257" s="29"/>
      <c r="H257" s="29"/>
      <c r="I257" s="29"/>
      <c r="J257" s="30"/>
      <c r="K257" s="4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5.75" customHeight="1" x14ac:dyDescent="0.3">
      <c r="A258" s="29"/>
      <c r="B258" s="29"/>
      <c r="C258" s="54"/>
      <c r="D258" s="29"/>
      <c r="E258" s="29"/>
      <c r="F258" s="29"/>
      <c r="G258" s="29"/>
      <c r="H258" s="29"/>
      <c r="I258" s="29"/>
      <c r="J258" s="30"/>
      <c r="K258" s="4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5.75" customHeight="1" x14ac:dyDescent="0.3">
      <c r="A259" s="29"/>
      <c r="B259" s="29"/>
      <c r="C259" s="54"/>
      <c r="D259" s="29"/>
      <c r="E259" s="29"/>
      <c r="F259" s="29"/>
      <c r="G259" s="29"/>
      <c r="H259" s="29"/>
      <c r="I259" s="29"/>
      <c r="J259" s="30"/>
      <c r="K259" s="4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5.75" customHeight="1" x14ac:dyDescent="0.3">
      <c r="A260" s="29"/>
      <c r="B260" s="29"/>
      <c r="C260" s="54"/>
      <c r="D260" s="29"/>
      <c r="E260" s="29"/>
      <c r="F260" s="29"/>
      <c r="G260" s="29"/>
      <c r="H260" s="29"/>
      <c r="I260" s="29"/>
      <c r="J260" s="30"/>
      <c r="K260" s="4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5.75" customHeight="1" x14ac:dyDescent="0.3">
      <c r="A261" s="29"/>
      <c r="B261" s="29"/>
      <c r="C261" s="54"/>
      <c r="D261" s="29"/>
      <c r="E261" s="29"/>
      <c r="F261" s="29"/>
      <c r="G261" s="29"/>
      <c r="H261" s="29"/>
      <c r="I261" s="29"/>
      <c r="J261" s="30"/>
      <c r="K261" s="4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5.75" customHeight="1" x14ac:dyDescent="0.3">
      <c r="A262" s="29"/>
      <c r="B262" s="29"/>
      <c r="C262" s="54"/>
      <c r="D262" s="29"/>
      <c r="E262" s="29"/>
      <c r="F262" s="29"/>
      <c r="G262" s="29"/>
      <c r="H262" s="29"/>
      <c r="I262" s="29"/>
      <c r="J262" s="30"/>
      <c r="K262" s="4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5.75" customHeight="1" x14ac:dyDescent="0.3">
      <c r="A263" s="29"/>
      <c r="B263" s="29"/>
      <c r="C263" s="54"/>
      <c r="D263" s="29"/>
      <c r="E263" s="29"/>
      <c r="F263" s="29"/>
      <c r="G263" s="29"/>
      <c r="H263" s="29"/>
      <c r="I263" s="29"/>
      <c r="J263" s="30"/>
      <c r="K263" s="4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5.75" customHeight="1" x14ac:dyDescent="0.3">
      <c r="A264" s="29"/>
      <c r="B264" s="29"/>
      <c r="C264" s="54"/>
      <c r="D264" s="29"/>
      <c r="E264" s="29"/>
      <c r="F264" s="29"/>
      <c r="G264" s="29"/>
      <c r="H264" s="29"/>
      <c r="I264" s="29"/>
      <c r="J264" s="30"/>
      <c r="K264" s="4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5.75" customHeight="1" x14ac:dyDescent="0.3">
      <c r="A265" s="29"/>
      <c r="B265" s="29"/>
      <c r="C265" s="54"/>
      <c r="D265" s="29"/>
      <c r="E265" s="29"/>
      <c r="F265" s="29"/>
      <c r="G265" s="29"/>
      <c r="H265" s="29"/>
      <c r="I265" s="29"/>
      <c r="J265" s="30"/>
      <c r="K265" s="4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5.75" customHeight="1" x14ac:dyDescent="0.3">
      <c r="A266" s="29"/>
      <c r="B266" s="29"/>
      <c r="C266" s="54"/>
      <c r="D266" s="29"/>
      <c r="E266" s="29"/>
      <c r="F266" s="29"/>
      <c r="G266" s="29"/>
      <c r="H266" s="29"/>
      <c r="I266" s="29"/>
      <c r="J266" s="30"/>
      <c r="K266" s="4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5.75" customHeight="1" x14ac:dyDescent="0.3">
      <c r="A267" s="29"/>
      <c r="B267" s="29"/>
      <c r="C267" s="54"/>
      <c r="D267" s="29"/>
      <c r="E267" s="29"/>
      <c r="F267" s="29"/>
      <c r="G267" s="29"/>
      <c r="H267" s="29"/>
      <c r="I267" s="29"/>
      <c r="J267" s="30"/>
      <c r="K267" s="4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5.75" customHeight="1" x14ac:dyDescent="0.3">
      <c r="A268" s="29"/>
      <c r="B268" s="29"/>
      <c r="C268" s="54"/>
      <c r="D268" s="29"/>
      <c r="E268" s="29"/>
      <c r="F268" s="29"/>
      <c r="G268" s="29"/>
      <c r="H268" s="29"/>
      <c r="I268" s="29"/>
      <c r="J268" s="30"/>
      <c r="K268" s="4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5.75" customHeight="1" x14ac:dyDescent="0.3">
      <c r="A269" s="29"/>
      <c r="B269" s="29"/>
      <c r="C269" s="54"/>
      <c r="D269" s="29"/>
      <c r="E269" s="29"/>
      <c r="F269" s="29"/>
      <c r="G269" s="29"/>
      <c r="H269" s="29"/>
      <c r="I269" s="29"/>
      <c r="J269" s="30"/>
      <c r="K269" s="4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5.75" customHeight="1" x14ac:dyDescent="0.3">
      <c r="A270" s="29"/>
      <c r="B270" s="29"/>
      <c r="C270" s="54"/>
      <c r="D270" s="29"/>
      <c r="E270" s="29"/>
      <c r="F270" s="29"/>
      <c r="G270" s="29"/>
      <c r="H270" s="29"/>
      <c r="I270" s="29"/>
      <c r="J270" s="30"/>
      <c r="K270" s="4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5.75" customHeight="1" x14ac:dyDescent="0.3">
      <c r="A271" s="29"/>
      <c r="B271" s="29"/>
      <c r="C271" s="54"/>
      <c r="D271" s="29"/>
      <c r="E271" s="29"/>
      <c r="F271" s="29"/>
      <c r="G271" s="29"/>
      <c r="H271" s="29"/>
      <c r="I271" s="29"/>
      <c r="J271" s="30"/>
      <c r="K271" s="4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5.75" customHeight="1" x14ac:dyDescent="0.3">
      <c r="A272" s="29"/>
      <c r="B272" s="29"/>
      <c r="C272" s="54"/>
      <c r="D272" s="29"/>
      <c r="E272" s="29"/>
      <c r="F272" s="29"/>
      <c r="G272" s="29"/>
      <c r="H272" s="29"/>
      <c r="I272" s="29"/>
      <c r="J272" s="30"/>
      <c r="K272" s="4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5.75" customHeight="1" x14ac:dyDescent="0.3">
      <c r="A273" s="29"/>
      <c r="B273" s="29"/>
      <c r="C273" s="54"/>
      <c r="D273" s="29"/>
      <c r="E273" s="29"/>
      <c r="F273" s="29"/>
      <c r="G273" s="29"/>
      <c r="H273" s="29"/>
      <c r="I273" s="29"/>
      <c r="J273" s="30"/>
      <c r="K273" s="4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5.75" customHeight="1" x14ac:dyDescent="0.3">
      <c r="A274" s="29"/>
      <c r="B274" s="29"/>
      <c r="C274" s="54"/>
      <c r="D274" s="29"/>
      <c r="E274" s="29"/>
      <c r="F274" s="29"/>
      <c r="G274" s="29"/>
      <c r="H274" s="29"/>
      <c r="I274" s="29"/>
      <c r="J274" s="30"/>
      <c r="K274" s="4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5.75" customHeight="1" x14ac:dyDescent="0.3">
      <c r="A275" s="29"/>
      <c r="B275" s="29"/>
      <c r="C275" s="54"/>
      <c r="D275" s="29"/>
      <c r="E275" s="29"/>
      <c r="F275" s="29"/>
      <c r="G275" s="29"/>
      <c r="H275" s="29"/>
      <c r="I275" s="29"/>
      <c r="J275" s="30"/>
      <c r="K275" s="4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5.75" customHeight="1" x14ac:dyDescent="0.3">
      <c r="A276" s="29"/>
      <c r="B276" s="29"/>
      <c r="C276" s="54"/>
      <c r="D276" s="29"/>
      <c r="E276" s="29"/>
      <c r="F276" s="29"/>
      <c r="G276" s="29"/>
      <c r="H276" s="29"/>
      <c r="I276" s="29"/>
      <c r="J276" s="30"/>
      <c r="K276" s="4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5.75" customHeight="1" x14ac:dyDescent="0.3">
      <c r="A277" s="29"/>
      <c r="B277" s="29"/>
      <c r="C277" s="54"/>
      <c r="D277" s="29"/>
      <c r="E277" s="29"/>
      <c r="F277" s="29"/>
      <c r="G277" s="29"/>
      <c r="H277" s="29"/>
      <c r="I277" s="29"/>
      <c r="J277" s="30"/>
      <c r="K277" s="4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5.75" customHeight="1" x14ac:dyDescent="0.3">
      <c r="A278" s="29"/>
      <c r="B278" s="29"/>
      <c r="C278" s="54"/>
      <c r="D278" s="29"/>
      <c r="E278" s="29"/>
      <c r="F278" s="29"/>
      <c r="G278" s="29"/>
      <c r="H278" s="29"/>
      <c r="I278" s="29"/>
      <c r="J278" s="30"/>
      <c r="K278" s="4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5.75" customHeight="1" x14ac:dyDescent="0.3">
      <c r="A279" s="29"/>
      <c r="B279" s="29"/>
      <c r="C279" s="54"/>
      <c r="D279" s="29"/>
      <c r="E279" s="29"/>
      <c r="F279" s="29"/>
      <c r="G279" s="29"/>
      <c r="H279" s="29"/>
      <c r="I279" s="29"/>
      <c r="J279" s="30"/>
      <c r="K279" s="4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5.75" customHeight="1" x14ac:dyDescent="0.3">
      <c r="A280" s="29"/>
      <c r="B280" s="29"/>
      <c r="C280" s="54"/>
      <c r="D280" s="29"/>
      <c r="E280" s="29"/>
      <c r="F280" s="29"/>
      <c r="G280" s="29"/>
      <c r="H280" s="29"/>
      <c r="I280" s="29"/>
      <c r="J280" s="30"/>
      <c r="K280" s="4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5.75" customHeight="1" x14ac:dyDescent="0.3">
      <c r="A281" s="29"/>
      <c r="B281" s="29"/>
      <c r="C281" s="54"/>
      <c r="D281" s="29"/>
      <c r="E281" s="29"/>
      <c r="F281" s="29"/>
      <c r="G281" s="29"/>
      <c r="H281" s="29"/>
      <c r="I281" s="29"/>
      <c r="J281" s="30"/>
      <c r="K281" s="4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5.75" customHeight="1" x14ac:dyDescent="0.3">
      <c r="A282" s="29"/>
      <c r="B282" s="29"/>
      <c r="C282" s="54"/>
      <c r="D282" s="29"/>
      <c r="E282" s="29"/>
      <c r="F282" s="29"/>
      <c r="G282" s="29"/>
      <c r="H282" s="29"/>
      <c r="I282" s="29"/>
      <c r="J282" s="30"/>
      <c r="K282" s="4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5.75" customHeight="1" x14ac:dyDescent="0.3">
      <c r="A283" s="29"/>
      <c r="B283" s="29"/>
      <c r="C283" s="54"/>
      <c r="D283" s="29"/>
      <c r="E283" s="29"/>
      <c r="F283" s="29"/>
      <c r="G283" s="29"/>
      <c r="H283" s="29"/>
      <c r="I283" s="29"/>
      <c r="J283" s="30"/>
      <c r="K283" s="4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5.75" customHeight="1" x14ac:dyDescent="0.3">
      <c r="A284" s="29"/>
      <c r="B284" s="29"/>
      <c r="C284" s="54"/>
      <c r="D284" s="29"/>
      <c r="E284" s="29"/>
      <c r="F284" s="29"/>
      <c r="G284" s="29"/>
      <c r="H284" s="29"/>
      <c r="I284" s="29"/>
      <c r="J284" s="30"/>
      <c r="K284" s="4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5.75" customHeight="1" x14ac:dyDescent="0.3">
      <c r="A285" s="29"/>
      <c r="B285" s="29"/>
      <c r="C285" s="54"/>
      <c r="D285" s="29"/>
      <c r="E285" s="29"/>
      <c r="F285" s="29"/>
      <c r="G285" s="29"/>
      <c r="H285" s="29"/>
      <c r="I285" s="29"/>
      <c r="J285" s="30"/>
      <c r="K285" s="4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5.75" customHeight="1" x14ac:dyDescent="0.3">
      <c r="A286" s="29"/>
      <c r="B286" s="29"/>
      <c r="C286" s="54"/>
      <c r="D286" s="29"/>
      <c r="E286" s="29"/>
      <c r="F286" s="29"/>
      <c r="G286" s="29"/>
      <c r="H286" s="29"/>
      <c r="I286" s="29"/>
      <c r="J286" s="30"/>
      <c r="K286" s="4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5.75" customHeight="1" x14ac:dyDescent="0.3">
      <c r="A287" s="29"/>
      <c r="B287" s="29"/>
      <c r="C287" s="54"/>
      <c r="D287" s="29"/>
      <c r="E287" s="29"/>
      <c r="F287" s="29"/>
      <c r="G287" s="29"/>
      <c r="H287" s="29"/>
      <c r="I287" s="29"/>
      <c r="J287" s="30"/>
      <c r="K287" s="4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5.75" customHeight="1" x14ac:dyDescent="0.3">
      <c r="A288" s="29"/>
      <c r="B288" s="29"/>
      <c r="C288" s="54"/>
      <c r="D288" s="29"/>
      <c r="E288" s="29"/>
      <c r="F288" s="29"/>
      <c r="G288" s="29"/>
      <c r="H288" s="29"/>
      <c r="I288" s="29"/>
      <c r="J288" s="30"/>
      <c r="K288" s="4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5.75" customHeight="1" x14ac:dyDescent="0.3">
      <c r="A289" s="29"/>
      <c r="B289" s="29"/>
      <c r="C289" s="54"/>
      <c r="D289" s="29"/>
      <c r="E289" s="29"/>
      <c r="F289" s="29"/>
      <c r="G289" s="29"/>
      <c r="H289" s="29"/>
      <c r="I289" s="29"/>
      <c r="J289" s="30"/>
      <c r="K289" s="4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5.75" customHeight="1" x14ac:dyDescent="0.3">
      <c r="A290" s="29"/>
      <c r="B290" s="29"/>
      <c r="C290" s="54"/>
      <c r="D290" s="29"/>
      <c r="E290" s="29"/>
      <c r="F290" s="29"/>
      <c r="G290" s="29"/>
      <c r="H290" s="29"/>
      <c r="I290" s="29"/>
      <c r="J290" s="30"/>
      <c r="K290" s="4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5.75" customHeight="1" x14ac:dyDescent="0.3">
      <c r="A291" s="29"/>
      <c r="B291" s="29"/>
      <c r="C291" s="54"/>
      <c r="D291" s="29"/>
      <c r="E291" s="29"/>
      <c r="F291" s="29"/>
      <c r="G291" s="29"/>
      <c r="H291" s="29"/>
      <c r="I291" s="29"/>
      <c r="J291" s="30"/>
      <c r="K291" s="4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5.75" customHeight="1" x14ac:dyDescent="0.3">
      <c r="A292" s="29"/>
      <c r="B292" s="29"/>
      <c r="C292" s="54"/>
      <c r="D292" s="29"/>
      <c r="E292" s="29"/>
      <c r="F292" s="29"/>
      <c r="G292" s="29"/>
      <c r="H292" s="29"/>
      <c r="I292" s="29"/>
      <c r="J292" s="30"/>
      <c r="K292" s="4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5.75" customHeight="1" x14ac:dyDescent="0.3">
      <c r="A293" s="29"/>
      <c r="B293" s="29"/>
      <c r="C293" s="54"/>
      <c r="D293" s="29"/>
      <c r="E293" s="29"/>
      <c r="F293" s="29"/>
      <c r="G293" s="29"/>
      <c r="H293" s="29"/>
      <c r="I293" s="29"/>
      <c r="J293" s="30"/>
      <c r="K293" s="4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5.75" customHeight="1" x14ac:dyDescent="0.3">
      <c r="A294" s="29"/>
      <c r="B294" s="29"/>
      <c r="C294" s="54"/>
      <c r="D294" s="29"/>
      <c r="E294" s="29"/>
      <c r="F294" s="29"/>
      <c r="G294" s="29"/>
      <c r="H294" s="29"/>
      <c r="I294" s="29"/>
      <c r="J294" s="30"/>
      <c r="K294" s="4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5.75" customHeight="1" x14ac:dyDescent="0.3">
      <c r="A295" s="29"/>
      <c r="B295" s="29"/>
      <c r="C295" s="54"/>
      <c r="D295" s="29"/>
      <c r="E295" s="29"/>
      <c r="F295" s="29"/>
      <c r="G295" s="29"/>
      <c r="H295" s="29"/>
      <c r="I295" s="29"/>
      <c r="J295" s="30"/>
      <c r="K295" s="4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5.75" customHeight="1" x14ac:dyDescent="0.3">
      <c r="A296" s="29"/>
      <c r="B296" s="29"/>
      <c r="C296" s="54"/>
      <c r="D296" s="29"/>
      <c r="E296" s="29"/>
      <c r="F296" s="29"/>
      <c r="G296" s="29"/>
      <c r="H296" s="29"/>
      <c r="I296" s="29"/>
      <c r="J296" s="30"/>
      <c r="K296" s="4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5.75" customHeight="1" x14ac:dyDescent="0.3">
      <c r="A297" s="29"/>
      <c r="B297" s="29"/>
      <c r="C297" s="54"/>
      <c r="D297" s="29"/>
      <c r="E297" s="29"/>
      <c r="F297" s="29"/>
      <c r="G297" s="29"/>
      <c r="H297" s="29"/>
      <c r="I297" s="29"/>
      <c r="J297" s="30"/>
      <c r="K297" s="4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5.75" customHeight="1" x14ac:dyDescent="0.3">
      <c r="A298" s="29"/>
      <c r="B298" s="29"/>
      <c r="C298" s="54"/>
      <c r="D298" s="29"/>
      <c r="E298" s="29"/>
      <c r="F298" s="29"/>
      <c r="G298" s="29"/>
      <c r="H298" s="29"/>
      <c r="I298" s="29"/>
      <c r="J298" s="30"/>
      <c r="K298" s="4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5.75" customHeight="1" x14ac:dyDescent="0.3">
      <c r="A299" s="29"/>
      <c r="B299" s="29"/>
      <c r="C299" s="54"/>
      <c r="D299" s="29"/>
      <c r="E299" s="29"/>
      <c r="F299" s="29"/>
      <c r="G299" s="29"/>
      <c r="H299" s="29"/>
      <c r="I299" s="29"/>
      <c r="J299" s="30"/>
      <c r="K299" s="4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5.75" customHeight="1" x14ac:dyDescent="0.3">
      <c r="A300" s="29"/>
      <c r="B300" s="29"/>
      <c r="C300" s="54"/>
      <c r="D300" s="29"/>
      <c r="E300" s="29"/>
      <c r="F300" s="29"/>
      <c r="G300" s="29"/>
      <c r="H300" s="29"/>
      <c r="I300" s="29"/>
      <c r="J300" s="30"/>
      <c r="K300" s="4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5.75" customHeight="1" x14ac:dyDescent="0.3">
      <c r="A301" s="29"/>
      <c r="B301" s="29"/>
      <c r="C301" s="54"/>
      <c r="D301" s="29"/>
      <c r="E301" s="29"/>
      <c r="F301" s="29"/>
      <c r="G301" s="29"/>
      <c r="H301" s="29"/>
      <c r="I301" s="29"/>
      <c r="J301" s="30"/>
      <c r="K301" s="4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5.75" customHeight="1" x14ac:dyDescent="0.3">
      <c r="A302" s="29"/>
      <c r="B302" s="29"/>
      <c r="C302" s="54"/>
      <c r="D302" s="29"/>
      <c r="E302" s="29"/>
      <c r="F302" s="29"/>
      <c r="G302" s="29"/>
      <c r="H302" s="29"/>
      <c r="I302" s="29"/>
      <c r="J302" s="30"/>
      <c r="K302" s="4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5.75" customHeight="1" x14ac:dyDescent="0.3">
      <c r="A303" s="29"/>
      <c r="B303" s="29"/>
      <c r="C303" s="54"/>
      <c r="D303" s="29"/>
      <c r="E303" s="29"/>
      <c r="F303" s="29"/>
      <c r="G303" s="29"/>
      <c r="H303" s="29"/>
      <c r="I303" s="29"/>
      <c r="J303" s="30"/>
      <c r="K303" s="4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5.75" customHeight="1" x14ac:dyDescent="0.3">
      <c r="A304" s="29"/>
      <c r="B304" s="29"/>
      <c r="C304" s="54"/>
      <c r="D304" s="29"/>
      <c r="E304" s="29"/>
      <c r="F304" s="29"/>
      <c r="G304" s="29"/>
      <c r="H304" s="29"/>
      <c r="I304" s="29"/>
      <c r="J304" s="30"/>
      <c r="K304" s="4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5.75" customHeight="1" x14ac:dyDescent="0.3">
      <c r="A305" s="29"/>
      <c r="B305" s="29"/>
      <c r="C305" s="54"/>
      <c r="D305" s="29"/>
      <c r="E305" s="29"/>
      <c r="F305" s="29"/>
      <c r="G305" s="29"/>
      <c r="H305" s="29"/>
      <c r="I305" s="29"/>
      <c r="J305" s="30"/>
      <c r="K305" s="4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5.75" customHeight="1" x14ac:dyDescent="0.3">
      <c r="A306" s="29"/>
      <c r="B306" s="29"/>
      <c r="C306" s="54"/>
      <c r="D306" s="29"/>
      <c r="E306" s="29"/>
      <c r="F306" s="29"/>
      <c r="G306" s="29"/>
      <c r="H306" s="29"/>
      <c r="I306" s="29"/>
      <c r="J306" s="30"/>
      <c r="K306" s="4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5.75" customHeight="1" x14ac:dyDescent="0.3">
      <c r="A307" s="29"/>
      <c r="B307" s="29"/>
      <c r="C307" s="54"/>
      <c r="D307" s="29"/>
      <c r="E307" s="29"/>
      <c r="F307" s="29"/>
      <c r="G307" s="29"/>
      <c r="H307" s="29"/>
      <c r="I307" s="29"/>
      <c r="J307" s="30"/>
      <c r="K307" s="4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5.75" customHeight="1" x14ac:dyDescent="0.3">
      <c r="A308" s="29"/>
      <c r="B308" s="29"/>
      <c r="C308" s="54"/>
      <c r="D308" s="29"/>
      <c r="E308" s="29"/>
      <c r="F308" s="29"/>
      <c r="G308" s="29"/>
      <c r="H308" s="29"/>
      <c r="I308" s="29"/>
      <c r="J308" s="30"/>
      <c r="K308" s="4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5.75" customHeight="1" x14ac:dyDescent="0.3">
      <c r="A309" s="29"/>
      <c r="B309" s="29"/>
      <c r="C309" s="54"/>
      <c r="D309" s="29"/>
      <c r="E309" s="29"/>
      <c r="F309" s="29"/>
      <c r="G309" s="29"/>
      <c r="H309" s="29"/>
      <c r="I309" s="29"/>
      <c r="J309" s="30"/>
      <c r="K309" s="4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5.75" customHeight="1" x14ac:dyDescent="0.3">
      <c r="A310" s="29"/>
      <c r="B310" s="29"/>
      <c r="C310" s="54"/>
      <c r="D310" s="29"/>
      <c r="E310" s="29"/>
      <c r="F310" s="29"/>
      <c r="G310" s="29"/>
      <c r="H310" s="29"/>
      <c r="I310" s="29"/>
      <c r="J310" s="30"/>
      <c r="K310" s="4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5.75" customHeight="1" x14ac:dyDescent="0.3">
      <c r="A311" s="29"/>
      <c r="B311" s="29"/>
      <c r="C311" s="54"/>
      <c r="D311" s="29"/>
      <c r="E311" s="29"/>
      <c r="F311" s="29"/>
      <c r="G311" s="29"/>
      <c r="H311" s="29"/>
      <c r="I311" s="29"/>
      <c r="J311" s="30"/>
      <c r="K311" s="4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5.75" customHeight="1" x14ac:dyDescent="0.3">
      <c r="A312" s="29"/>
      <c r="B312" s="29"/>
      <c r="C312" s="54"/>
      <c r="D312" s="29"/>
      <c r="E312" s="29"/>
      <c r="F312" s="29"/>
      <c r="G312" s="29"/>
      <c r="H312" s="29"/>
      <c r="I312" s="29"/>
      <c r="J312" s="30"/>
      <c r="K312" s="4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5.75" customHeight="1" x14ac:dyDescent="0.3">
      <c r="A313" s="29"/>
      <c r="B313" s="29"/>
      <c r="C313" s="54"/>
      <c r="D313" s="29"/>
      <c r="E313" s="29"/>
      <c r="F313" s="29"/>
      <c r="G313" s="29"/>
      <c r="H313" s="29"/>
      <c r="I313" s="29"/>
      <c r="J313" s="30"/>
      <c r="K313" s="4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5.75" customHeight="1" x14ac:dyDescent="0.3">
      <c r="A314" s="29"/>
      <c r="B314" s="29"/>
      <c r="C314" s="54"/>
      <c r="D314" s="29"/>
      <c r="E314" s="29"/>
      <c r="F314" s="29"/>
      <c r="G314" s="29"/>
      <c r="H314" s="29"/>
      <c r="I314" s="29"/>
      <c r="J314" s="30"/>
      <c r="K314" s="4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5.75" customHeight="1" x14ac:dyDescent="0.3">
      <c r="A315" s="29"/>
      <c r="B315" s="29"/>
      <c r="C315" s="54"/>
      <c r="D315" s="29"/>
      <c r="E315" s="29"/>
      <c r="F315" s="29"/>
      <c r="G315" s="29"/>
      <c r="H315" s="29"/>
      <c r="I315" s="29"/>
      <c r="J315" s="30"/>
      <c r="K315" s="4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5.75" customHeight="1" x14ac:dyDescent="0.3">
      <c r="A316" s="29"/>
      <c r="B316" s="29"/>
      <c r="C316" s="54"/>
      <c r="D316" s="29"/>
      <c r="E316" s="29"/>
      <c r="F316" s="29"/>
      <c r="G316" s="29"/>
      <c r="H316" s="29"/>
      <c r="I316" s="29"/>
      <c r="J316" s="30"/>
      <c r="K316" s="4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5.75" customHeight="1" x14ac:dyDescent="0.3">
      <c r="A317" s="29"/>
      <c r="B317" s="29"/>
      <c r="C317" s="54"/>
      <c r="D317" s="29"/>
      <c r="E317" s="29"/>
      <c r="F317" s="29"/>
      <c r="G317" s="29"/>
      <c r="H317" s="29"/>
      <c r="I317" s="29"/>
      <c r="J317" s="30"/>
      <c r="K317" s="4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5.75" customHeight="1" x14ac:dyDescent="0.3">
      <c r="A318" s="29"/>
      <c r="B318" s="29"/>
      <c r="C318" s="54"/>
      <c r="D318" s="29"/>
      <c r="E318" s="29"/>
      <c r="F318" s="29"/>
      <c r="G318" s="29"/>
      <c r="H318" s="29"/>
      <c r="I318" s="29"/>
      <c r="J318" s="30"/>
      <c r="K318" s="4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5.75" customHeight="1" x14ac:dyDescent="0.3">
      <c r="A319" s="29"/>
      <c r="B319" s="29"/>
      <c r="C319" s="54"/>
      <c r="D319" s="29"/>
      <c r="E319" s="29"/>
      <c r="F319" s="29"/>
      <c r="G319" s="29"/>
      <c r="H319" s="29"/>
      <c r="I319" s="29"/>
      <c r="J319" s="30"/>
      <c r="K319" s="4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5.75" customHeight="1" x14ac:dyDescent="0.3">
      <c r="A320" s="29"/>
      <c r="B320" s="29"/>
      <c r="C320" s="54"/>
      <c r="D320" s="29"/>
      <c r="E320" s="29"/>
      <c r="F320" s="29"/>
      <c r="G320" s="29"/>
      <c r="H320" s="29"/>
      <c r="I320" s="29"/>
      <c r="J320" s="30"/>
      <c r="K320" s="4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5.75" customHeight="1" x14ac:dyDescent="0.3">
      <c r="A321" s="29"/>
      <c r="B321" s="29"/>
      <c r="C321" s="54"/>
      <c r="D321" s="29"/>
      <c r="E321" s="29"/>
      <c r="F321" s="29"/>
      <c r="G321" s="29"/>
      <c r="H321" s="29"/>
      <c r="I321" s="29"/>
      <c r="J321" s="30"/>
      <c r="K321" s="4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5.75" customHeight="1" x14ac:dyDescent="0.3">
      <c r="A322" s="29"/>
      <c r="B322" s="29"/>
      <c r="C322" s="54"/>
      <c r="D322" s="29"/>
      <c r="E322" s="29"/>
      <c r="F322" s="29"/>
      <c r="G322" s="29"/>
      <c r="H322" s="29"/>
      <c r="I322" s="29"/>
      <c r="J322" s="30"/>
      <c r="K322" s="4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5.75" customHeight="1" x14ac:dyDescent="0.3">
      <c r="A323" s="29"/>
      <c r="B323" s="29"/>
      <c r="C323" s="54"/>
      <c r="D323" s="29"/>
      <c r="E323" s="29"/>
      <c r="F323" s="29"/>
      <c r="G323" s="29"/>
      <c r="H323" s="29"/>
      <c r="I323" s="29"/>
      <c r="J323" s="30"/>
      <c r="K323" s="4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5.75" customHeight="1" x14ac:dyDescent="0.3">
      <c r="A324" s="29"/>
      <c r="B324" s="29"/>
      <c r="C324" s="54"/>
      <c r="D324" s="29"/>
      <c r="E324" s="29"/>
      <c r="F324" s="29"/>
      <c r="G324" s="29"/>
      <c r="H324" s="29"/>
      <c r="I324" s="29"/>
      <c r="J324" s="30"/>
      <c r="K324" s="4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5.75" customHeight="1" x14ac:dyDescent="0.3">
      <c r="A325" s="29"/>
      <c r="B325" s="29"/>
      <c r="C325" s="54"/>
      <c r="D325" s="29"/>
      <c r="E325" s="29"/>
      <c r="F325" s="29"/>
      <c r="G325" s="29"/>
      <c r="H325" s="29"/>
      <c r="I325" s="29"/>
      <c r="J325" s="30"/>
      <c r="K325" s="4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5.75" customHeight="1" x14ac:dyDescent="0.3">
      <c r="A326" s="29"/>
      <c r="B326" s="29"/>
      <c r="C326" s="54"/>
      <c r="D326" s="29"/>
      <c r="E326" s="29"/>
      <c r="F326" s="29"/>
      <c r="G326" s="29"/>
      <c r="H326" s="29"/>
      <c r="I326" s="29"/>
      <c r="J326" s="30"/>
      <c r="K326" s="4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5.75" customHeight="1" x14ac:dyDescent="0.3">
      <c r="A327" s="29"/>
      <c r="B327" s="29"/>
      <c r="C327" s="54"/>
      <c r="D327" s="29"/>
      <c r="E327" s="29"/>
      <c r="F327" s="29"/>
      <c r="G327" s="29"/>
      <c r="H327" s="29"/>
      <c r="I327" s="29"/>
      <c r="J327" s="30"/>
      <c r="K327" s="4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5.75" customHeight="1" x14ac:dyDescent="0.3">
      <c r="A328" s="29"/>
      <c r="B328" s="29"/>
      <c r="C328" s="54"/>
      <c r="D328" s="29"/>
      <c r="E328" s="29"/>
      <c r="F328" s="29"/>
      <c r="G328" s="29"/>
      <c r="H328" s="29"/>
      <c r="I328" s="29"/>
      <c r="J328" s="30"/>
      <c r="K328" s="4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5.75" customHeight="1" x14ac:dyDescent="0.3">
      <c r="A329" s="29"/>
      <c r="B329" s="29"/>
      <c r="C329" s="54"/>
      <c r="D329" s="29"/>
      <c r="E329" s="29"/>
      <c r="F329" s="29"/>
      <c r="G329" s="29"/>
      <c r="H329" s="29"/>
      <c r="I329" s="29"/>
      <c r="J329" s="30"/>
      <c r="K329" s="4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5.75" customHeight="1" x14ac:dyDescent="0.3">
      <c r="A330" s="29"/>
      <c r="B330" s="29"/>
      <c r="C330" s="54"/>
      <c r="D330" s="29"/>
      <c r="E330" s="29"/>
      <c r="F330" s="29"/>
      <c r="G330" s="29"/>
      <c r="H330" s="29"/>
      <c r="I330" s="29"/>
      <c r="J330" s="30"/>
      <c r="K330" s="4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5.75" customHeight="1" x14ac:dyDescent="0.3">
      <c r="A331" s="29"/>
      <c r="B331" s="29"/>
      <c r="C331" s="54"/>
      <c r="D331" s="29"/>
      <c r="E331" s="29"/>
      <c r="F331" s="29"/>
      <c r="G331" s="29"/>
      <c r="H331" s="29"/>
      <c r="I331" s="29"/>
      <c r="J331" s="30"/>
      <c r="K331" s="4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5.75" customHeight="1" x14ac:dyDescent="0.3">
      <c r="A332" s="29"/>
      <c r="B332" s="29"/>
      <c r="C332" s="54"/>
      <c r="D332" s="29"/>
      <c r="E332" s="29"/>
      <c r="F332" s="29"/>
      <c r="G332" s="29"/>
      <c r="H332" s="29"/>
      <c r="I332" s="29"/>
      <c r="J332" s="30"/>
      <c r="K332" s="4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5.75" customHeight="1" x14ac:dyDescent="0.3">
      <c r="A333" s="29"/>
      <c r="B333" s="29"/>
      <c r="C333" s="54"/>
      <c r="D333" s="29"/>
      <c r="E333" s="29"/>
      <c r="F333" s="29"/>
      <c r="G333" s="29"/>
      <c r="H333" s="29"/>
      <c r="I333" s="29"/>
      <c r="J333" s="30"/>
      <c r="K333" s="4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5.75" customHeight="1" x14ac:dyDescent="0.3">
      <c r="A334" s="29"/>
      <c r="B334" s="29"/>
      <c r="C334" s="54"/>
      <c r="D334" s="29"/>
      <c r="E334" s="29"/>
      <c r="F334" s="29"/>
      <c r="G334" s="29"/>
      <c r="H334" s="29"/>
      <c r="I334" s="29"/>
      <c r="J334" s="30"/>
      <c r="K334" s="4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5.75" customHeight="1" x14ac:dyDescent="0.3">
      <c r="A335" s="29"/>
      <c r="B335" s="29"/>
      <c r="C335" s="54"/>
      <c r="D335" s="29"/>
      <c r="E335" s="29"/>
      <c r="F335" s="29"/>
      <c r="G335" s="29"/>
      <c r="H335" s="29"/>
      <c r="I335" s="29"/>
      <c r="J335" s="30"/>
      <c r="K335" s="4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5.75" customHeight="1" x14ac:dyDescent="0.3">
      <c r="A336" s="29"/>
      <c r="B336" s="29"/>
      <c r="C336" s="54"/>
      <c r="D336" s="29"/>
      <c r="E336" s="29"/>
      <c r="F336" s="29"/>
      <c r="G336" s="29"/>
      <c r="H336" s="29"/>
      <c r="I336" s="29"/>
      <c r="J336" s="30"/>
      <c r="K336" s="4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5.75" customHeight="1" x14ac:dyDescent="0.3">
      <c r="A337" s="29"/>
      <c r="B337" s="29"/>
      <c r="C337" s="54"/>
      <c r="D337" s="29"/>
      <c r="E337" s="29"/>
      <c r="F337" s="29"/>
      <c r="G337" s="29"/>
      <c r="H337" s="29"/>
      <c r="I337" s="29"/>
      <c r="J337" s="30"/>
      <c r="K337" s="4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5.75" customHeight="1" x14ac:dyDescent="0.3">
      <c r="A338" s="29"/>
      <c r="B338" s="29"/>
      <c r="C338" s="54"/>
      <c r="D338" s="29"/>
      <c r="E338" s="29"/>
      <c r="F338" s="29"/>
      <c r="G338" s="29"/>
      <c r="H338" s="29"/>
      <c r="I338" s="29"/>
      <c r="J338" s="30"/>
      <c r="K338" s="4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5.75" customHeight="1" x14ac:dyDescent="0.3">
      <c r="A339" s="29"/>
      <c r="B339" s="29"/>
      <c r="C339" s="54"/>
      <c r="D339" s="29"/>
      <c r="E339" s="29"/>
      <c r="F339" s="29"/>
      <c r="G339" s="29"/>
      <c r="H339" s="29"/>
      <c r="I339" s="29"/>
      <c r="J339" s="30"/>
      <c r="K339" s="4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5.75" customHeight="1" x14ac:dyDescent="0.3">
      <c r="A340" s="29"/>
      <c r="B340" s="29"/>
      <c r="C340" s="54"/>
      <c r="D340" s="29"/>
      <c r="E340" s="29"/>
      <c r="F340" s="29"/>
      <c r="G340" s="29"/>
      <c r="H340" s="29"/>
      <c r="I340" s="29"/>
      <c r="J340" s="30"/>
      <c r="K340" s="4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5.75" customHeight="1" x14ac:dyDescent="0.3">
      <c r="A341" s="29"/>
      <c r="B341" s="29"/>
      <c r="C341" s="54"/>
      <c r="D341" s="29"/>
      <c r="E341" s="29"/>
      <c r="F341" s="29"/>
      <c r="G341" s="29"/>
      <c r="H341" s="29"/>
      <c r="I341" s="29"/>
      <c r="J341" s="30"/>
      <c r="K341" s="4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5.75" customHeight="1" x14ac:dyDescent="0.3">
      <c r="A342" s="29"/>
      <c r="B342" s="29"/>
      <c r="C342" s="54"/>
      <c r="D342" s="29"/>
      <c r="E342" s="29"/>
      <c r="F342" s="29"/>
      <c r="G342" s="29"/>
      <c r="H342" s="29"/>
      <c r="I342" s="29"/>
      <c r="J342" s="30"/>
      <c r="K342" s="4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5.75" customHeight="1" x14ac:dyDescent="0.3">
      <c r="A343" s="29"/>
      <c r="B343" s="29"/>
      <c r="C343" s="54"/>
      <c r="D343" s="29"/>
      <c r="E343" s="29"/>
      <c r="F343" s="29"/>
      <c r="G343" s="29"/>
      <c r="H343" s="29"/>
      <c r="I343" s="29"/>
      <c r="J343" s="30"/>
      <c r="K343" s="4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5.75" customHeight="1" x14ac:dyDescent="0.3">
      <c r="A344" s="29"/>
      <c r="B344" s="29"/>
      <c r="C344" s="54"/>
      <c r="D344" s="29"/>
      <c r="E344" s="29"/>
      <c r="F344" s="29"/>
      <c r="G344" s="29"/>
      <c r="H344" s="29"/>
      <c r="I344" s="29"/>
      <c r="J344" s="30"/>
      <c r="K344" s="4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5.75" customHeight="1" x14ac:dyDescent="0.3">
      <c r="A345" s="29"/>
      <c r="B345" s="29"/>
      <c r="C345" s="54"/>
      <c r="D345" s="29"/>
      <c r="E345" s="29"/>
      <c r="F345" s="29"/>
      <c r="G345" s="29"/>
      <c r="H345" s="29"/>
      <c r="I345" s="29"/>
      <c r="J345" s="30"/>
      <c r="K345" s="4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5.75" customHeight="1" x14ac:dyDescent="0.3">
      <c r="A346" s="29"/>
      <c r="B346" s="29"/>
      <c r="C346" s="54"/>
      <c r="D346" s="29"/>
      <c r="E346" s="29"/>
      <c r="F346" s="29"/>
      <c r="G346" s="29"/>
      <c r="H346" s="29"/>
      <c r="I346" s="29"/>
      <c r="J346" s="30"/>
      <c r="K346" s="4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5.75" customHeight="1" x14ac:dyDescent="0.3">
      <c r="A347" s="29"/>
      <c r="B347" s="29"/>
      <c r="C347" s="54"/>
      <c r="D347" s="29"/>
      <c r="E347" s="29"/>
      <c r="F347" s="29"/>
      <c r="G347" s="29"/>
      <c r="H347" s="29"/>
      <c r="I347" s="29"/>
      <c r="J347" s="30"/>
      <c r="K347" s="4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5.75" customHeight="1" x14ac:dyDescent="0.3">
      <c r="A348" s="29"/>
      <c r="B348" s="29"/>
      <c r="C348" s="54"/>
      <c r="D348" s="29"/>
      <c r="E348" s="29"/>
      <c r="F348" s="29"/>
      <c r="G348" s="29"/>
      <c r="H348" s="29"/>
      <c r="I348" s="29"/>
      <c r="J348" s="30"/>
      <c r="K348" s="4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5.75" customHeight="1" x14ac:dyDescent="0.3">
      <c r="A349" s="29"/>
      <c r="B349" s="29"/>
      <c r="C349" s="54"/>
      <c r="D349" s="29"/>
      <c r="E349" s="29"/>
      <c r="F349" s="29"/>
      <c r="G349" s="29"/>
      <c r="H349" s="29"/>
      <c r="I349" s="29"/>
      <c r="J349" s="30"/>
      <c r="K349" s="4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5.75" customHeight="1" x14ac:dyDescent="0.3">
      <c r="A350" s="29"/>
      <c r="B350" s="29"/>
      <c r="C350" s="54"/>
      <c r="D350" s="29"/>
      <c r="E350" s="29"/>
      <c r="F350" s="29"/>
      <c r="G350" s="29"/>
      <c r="H350" s="29"/>
      <c r="I350" s="29"/>
      <c r="J350" s="30"/>
      <c r="K350" s="4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5.75" customHeight="1" x14ac:dyDescent="0.3">
      <c r="A351" s="29"/>
      <c r="B351" s="29"/>
      <c r="C351" s="54"/>
      <c r="D351" s="29"/>
      <c r="E351" s="29"/>
      <c r="F351" s="29"/>
      <c r="G351" s="29"/>
      <c r="H351" s="29"/>
      <c r="I351" s="29"/>
      <c r="J351" s="30"/>
      <c r="K351" s="4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5.75" customHeight="1" x14ac:dyDescent="0.3">
      <c r="A352" s="29"/>
      <c r="B352" s="29"/>
      <c r="C352" s="54"/>
      <c r="D352" s="29"/>
      <c r="E352" s="29"/>
      <c r="F352" s="29"/>
      <c r="G352" s="29"/>
      <c r="H352" s="29"/>
      <c r="I352" s="29"/>
      <c r="J352" s="30"/>
      <c r="K352" s="4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5.75" customHeight="1" x14ac:dyDescent="0.3">
      <c r="A353" s="29"/>
      <c r="B353" s="29"/>
      <c r="C353" s="54"/>
      <c r="D353" s="29"/>
      <c r="E353" s="29"/>
      <c r="F353" s="29"/>
      <c r="G353" s="29"/>
      <c r="H353" s="29"/>
      <c r="I353" s="29"/>
      <c r="J353" s="30"/>
      <c r="K353" s="4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5.75" customHeight="1" x14ac:dyDescent="0.3">
      <c r="A354" s="29"/>
      <c r="B354" s="29"/>
      <c r="C354" s="54"/>
      <c r="D354" s="29"/>
      <c r="E354" s="29"/>
      <c r="F354" s="29"/>
      <c r="G354" s="29"/>
      <c r="H354" s="29"/>
      <c r="I354" s="29"/>
      <c r="J354" s="30"/>
      <c r="K354" s="4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5.75" customHeight="1" x14ac:dyDescent="0.3">
      <c r="A355" s="29"/>
      <c r="B355" s="29"/>
      <c r="C355" s="54"/>
      <c r="D355" s="29"/>
      <c r="E355" s="29"/>
      <c r="F355" s="29"/>
      <c r="G355" s="29"/>
      <c r="H355" s="29"/>
      <c r="I355" s="29"/>
      <c r="J355" s="30"/>
      <c r="K355" s="4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5.75" customHeight="1" x14ac:dyDescent="0.3">
      <c r="A356" s="29"/>
      <c r="B356" s="29"/>
      <c r="C356" s="54"/>
      <c r="D356" s="29"/>
      <c r="E356" s="29"/>
      <c r="F356" s="29"/>
      <c r="G356" s="29"/>
      <c r="H356" s="29"/>
      <c r="I356" s="29"/>
      <c r="J356" s="30"/>
      <c r="K356" s="4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5.75" customHeight="1" x14ac:dyDescent="0.3">
      <c r="A357" s="29"/>
      <c r="B357" s="29"/>
      <c r="C357" s="54"/>
      <c r="D357" s="29"/>
      <c r="E357" s="29"/>
      <c r="F357" s="29"/>
      <c r="G357" s="29"/>
      <c r="H357" s="29"/>
      <c r="I357" s="29"/>
      <c r="J357" s="30"/>
      <c r="K357" s="4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5.75" customHeight="1" x14ac:dyDescent="0.3">
      <c r="A358" s="29"/>
      <c r="B358" s="29"/>
      <c r="C358" s="54"/>
      <c r="D358" s="29"/>
      <c r="E358" s="29"/>
      <c r="F358" s="29"/>
      <c r="G358" s="29"/>
      <c r="H358" s="29"/>
      <c r="I358" s="29"/>
      <c r="J358" s="30"/>
      <c r="K358" s="4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5.75" customHeight="1" x14ac:dyDescent="0.3">
      <c r="A359" s="29"/>
      <c r="B359" s="29"/>
      <c r="C359" s="54"/>
      <c r="D359" s="29"/>
      <c r="E359" s="29"/>
      <c r="F359" s="29"/>
      <c r="G359" s="29"/>
      <c r="H359" s="29"/>
      <c r="I359" s="29"/>
      <c r="J359" s="30"/>
      <c r="K359" s="4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5.75" customHeight="1" x14ac:dyDescent="0.3">
      <c r="A360" s="29"/>
      <c r="B360" s="29"/>
      <c r="C360" s="54"/>
      <c r="D360" s="29"/>
      <c r="E360" s="29"/>
      <c r="F360" s="29"/>
      <c r="G360" s="29"/>
      <c r="H360" s="29"/>
      <c r="I360" s="29"/>
      <c r="J360" s="30"/>
      <c r="K360" s="4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5.75" customHeight="1" x14ac:dyDescent="0.3">
      <c r="A361" s="29"/>
      <c r="B361" s="29"/>
      <c r="C361" s="54"/>
      <c r="D361" s="29"/>
      <c r="E361" s="29"/>
      <c r="F361" s="29"/>
      <c r="G361" s="29"/>
      <c r="H361" s="29"/>
      <c r="I361" s="29"/>
      <c r="J361" s="30"/>
      <c r="K361" s="4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5.75" customHeight="1" x14ac:dyDescent="0.3">
      <c r="A362" s="29"/>
      <c r="B362" s="29"/>
      <c r="C362" s="54"/>
      <c r="D362" s="29"/>
      <c r="E362" s="29"/>
      <c r="F362" s="29"/>
      <c r="G362" s="29"/>
      <c r="H362" s="29"/>
      <c r="I362" s="29"/>
      <c r="J362" s="30"/>
      <c r="K362" s="4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5.75" customHeight="1" x14ac:dyDescent="0.3">
      <c r="A363" s="29"/>
      <c r="B363" s="29"/>
      <c r="C363" s="54"/>
      <c r="D363" s="29"/>
      <c r="E363" s="29"/>
      <c r="F363" s="29"/>
      <c r="G363" s="29"/>
      <c r="H363" s="29"/>
      <c r="I363" s="29"/>
      <c r="J363" s="30"/>
      <c r="K363" s="4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5.75" customHeight="1" x14ac:dyDescent="0.3">
      <c r="A364" s="29"/>
      <c r="B364" s="29"/>
      <c r="C364" s="54"/>
      <c r="D364" s="29"/>
      <c r="E364" s="29"/>
      <c r="F364" s="29"/>
      <c r="G364" s="29"/>
      <c r="H364" s="29"/>
      <c r="I364" s="29"/>
      <c r="J364" s="30"/>
      <c r="K364" s="4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5.75" customHeight="1" x14ac:dyDescent="0.3">
      <c r="A365" s="29"/>
      <c r="B365" s="29"/>
      <c r="C365" s="54"/>
      <c r="D365" s="29"/>
      <c r="E365" s="29"/>
      <c r="F365" s="29"/>
      <c r="G365" s="29"/>
      <c r="H365" s="29"/>
      <c r="I365" s="29"/>
      <c r="J365" s="30"/>
      <c r="K365" s="4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5.75" customHeight="1" x14ac:dyDescent="0.3">
      <c r="A366" s="29"/>
      <c r="B366" s="29"/>
      <c r="C366" s="54"/>
      <c r="D366" s="29"/>
      <c r="E366" s="29"/>
      <c r="F366" s="29"/>
      <c r="G366" s="29"/>
      <c r="H366" s="29"/>
      <c r="I366" s="29"/>
      <c r="J366" s="30"/>
      <c r="K366" s="4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5.75" customHeight="1" x14ac:dyDescent="0.3">
      <c r="A367" s="29"/>
      <c r="B367" s="29"/>
      <c r="C367" s="54"/>
      <c r="D367" s="29"/>
      <c r="E367" s="29"/>
      <c r="F367" s="29"/>
      <c r="G367" s="29"/>
      <c r="H367" s="29"/>
      <c r="I367" s="29"/>
      <c r="J367" s="30"/>
      <c r="K367" s="4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5.75" customHeight="1" x14ac:dyDescent="0.3">
      <c r="A368" s="29"/>
      <c r="B368" s="29"/>
      <c r="C368" s="54"/>
      <c r="D368" s="29"/>
      <c r="E368" s="29"/>
      <c r="F368" s="29"/>
      <c r="G368" s="29"/>
      <c r="H368" s="29"/>
      <c r="I368" s="29"/>
      <c r="J368" s="30"/>
      <c r="K368" s="4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5.75" customHeight="1" x14ac:dyDescent="0.3">
      <c r="A369" s="29"/>
      <c r="B369" s="29"/>
      <c r="C369" s="54"/>
      <c r="D369" s="29"/>
      <c r="E369" s="29"/>
      <c r="F369" s="29"/>
      <c r="G369" s="29"/>
      <c r="H369" s="29"/>
      <c r="I369" s="29"/>
      <c r="J369" s="30"/>
      <c r="K369" s="4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5.75" customHeight="1" x14ac:dyDescent="0.3">
      <c r="A370" s="29"/>
      <c r="B370" s="29"/>
      <c r="C370" s="54"/>
      <c r="D370" s="29"/>
      <c r="E370" s="29"/>
      <c r="F370" s="29"/>
      <c r="G370" s="29"/>
      <c r="H370" s="29"/>
      <c r="I370" s="29"/>
      <c r="J370" s="30"/>
      <c r="K370" s="4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5.75" customHeight="1" x14ac:dyDescent="0.3">
      <c r="A371" s="29"/>
      <c r="B371" s="29"/>
      <c r="C371" s="54"/>
      <c r="D371" s="29"/>
      <c r="E371" s="29"/>
      <c r="F371" s="29"/>
      <c r="G371" s="29"/>
      <c r="H371" s="29"/>
      <c r="I371" s="29"/>
      <c r="J371" s="30"/>
      <c r="K371" s="4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5.75" customHeight="1" x14ac:dyDescent="0.3">
      <c r="A372" s="29"/>
      <c r="B372" s="29"/>
      <c r="C372" s="54"/>
      <c r="D372" s="29"/>
      <c r="E372" s="29"/>
      <c r="F372" s="29"/>
      <c r="G372" s="29"/>
      <c r="H372" s="29"/>
      <c r="I372" s="29"/>
      <c r="J372" s="30"/>
      <c r="K372" s="4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5.75" customHeight="1" x14ac:dyDescent="0.3">
      <c r="A373" s="29"/>
      <c r="B373" s="29"/>
      <c r="C373" s="54"/>
      <c r="D373" s="29"/>
      <c r="E373" s="29"/>
      <c r="F373" s="29"/>
      <c r="G373" s="29"/>
      <c r="H373" s="29"/>
      <c r="I373" s="29"/>
      <c r="J373" s="30"/>
      <c r="K373" s="4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5.75" customHeight="1" x14ac:dyDescent="0.3">
      <c r="A374" s="29"/>
      <c r="B374" s="29"/>
      <c r="C374" s="54"/>
      <c r="D374" s="29"/>
      <c r="E374" s="29"/>
      <c r="F374" s="29"/>
      <c r="G374" s="29"/>
      <c r="H374" s="29"/>
      <c r="I374" s="29"/>
      <c r="J374" s="30"/>
      <c r="K374" s="4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5.75" customHeight="1" x14ac:dyDescent="0.3">
      <c r="A375" s="29"/>
      <c r="B375" s="29"/>
      <c r="C375" s="54"/>
      <c r="D375" s="29"/>
      <c r="E375" s="29"/>
      <c r="F375" s="29"/>
      <c r="G375" s="29"/>
      <c r="H375" s="29"/>
      <c r="I375" s="29"/>
      <c r="J375" s="30"/>
      <c r="K375" s="4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5.75" customHeight="1" x14ac:dyDescent="0.3">
      <c r="A376" s="29"/>
      <c r="B376" s="29"/>
      <c r="C376" s="54"/>
      <c r="D376" s="29"/>
      <c r="E376" s="29"/>
      <c r="F376" s="29"/>
      <c r="G376" s="29"/>
      <c r="H376" s="29"/>
      <c r="I376" s="29"/>
      <c r="J376" s="30"/>
      <c r="K376" s="4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5.75" customHeight="1" x14ac:dyDescent="0.3">
      <c r="A377" s="29"/>
      <c r="B377" s="29"/>
      <c r="C377" s="54"/>
      <c r="D377" s="29"/>
      <c r="E377" s="29"/>
      <c r="F377" s="29"/>
      <c r="G377" s="29"/>
      <c r="H377" s="29"/>
      <c r="I377" s="29"/>
      <c r="J377" s="30"/>
      <c r="K377" s="4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5.75" customHeight="1" x14ac:dyDescent="0.3">
      <c r="A378" s="29"/>
      <c r="B378" s="29"/>
      <c r="C378" s="54"/>
      <c r="D378" s="29"/>
      <c r="E378" s="29"/>
      <c r="F378" s="29"/>
      <c r="G378" s="29"/>
      <c r="H378" s="29"/>
      <c r="I378" s="29"/>
      <c r="J378" s="30"/>
      <c r="K378" s="4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5.75" customHeight="1" x14ac:dyDescent="0.3">
      <c r="A379" s="29"/>
      <c r="B379" s="29"/>
      <c r="C379" s="54"/>
      <c r="D379" s="29"/>
      <c r="E379" s="29"/>
      <c r="F379" s="29"/>
      <c r="G379" s="29"/>
      <c r="H379" s="29"/>
      <c r="I379" s="29"/>
      <c r="J379" s="30"/>
      <c r="K379" s="4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5.75" customHeight="1" x14ac:dyDescent="0.3">
      <c r="A380" s="29"/>
      <c r="B380" s="29"/>
      <c r="C380" s="54"/>
      <c r="D380" s="29"/>
      <c r="E380" s="29"/>
      <c r="F380" s="29"/>
      <c r="G380" s="29"/>
      <c r="H380" s="29"/>
      <c r="I380" s="29"/>
      <c r="J380" s="30"/>
      <c r="K380" s="4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5.75" customHeight="1" x14ac:dyDescent="0.3">
      <c r="A381" s="29"/>
      <c r="B381" s="29"/>
      <c r="C381" s="54"/>
      <c r="D381" s="29"/>
      <c r="E381" s="29"/>
      <c r="F381" s="29"/>
      <c r="G381" s="29"/>
      <c r="H381" s="29"/>
      <c r="I381" s="29"/>
      <c r="J381" s="30"/>
      <c r="K381" s="4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5.75" customHeight="1" x14ac:dyDescent="0.3">
      <c r="A382" s="29"/>
      <c r="B382" s="29"/>
      <c r="C382" s="54"/>
      <c r="D382" s="29"/>
      <c r="E382" s="29"/>
      <c r="F382" s="29"/>
      <c r="G382" s="29"/>
      <c r="H382" s="29"/>
      <c r="I382" s="29"/>
      <c r="J382" s="30"/>
      <c r="K382" s="4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5.75" customHeight="1" x14ac:dyDescent="0.3">
      <c r="A383" s="29"/>
      <c r="B383" s="29"/>
      <c r="C383" s="54"/>
      <c r="D383" s="29"/>
      <c r="E383" s="29"/>
      <c r="F383" s="29"/>
      <c r="G383" s="29"/>
      <c r="H383" s="29"/>
      <c r="I383" s="29"/>
      <c r="J383" s="30"/>
      <c r="K383" s="4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5.75" customHeight="1" x14ac:dyDescent="0.3">
      <c r="A384" s="29"/>
      <c r="B384" s="29"/>
      <c r="C384" s="54"/>
      <c r="D384" s="29"/>
      <c r="E384" s="29"/>
      <c r="F384" s="29"/>
      <c r="G384" s="29"/>
      <c r="H384" s="29"/>
      <c r="I384" s="29"/>
      <c r="J384" s="30"/>
      <c r="K384" s="4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5.75" customHeight="1" x14ac:dyDescent="0.3">
      <c r="A385" s="29"/>
      <c r="B385" s="29"/>
      <c r="C385" s="54"/>
      <c r="D385" s="29"/>
      <c r="E385" s="29"/>
      <c r="F385" s="29"/>
      <c r="G385" s="29"/>
      <c r="H385" s="29"/>
      <c r="I385" s="29"/>
      <c r="J385" s="30"/>
      <c r="K385" s="4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5.75" customHeight="1" x14ac:dyDescent="0.3">
      <c r="A386" s="29"/>
      <c r="B386" s="29"/>
      <c r="C386" s="54"/>
      <c r="D386" s="29"/>
      <c r="E386" s="29"/>
      <c r="F386" s="29"/>
      <c r="G386" s="29"/>
      <c r="H386" s="29"/>
      <c r="I386" s="29"/>
      <c r="J386" s="30"/>
      <c r="K386" s="4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5.75" customHeight="1" x14ac:dyDescent="0.3">
      <c r="A387" s="29"/>
      <c r="B387" s="29"/>
      <c r="C387" s="54"/>
      <c r="D387" s="29"/>
      <c r="E387" s="29"/>
      <c r="F387" s="29"/>
      <c r="G387" s="29"/>
      <c r="H387" s="29"/>
      <c r="I387" s="29"/>
      <c r="J387" s="30"/>
      <c r="K387" s="4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5.75" customHeight="1" x14ac:dyDescent="0.3">
      <c r="A388" s="29"/>
      <c r="B388" s="29"/>
      <c r="C388" s="54"/>
      <c r="D388" s="29"/>
      <c r="E388" s="29"/>
      <c r="F388" s="29"/>
      <c r="G388" s="29"/>
      <c r="H388" s="29"/>
      <c r="I388" s="29"/>
      <c r="J388" s="30"/>
      <c r="K388" s="4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5.75" customHeight="1" x14ac:dyDescent="0.3">
      <c r="A389" s="29"/>
      <c r="B389" s="29"/>
      <c r="C389" s="54"/>
      <c r="D389" s="29"/>
      <c r="E389" s="29"/>
      <c r="F389" s="29"/>
      <c r="G389" s="29"/>
      <c r="H389" s="29"/>
      <c r="I389" s="29"/>
      <c r="J389" s="30"/>
      <c r="K389" s="4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5.75" customHeight="1" x14ac:dyDescent="0.3">
      <c r="A390" s="29"/>
      <c r="B390" s="29"/>
      <c r="C390" s="54"/>
      <c r="D390" s="29"/>
      <c r="E390" s="29"/>
      <c r="F390" s="29"/>
      <c r="G390" s="29"/>
      <c r="H390" s="29"/>
      <c r="I390" s="29"/>
      <c r="J390" s="30"/>
      <c r="K390" s="4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5.75" customHeight="1" x14ac:dyDescent="0.3">
      <c r="A391" s="29"/>
      <c r="B391" s="29"/>
      <c r="C391" s="54"/>
      <c r="D391" s="29"/>
      <c r="E391" s="29"/>
      <c r="F391" s="29"/>
      <c r="G391" s="29"/>
      <c r="H391" s="29"/>
      <c r="I391" s="29"/>
      <c r="J391" s="30"/>
      <c r="K391" s="4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5.75" customHeight="1" x14ac:dyDescent="0.3">
      <c r="A392" s="29"/>
      <c r="B392" s="29"/>
      <c r="C392" s="54"/>
      <c r="D392" s="29"/>
      <c r="E392" s="29"/>
      <c r="F392" s="29"/>
      <c r="G392" s="29"/>
      <c r="H392" s="29"/>
      <c r="I392" s="29"/>
      <c r="J392" s="30"/>
      <c r="K392" s="4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5.75" customHeight="1" x14ac:dyDescent="0.3">
      <c r="A393" s="29"/>
      <c r="B393" s="29"/>
      <c r="C393" s="54"/>
      <c r="D393" s="29"/>
      <c r="E393" s="29"/>
      <c r="F393" s="29"/>
      <c r="G393" s="29"/>
      <c r="H393" s="29"/>
      <c r="I393" s="29"/>
      <c r="J393" s="30"/>
      <c r="K393" s="4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5.75" customHeight="1" x14ac:dyDescent="0.3">
      <c r="A394" s="29"/>
      <c r="B394" s="29"/>
      <c r="C394" s="54"/>
      <c r="D394" s="29"/>
      <c r="E394" s="29"/>
      <c r="F394" s="29"/>
      <c r="G394" s="29"/>
      <c r="H394" s="29"/>
      <c r="I394" s="29"/>
      <c r="J394" s="30"/>
      <c r="K394" s="4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5.75" customHeight="1" x14ac:dyDescent="0.3">
      <c r="A395" s="29"/>
      <c r="B395" s="29"/>
      <c r="C395" s="54"/>
      <c r="D395" s="29"/>
      <c r="E395" s="29"/>
      <c r="F395" s="29"/>
      <c r="G395" s="29"/>
      <c r="H395" s="29"/>
      <c r="I395" s="29"/>
      <c r="J395" s="30"/>
      <c r="K395" s="4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5.75" customHeight="1" x14ac:dyDescent="0.3">
      <c r="A396" s="29"/>
      <c r="B396" s="29"/>
      <c r="C396" s="54"/>
      <c r="D396" s="29"/>
      <c r="E396" s="29"/>
      <c r="F396" s="29"/>
      <c r="G396" s="29"/>
      <c r="H396" s="29"/>
      <c r="I396" s="29"/>
      <c r="J396" s="30"/>
      <c r="K396" s="4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5.75" customHeight="1" x14ac:dyDescent="0.3">
      <c r="A397" s="29"/>
      <c r="B397" s="29"/>
      <c r="C397" s="54"/>
      <c r="D397" s="29"/>
      <c r="E397" s="29"/>
      <c r="F397" s="29"/>
      <c r="G397" s="29"/>
      <c r="H397" s="29"/>
      <c r="I397" s="29"/>
      <c r="J397" s="30"/>
      <c r="K397" s="4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5.75" customHeight="1" x14ac:dyDescent="0.3">
      <c r="A398" s="29"/>
      <c r="B398" s="29"/>
      <c r="C398" s="54"/>
      <c r="D398" s="29"/>
      <c r="E398" s="29"/>
      <c r="F398" s="29"/>
      <c r="G398" s="29"/>
      <c r="H398" s="29"/>
      <c r="I398" s="29"/>
      <c r="J398" s="30"/>
      <c r="K398" s="4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5.75" customHeight="1" x14ac:dyDescent="0.3">
      <c r="A399" s="29"/>
      <c r="B399" s="29"/>
      <c r="C399" s="54"/>
      <c r="D399" s="29"/>
      <c r="E399" s="29"/>
      <c r="F399" s="29"/>
      <c r="G399" s="29"/>
      <c r="H399" s="29"/>
      <c r="I399" s="29"/>
      <c r="J399" s="30"/>
      <c r="K399" s="4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5.75" customHeight="1" x14ac:dyDescent="0.3">
      <c r="A400" s="29"/>
      <c r="B400" s="29"/>
      <c r="C400" s="54"/>
      <c r="D400" s="29"/>
      <c r="E400" s="29"/>
      <c r="F400" s="29"/>
      <c r="G400" s="29"/>
      <c r="H400" s="29"/>
      <c r="I400" s="29"/>
      <c r="J400" s="30"/>
      <c r="K400" s="4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5.75" customHeight="1" x14ac:dyDescent="0.3">
      <c r="A401" s="29"/>
      <c r="B401" s="29"/>
      <c r="C401" s="54"/>
      <c r="D401" s="29"/>
      <c r="E401" s="29"/>
      <c r="F401" s="29"/>
      <c r="G401" s="29"/>
      <c r="H401" s="29"/>
      <c r="I401" s="29"/>
      <c r="J401" s="30"/>
      <c r="K401" s="4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5.75" customHeight="1" x14ac:dyDescent="0.3">
      <c r="A402" s="29"/>
      <c r="B402" s="29"/>
      <c r="C402" s="54"/>
      <c r="D402" s="29"/>
      <c r="E402" s="29"/>
      <c r="F402" s="29"/>
      <c r="G402" s="29"/>
      <c r="H402" s="29"/>
      <c r="I402" s="29"/>
      <c r="J402" s="30"/>
      <c r="K402" s="4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5.75" customHeight="1" x14ac:dyDescent="0.3">
      <c r="A403" s="29"/>
      <c r="B403" s="29"/>
      <c r="C403" s="54"/>
      <c r="D403" s="29"/>
      <c r="E403" s="29"/>
      <c r="F403" s="29"/>
      <c r="G403" s="29"/>
      <c r="H403" s="29"/>
      <c r="I403" s="29"/>
      <c r="J403" s="30"/>
      <c r="K403" s="4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5.75" customHeight="1" x14ac:dyDescent="0.3">
      <c r="A404" s="29"/>
      <c r="B404" s="29"/>
      <c r="C404" s="54"/>
      <c r="D404" s="29"/>
      <c r="E404" s="29"/>
      <c r="F404" s="29"/>
      <c r="G404" s="29"/>
      <c r="H404" s="29"/>
      <c r="I404" s="29"/>
      <c r="J404" s="30"/>
      <c r="K404" s="4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5.75" customHeight="1" x14ac:dyDescent="0.3">
      <c r="A405" s="29"/>
      <c r="B405" s="29"/>
      <c r="C405" s="54"/>
      <c r="D405" s="29"/>
      <c r="E405" s="29"/>
      <c r="F405" s="29"/>
      <c r="G405" s="29"/>
      <c r="H405" s="29"/>
      <c r="I405" s="29"/>
      <c r="J405" s="30"/>
      <c r="K405" s="4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5.75" customHeight="1" x14ac:dyDescent="0.3">
      <c r="A406" s="29"/>
      <c r="B406" s="29"/>
      <c r="C406" s="54"/>
      <c r="D406" s="29"/>
      <c r="E406" s="29"/>
      <c r="F406" s="29"/>
      <c r="G406" s="29"/>
      <c r="H406" s="29"/>
      <c r="I406" s="29"/>
      <c r="J406" s="30"/>
      <c r="K406" s="4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5.75" customHeight="1" x14ac:dyDescent="0.3">
      <c r="A407" s="29"/>
      <c r="B407" s="29"/>
      <c r="C407" s="54"/>
      <c r="D407" s="29"/>
      <c r="E407" s="29"/>
      <c r="F407" s="29"/>
      <c r="G407" s="29"/>
      <c r="H407" s="29"/>
      <c r="I407" s="29"/>
      <c r="J407" s="30"/>
      <c r="K407" s="4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5.75" customHeight="1" x14ac:dyDescent="0.3">
      <c r="A408" s="29"/>
      <c r="B408" s="29"/>
      <c r="C408" s="54"/>
      <c r="D408" s="29"/>
      <c r="E408" s="29"/>
      <c r="F408" s="29"/>
      <c r="G408" s="29"/>
      <c r="H408" s="29"/>
      <c r="I408" s="29"/>
      <c r="J408" s="30"/>
      <c r="K408" s="4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5.75" customHeight="1" x14ac:dyDescent="0.3">
      <c r="A409" s="29"/>
      <c r="B409" s="29"/>
      <c r="C409" s="54"/>
      <c r="D409" s="29"/>
      <c r="E409" s="29"/>
      <c r="F409" s="29"/>
      <c r="G409" s="29"/>
      <c r="H409" s="29"/>
      <c r="I409" s="29"/>
      <c r="J409" s="30"/>
      <c r="K409" s="4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5.75" customHeight="1" x14ac:dyDescent="0.3">
      <c r="A410" s="29"/>
      <c r="B410" s="29"/>
      <c r="C410" s="54"/>
      <c r="D410" s="29"/>
      <c r="E410" s="29"/>
      <c r="F410" s="29"/>
      <c r="G410" s="29"/>
      <c r="H410" s="29"/>
      <c r="I410" s="29"/>
      <c r="J410" s="30"/>
      <c r="K410" s="4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5.75" customHeight="1" x14ac:dyDescent="0.3">
      <c r="A411" s="29"/>
      <c r="B411" s="29"/>
      <c r="C411" s="54"/>
      <c r="D411" s="29"/>
      <c r="E411" s="29"/>
      <c r="F411" s="29"/>
      <c r="G411" s="29"/>
      <c r="H411" s="29"/>
      <c r="I411" s="29"/>
      <c r="J411" s="30"/>
      <c r="K411" s="4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5.75" customHeight="1" x14ac:dyDescent="0.3">
      <c r="A412" s="29"/>
      <c r="B412" s="29"/>
      <c r="C412" s="54"/>
      <c r="D412" s="29"/>
      <c r="E412" s="29"/>
      <c r="F412" s="29"/>
      <c r="G412" s="29"/>
      <c r="H412" s="29"/>
      <c r="I412" s="29"/>
      <c r="J412" s="30"/>
      <c r="K412" s="4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5.75" customHeight="1" x14ac:dyDescent="0.3">
      <c r="A413" s="29"/>
      <c r="B413" s="29"/>
      <c r="C413" s="54"/>
      <c r="D413" s="29"/>
      <c r="E413" s="29"/>
      <c r="F413" s="29"/>
      <c r="G413" s="29"/>
      <c r="H413" s="29"/>
      <c r="I413" s="29"/>
      <c r="J413" s="30"/>
      <c r="K413" s="4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5.75" customHeight="1" x14ac:dyDescent="0.3">
      <c r="A414" s="29"/>
      <c r="B414" s="29"/>
      <c r="C414" s="54"/>
      <c r="D414" s="29"/>
      <c r="E414" s="29"/>
      <c r="F414" s="29"/>
      <c r="G414" s="29"/>
      <c r="H414" s="29"/>
      <c r="I414" s="29"/>
      <c r="J414" s="30"/>
      <c r="K414" s="4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5.75" customHeight="1" x14ac:dyDescent="0.3">
      <c r="A415" s="29"/>
      <c r="B415" s="29"/>
      <c r="C415" s="54"/>
      <c r="D415" s="29"/>
      <c r="E415" s="29"/>
      <c r="F415" s="29"/>
      <c r="G415" s="29"/>
      <c r="H415" s="29"/>
      <c r="I415" s="29"/>
      <c r="J415" s="30"/>
      <c r="K415" s="4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5.75" customHeight="1" x14ac:dyDescent="0.3">
      <c r="A416" s="29"/>
      <c r="B416" s="29"/>
      <c r="C416" s="54"/>
      <c r="D416" s="29"/>
      <c r="E416" s="29"/>
      <c r="F416" s="29"/>
      <c r="G416" s="29"/>
      <c r="H416" s="29"/>
      <c r="I416" s="29"/>
      <c r="J416" s="30"/>
      <c r="K416" s="4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5.75" customHeight="1" x14ac:dyDescent="0.3">
      <c r="A417" s="29"/>
      <c r="B417" s="29"/>
      <c r="C417" s="54"/>
      <c r="D417" s="29"/>
      <c r="E417" s="29"/>
      <c r="F417" s="29"/>
      <c r="G417" s="29"/>
      <c r="H417" s="29"/>
      <c r="I417" s="29"/>
      <c r="J417" s="30"/>
      <c r="K417" s="4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5.75" customHeight="1" x14ac:dyDescent="0.3">
      <c r="A418" s="29"/>
      <c r="B418" s="29"/>
      <c r="C418" s="54"/>
      <c r="D418" s="29"/>
      <c r="E418" s="29"/>
      <c r="F418" s="29"/>
      <c r="G418" s="29"/>
      <c r="H418" s="29"/>
      <c r="I418" s="29"/>
      <c r="J418" s="30"/>
      <c r="K418" s="4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5.75" customHeight="1" x14ac:dyDescent="0.3">
      <c r="A419" s="29"/>
      <c r="B419" s="29"/>
      <c r="C419" s="54"/>
      <c r="D419" s="29"/>
      <c r="E419" s="29"/>
      <c r="F419" s="29"/>
      <c r="G419" s="29"/>
      <c r="H419" s="29"/>
      <c r="I419" s="29"/>
      <c r="J419" s="30"/>
      <c r="K419" s="4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5.75" customHeight="1" x14ac:dyDescent="0.3">
      <c r="A420" s="29"/>
      <c r="B420" s="29"/>
      <c r="C420" s="54"/>
      <c r="D420" s="29"/>
      <c r="E420" s="29"/>
      <c r="F420" s="29"/>
      <c r="G420" s="29"/>
      <c r="H420" s="29"/>
      <c r="I420" s="29"/>
      <c r="J420" s="30"/>
      <c r="K420" s="4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5.75" customHeight="1" x14ac:dyDescent="0.3">
      <c r="A421" s="29"/>
      <c r="B421" s="29"/>
      <c r="C421" s="54"/>
      <c r="D421" s="29"/>
      <c r="E421" s="29"/>
      <c r="F421" s="29"/>
      <c r="G421" s="29"/>
      <c r="H421" s="29"/>
      <c r="I421" s="29"/>
      <c r="J421" s="30"/>
      <c r="K421" s="4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5.75" customHeight="1" x14ac:dyDescent="0.3">
      <c r="A422" s="29"/>
      <c r="B422" s="29"/>
      <c r="C422" s="54"/>
      <c r="D422" s="29"/>
      <c r="E422" s="29"/>
      <c r="F422" s="29"/>
      <c r="G422" s="29"/>
      <c r="H422" s="29"/>
      <c r="I422" s="29"/>
      <c r="J422" s="30"/>
      <c r="K422" s="4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5.75" customHeight="1" x14ac:dyDescent="0.3">
      <c r="A423" s="29"/>
      <c r="B423" s="29"/>
      <c r="C423" s="54"/>
      <c r="D423" s="29"/>
      <c r="E423" s="29"/>
      <c r="F423" s="29"/>
      <c r="G423" s="29"/>
      <c r="H423" s="29"/>
      <c r="I423" s="29"/>
      <c r="J423" s="30"/>
      <c r="K423" s="4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5.75" customHeight="1" x14ac:dyDescent="0.3">
      <c r="A424" s="29"/>
      <c r="B424" s="29"/>
      <c r="C424" s="54"/>
      <c r="D424" s="29"/>
      <c r="E424" s="29"/>
      <c r="F424" s="29"/>
      <c r="G424" s="29"/>
      <c r="H424" s="29"/>
      <c r="I424" s="29"/>
      <c r="J424" s="30"/>
      <c r="K424" s="4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5.75" customHeight="1" x14ac:dyDescent="0.3">
      <c r="A425" s="29"/>
      <c r="B425" s="29"/>
      <c r="C425" s="54"/>
      <c r="D425" s="29"/>
      <c r="E425" s="29"/>
      <c r="F425" s="29"/>
      <c r="G425" s="29"/>
      <c r="H425" s="29"/>
      <c r="I425" s="29"/>
      <c r="J425" s="30"/>
      <c r="K425" s="4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5.75" customHeight="1" x14ac:dyDescent="0.3">
      <c r="A426" s="29"/>
      <c r="B426" s="29"/>
      <c r="C426" s="54"/>
      <c r="D426" s="29"/>
      <c r="E426" s="29"/>
      <c r="F426" s="29"/>
      <c r="G426" s="29"/>
      <c r="H426" s="29"/>
      <c r="I426" s="29"/>
      <c r="J426" s="30"/>
      <c r="K426" s="4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5.75" customHeight="1" x14ac:dyDescent="0.3">
      <c r="A427" s="29"/>
      <c r="B427" s="29"/>
      <c r="C427" s="54"/>
      <c r="D427" s="29"/>
      <c r="E427" s="29"/>
      <c r="F427" s="29"/>
      <c r="G427" s="29"/>
      <c r="H427" s="29"/>
      <c r="I427" s="29"/>
      <c r="J427" s="30"/>
      <c r="K427" s="4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5.75" customHeight="1" x14ac:dyDescent="0.3">
      <c r="A428" s="29"/>
      <c r="B428" s="29"/>
      <c r="C428" s="54"/>
      <c r="D428" s="29"/>
      <c r="E428" s="29"/>
      <c r="F428" s="29"/>
      <c r="G428" s="29"/>
      <c r="H428" s="29"/>
      <c r="I428" s="29"/>
      <c r="J428" s="30"/>
      <c r="K428" s="4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5.75" customHeight="1" x14ac:dyDescent="0.3">
      <c r="A429" s="29"/>
      <c r="B429" s="29"/>
      <c r="C429" s="54"/>
      <c r="D429" s="29"/>
      <c r="E429" s="29"/>
      <c r="F429" s="29"/>
      <c r="G429" s="29"/>
      <c r="H429" s="29"/>
      <c r="I429" s="29"/>
      <c r="J429" s="30"/>
      <c r="K429" s="4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5.75" customHeight="1" x14ac:dyDescent="0.3">
      <c r="A430" s="29"/>
      <c r="B430" s="29"/>
      <c r="C430" s="54"/>
      <c r="D430" s="29"/>
      <c r="E430" s="29"/>
      <c r="F430" s="29"/>
      <c r="G430" s="29"/>
      <c r="H430" s="29"/>
      <c r="I430" s="29"/>
      <c r="J430" s="30"/>
      <c r="K430" s="4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5.75" customHeight="1" x14ac:dyDescent="0.3">
      <c r="A431" s="29"/>
      <c r="B431" s="29"/>
      <c r="C431" s="54"/>
      <c r="D431" s="29"/>
      <c r="E431" s="29"/>
      <c r="F431" s="29"/>
      <c r="G431" s="29"/>
      <c r="H431" s="29"/>
      <c r="I431" s="29"/>
      <c r="J431" s="30"/>
      <c r="K431" s="4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5.75" customHeight="1" x14ac:dyDescent="0.3">
      <c r="A432" s="29"/>
      <c r="B432" s="29"/>
      <c r="C432" s="54"/>
      <c r="D432" s="29"/>
      <c r="E432" s="29"/>
      <c r="F432" s="29"/>
      <c r="G432" s="29"/>
      <c r="H432" s="29"/>
      <c r="I432" s="29"/>
      <c r="J432" s="30"/>
      <c r="K432" s="4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5.75" customHeight="1" x14ac:dyDescent="0.3">
      <c r="A433" s="29"/>
      <c r="B433" s="29"/>
      <c r="C433" s="54"/>
      <c r="D433" s="29"/>
      <c r="E433" s="29"/>
      <c r="F433" s="29"/>
      <c r="G433" s="29"/>
      <c r="H433" s="29"/>
      <c r="I433" s="29"/>
      <c r="J433" s="30"/>
      <c r="K433" s="4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5.75" customHeight="1" x14ac:dyDescent="0.3">
      <c r="A434" s="29"/>
      <c r="B434" s="29"/>
      <c r="C434" s="54"/>
      <c r="D434" s="29"/>
      <c r="E434" s="29"/>
      <c r="F434" s="29"/>
      <c r="G434" s="29"/>
      <c r="H434" s="29"/>
      <c r="I434" s="29"/>
      <c r="J434" s="30"/>
      <c r="K434" s="4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5.75" customHeight="1" x14ac:dyDescent="0.3">
      <c r="A435" s="29"/>
      <c r="B435" s="29"/>
      <c r="C435" s="54"/>
      <c r="D435" s="29"/>
      <c r="E435" s="29"/>
      <c r="F435" s="29"/>
      <c r="G435" s="29"/>
      <c r="H435" s="29"/>
      <c r="I435" s="29"/>
      <c r="J435" s="30"/>
      <c r="K435" s="4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5.75" customHeight="1" x14ac:dyDescent="0.3">
      <c r="A436" s="29"/>
      <c r="B436" s="29"/>
      <c r="C436" s="54"/>
      <c r="D436" s="29"/>
      <c r="E436" s="29"/>
      <c r="F436" s="29"/>
      <c r="G436" s="29"/>
      <c r="H436" s="29"/>
      <c r="I436" s="29"/>
      <c r="J436" s="30"/>
      <c r="K436" s="4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5.75" customHeight="1" x14ac:dyDescent="0.3">
      <c r="A437" s="29"/>
      <c r="B437" s="29"/>
      <c r="C437" s="54"/>
      <c r="D437" s="29"/>
      <c r="E437" s="29"/>
      <c r="F437" s="29"/>
      <c r="G437" s="29"/>
      <c r="H437" s="29"/>
      <c r="I437" s="29"/>
      <c r="J437" s="30"/>
      <c r="K437" s="4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5.75" customHeight="1" x14ac:dyDescent="0.3">
      <c r="A438" s="29"/>
      <c r="B438" s="29"/>
      <c r="C438" s="54"/>
      <c r="D438" s="29"/>
      <c r="E438" s="29"/>
      <c r="F438" s="29"/>
      <c r="G438" s="29"/>
      <c r="H438" s="29"/>
      <c r="I438" s="29"/>
      <c r="J438" s="30"/>
      <c r="K438" s="4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5.75" customHeight="1" x14ac:dyDescent="0.3">
      <c r="A439" s="29"/>
      <c r="B439" s="29"/>
      <c r="C439" s="54"/>
      <c r="D439" s="29"/>
      <c r="E439" s="29"/>
      <c r="F439" s="29"/>
      <c r="G439" s="29"/>
      <c r="H439" s="29"/>
      <c r="I439" s="29"/>
      <c r="J439" s="30"/>
      <c r="K439" s="4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5.75" customHeight="1" x14ac:dyDescent="0.3">
      <c r="A440" s="29"/>
      <c r="B440" s="29"/>
      <c r="C440" s="54"/>
      <c r="D440" s="29"/>
      <c r="E440" s="29"/>
      <c r="F440" s="29"/>
      <c r="G440" s="29"/>
      <c r="H440" s="29"/>
      <c r="I440" s="29"/>
      <c r="J440" s="30"/>
      <c r="K440" s="4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5.75" customHeight="1" x14ac:dyDescent="0.3">
      <c r="A441" s="29"/>
      <c r="B441" s="29"/>
      <c r="C441" s="54"/>
      <c r="D441" s="29"/>
      <c r="E441" s="29"/>
      <c r="F441" s="29"/>
      <c r="G441" s="29"/>
      <c r="H441" s="29"/>
      <c r="I441" s="29"/>
      <c r="J441" s="30"/>
      <c r="K441" s="4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5.75" customHeight="1" x14ac:dyDescent="0.3">
      <c r="A442" s="29"/>
      <c r="B442" s="29"/>
      <c r="C442" s="54"/>
      <c r="D442" s="29"/>
      <c r="E442" s="29"/>
      <c r="F442" s="29"/>
      <c r="G442" s="29"/>
      <c r="H442" s="29"/>
      <c r="I442" s="29"/>
      <c r="J442" s="30"/>
      <c r="K442" s="4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5.75" customHeight="1" x14ac:dyDescent="0.3">
      <c r="A443" s="29"/>
      <c r="B443" s="29"/>
      <c r="C443" s="54"/>
      <c r="D443" s="29"/>
      <c r="E443" s="29"/>
      <c r="F443" s="29"/>
      <c r="G443" s="29"/>
      <c r="H443" s="29"/>
      <c r="I443" s="29"/>
      <c r="J443" s="30"/>
      <c r="K443" s="4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5.75" customHeight="1" x14ac:dyDescent="0.3">
      <c r="A444" s="29"/>
      <c r="B444" s="29"/>
      <c r="C444" s="54"/>
      <c r="D444" s="29"/>
      <c r="E444" s="29"/>
      <c r="F444" s="29"/>
      <c r="G444" s="29"/>
      <c r="H444" s="29"/>
      <c r="I444" s="29"/>
      <c r="J444" s="30"/>
      <c r="K444" s="4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5.75" customHeight="1" x14ac:dyDescent="0.3">
      <c r="A445" s="29"/>
      <c r="B445" s="29"/>
      <c r="C445" s="54"/>
      <c r="D445" s="29"/>
      <c r="E445" s="29"/>
      <c r="F445" s="29"/>
      <c r="G445" s="29"/>
      <c r="H445" s="29"/>
      <c r="I445" s="29"/>
      <c r="J445" s="30"/>
      <c r="K445" s="4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5.75" customHeight="1" x14ac:dyDescent="0.3">
      <c r="A446" s="29"/>
      <c r="B446" s="29"/>
      <c r="C446" s="54"/>
      <c r="D446" s="29"/>
      <c r="E446" s="29"/>
      <c r="F446" s="29"/>
      <c r="G446" s="29"/>
      <c r="H446" s="29"/>
      <c r="I446" s="29"/>
      <c r="J446" s="30"/>
      <c r="K446" s="4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5.75" customHeight="1" x14ac:dyDescent="0.3">
      <c r="A447" s="29"/>
      <c r="B447" s="29"/>
      <c r="C447" s="54"/>
      <c r="D447" s="29"/>
      <c r="E447" s="29"/>
      <c r="F447" s="29"/>
      <c r="G447" s="29"/>
      <c r="H447" s="29"/>
      <c r="I447" s="29"/>
      <c r="J447" s="30"/>
      <c r="K447" s="4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5.75" customHeight="1" x14ac:dyDescent="0.3">
      <c r="A448" s="29"/>
      <c r="B448" s="29"/>
      <c r="C448" s="54"/>
      <c r="D448" s="29"/>
      <c r="E448" s="29"/>
      <c r="F448" s="29"/>
      <c r="G448" s="29"/>
      <c r="H448" s="29"/>
      <c r="I448" s="29"/>
      <c r="J448" s="30"/>
      <c r="K448" s="4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5.75" customHeight="1" x14ac:dyDescent="0.3">
      <c r="A449" s="29"/>
      <c r="B449" s="29"/>
      <c r="C449" s="54"/>
      <c r="D449" s="29"/>
      <c r="E449" s="29"/>
      <c r="F449" s="29"/>
      <c r="G449" s="29"/>
      <c r="H449" s="29"/>
      <c r="I449" s="29"/>
      <c r="J449" s="30"/>
      <c r="K449" s="4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5.75" customHeight="1" x14ac:dyDescent="0.3">
      <c r="A450" s="29"/>
      <c r="B450" s="29"/>
      <c r="C450" s="54"/>
      <c r="D450" s="29"/>
      <c r="E450" s="29"/>
      <c r="F450" s="29"/>
      <c r="G450" s="29"/>
      <c r="H450" s="29"/>
      <c r="I450" s="29"/>
      <c r="J450" s="30"/>
      <c r="K450" s="4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5.75" customHeight="1" x14ac:dyDescent="0.3">
      <c r="A451" s="29"/>
      <c r="B451" s="29"/>
      <c r="C451" s="54"/>
      <c r="D451" s="29"/>
      <c r="E451" s="29"/>
      <c r="F451" s="29"/>
      <c r="G451" s="29"/>
      <c r="H451" s="29"/>
      <c r="I451" s="29"/>
      <c r="J451" s="30"/>
      <c r="K451" s="4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5.75" customHeight="1" x14ac:dyDescent="0.3">
      <c r="A452" s="29"/>
      <c r="B452" s="29"/>
      <c r="C452" s="54"/>
      <c r="D452" s="29"/>
      <c r="E452" s="29"/>
      <c r="F452" s="29"/>
      <c r="G452" s="29"/>
      <c r="H452" s="29"/>
      <c r="I452" s="29"/>
      <c r="J452" s="30"/>
      <c r="K452" s="4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5.75" customHeight="1" x14ac:dyDescent="0.3">
      <c r="A453" s="29"/>
      <c r="B453" s="29"/>
      <c r="C453" s="54"/>
      <c r="D453" s="29"/>
      <c r="E453" s="29"/>
      <c r="F453" s="29"/>
      <c r="G453" s="29"/>
      <c r="H453" s="29"/>
      <c r="I453" s="29"/>
      <c r="J453" s="30"/>
      <c r="K453" s="4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5.75" customHeight="1" x14ac:dyDescent="0.3">
      <c r="A454" s="29"/>
      <c r="B454" s="29"/>
      <c r="C454" s="54"/>
      <c r="D454" s="29"/>
      <c r="E454" s="29"/>
      <c r="F454" s="29"/>
      <c r="G454" s="29"/>
      <c r="H454" s="29"/>
      <c r="I454" s="29"/>
      <c r="J454" s="30"/>
      <c r="K454" s="4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5.75" customHeight="1" x14ac:dyDescent="0.3">
      <c r="A455" s="29"/>
      <c r="B455" s="29"/>
      <c r="C455" s="54"/>
      <c r="D455" s="29"/>
      <c r="E455" s="29"/>
      <c r="F455" s="29"/>
      <c r="G455" s="29"/>
      <c r="H455" s="29"/>
      <c r="I455" s="29"/>
      <c r="J455" s="30"/>
      <c r="K455" s="4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5.75" customHeight="1" x14ac:dyDescent="0.3">
      <c r="A456" s="29"/>
      <c r="B456" s="29"/>
      <c r="C456" s="54"/>
      <c r="D456" s="29"/>
      <c r="E456" s="29"/>
      <c r="F456" s="29"/>
      <c r="G456" s="29"/>
      <c r="H456" s="29"/>
      <c r="I456" s="29"/>
      <c r="J456" s="30"/>
      <c r="K456" s="4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5.75" customHeight="1" x14ac:dyDescent="0.3">
      <c r="A457" s="29"/>
      <c r="B457" s="29"/>
      <c r="C457" s="54"/>
      <c r="D457" s="29"/>
      <c r="E457" s="29"/>
      <c r="F457" s="29"/>
      <c r="G457" s="29"/>
      <c r="H457" s="29"/>
      <c r="I457" s="29"/>
      <c r="J457" s="30"/>
      <c r="K457" s="4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5.75" customHeight="1" x14ac:dyDescent="0.3">
      <c r="A458" s="29"/>
      <c r="B458" s="29"/>
      <c r="C458" s="54"/>
      <c r="D458" s="29"/>
      <c r="E458" s="29"/>
      <c r="F458" s="29"/>
      <c r="G458" s="29"/>
      <c r="H458" s="29"/>
      <c r="I458" s="29"/>
      <c r="J458" s="30"/>
      <c r="K458" s="4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5.75" customHeight="1" x14ac:dyDescent="0.3">
      <c r="A459" s="29"/>
      <c r="B459" s="29"/>
      <c r="C459" s="54"/>
      <c r="D459" s="29"/>
      <c r="E459" s="29"/>
      <c r="F459" s="29"/>
      <c r="G459" s="29"/>
      <c r="H459" s="29"/>
      <c r="I459" s="29"/>
      <c r="J459" s="30"/>
      <c r="K459" s="4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5.75" customHeight="1" x14ac:dyDescent="0.3">
      <c r="A460" s="29"/>
      <c r="B460" s="29"/>
      <c r="C460" s="54"/>
      <c r="D460" s="29"/>
      <c r="E460" s="29"/>
      <c r="F460" s="29"/>
      <c r="G460" s="29"/>
      <c r="H460" s="29"/>
      <c r="I460" s="29"/>
      <c r="J460" s="30"/>
      <c r="K460" s="4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5.75" customHeight="1" x14ac:dyDescent="0.3">
      <c r="A461" s="29"/>
      <c r="B461" s="29"/>
      <c r="C461" s="54"/>
      <c r="D461" s="29"/>
      <c r="E461" s="29"/>
      <c r="F461" s="29"/>
      <c r="G461" s="29"/>
      <c r="H461" s="29"/>
      <c r="I461" s="29"/>
      <c r="J461" s="30"/>
      <c r="K461" s="4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5.75" customHeight="1" x14ac:dyDescent="0.3">
      <c r="A462" s="29"/>
      <c r="B462" s="29"/>
      <c r="C462" s="54"/>
      <c r="D462" s="29"/>
      <c r="E462" s="29"/>
      <c r="F462" s="29"/>
      <c r="G462" s="29"/>
      <c r="H462" s="29"/>
      <c r="I462" s="29"/>
      <c r="J462" s="30"/>
      <c r="K462" s="4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5.75" customHeight="1" x14ac:dyDescent="0.3">
      <c r="A463" s="29"/>
      <c r="B463" s="29"/>
      <c r="C463" s="54"/>
      <c r="D463" s="29"/>
      <c r="E463" s="29"/>
      <c r="F463" s="29"/>
      <c r="G463" s="29"/>
      <c r="H463" s="29"/>
      <c r="I463" s="29"/>
      <c r="J463" s="30"/>
      <c r="K463" s="4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5.75" customHeight="1" x14ac:dyDescent="0.3">
      <c r="A464" s="29"/>
      <c r="B464" s="29"/>
      <c r="C464" s="54"/>
      <c r="D464" s="29"/>
      <c r="E464" s="29"/>
      <c r="F464" s="29"/>
      <c r="G464" s="29"/>
      <c r="H464" s="29"/>
      <c r="I464" s="29"/>
      <c r="J464" s="30"/>
      <c r="K464" s="4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5.75" customHeight="1" x14ac:dyDescent="0.3">
      <c r="A465" s="29"/>
      <c r="B465" s="29"/>
      <c r="C465" s="54"/>
      <c r="D465" s="29"/>
      <c r="E465" s="29"/>
      <c r="F465" s="29"/>
      <c r="G465" s="29"/>
      <c r="H465" s="29"/>
      <c r="I465" s="29"/>
      <c r="J465" s="30"/>
      <c r="K465" s="4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5.75" customHeight="1" x14ac:dyDescent="0.3">
      <c r="A466" s="29"/>
      <c r="B466" s="29"/>
      <c r="C466" s="54"/>
      <c r="D466" s="29"/>
      <c r="E466" s="29"/>
      <c r="F466" s="29"/>
      <c r="G466" s="29"/>
      <c r="H466" s="29"/>
      <c r="I466" s="29"/>
      <c r="J466" s="30"/>
      <c r="K466" s="4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5.75" customHeight="1" x14ac:dyDescent="0.3">
      <c r="A467" s="29"/>
      <c r="B467" s="29"/>
      <c r="C467" s="54"/>
      <c r="D467" s="29"/>
      <c r="E467" s="29"/>
      <c r="F467" s="29"/>
      <c r="G467" s="29"/>
      <c r="H467" s="29"/>
      <c r="I467" s="29"/>
      <c r="J467" s="30"/>
      <c r="K467" s="4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5.75" customHeight="1" x14ac:dyDescent="0.3">
      <c r="A468" s="29"/>
      <c r="B468" s="29"/>
      <c r="C468" s="54"/>
      <c r="D468" s="29"/>
      <c r="E468" s="29"/>
      <c r="F468" s="29"/>
      <c r="G468" s="29"/>
      <c r="H468" s="29"/>
      <c r="I468" s="29"/>
      <c r="J468" s="30"/>
      <c r="K468" s="4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5.75" customHeight="1" x14ac:dyDescent="0.3">
      <c r="A469" s="29"/>
      <c r="B469" s="29"/>
      <c r="C469" s="54"/>
      <c r="D469" s="29"/>
      <c r="E469" s="29"/>
      <c r="F469" s="29"/>
      <c r="G469" s="29"/>
      <c r="H469" s="29"/>
      <c r="I469" s="29"/>
      <c r="J469" s="30"/>
      <c r="K469" s="4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5.75" customHeight="1" x14ac:dyDescent="0.3">
      <c r="A470" s="29"/>
      <c r="B470" s="29"/>
      <c r="C470" s="54"/>
      <c r="D470" s="29"/>
      <c r="E470" s="29"/>
      <c r="F470" s="29"/>
      <c r="G470" s="29"/>
      <c r="H470" s="29"/>
      <c r="I470" s="29"/>
      <c r="J470" s="30"/>
      <c r="K470" s="4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5.75" customHeight="1" x14ac:dyDescent="0.3">
      <c r="A471" s="29"/>
      <c r="B471" s="29"/>
      <c r="C471" s="54"/>
      <c r="D471" s="29"/>
      <c r="E471" s="29"/>
      <c r="F471" s="29"/>
      <c r="G471" s="29"/>
      <c r="H471" s="29"/>
      <c r="I471" s="29"/>
      <c r="J471" s="30"/>
      <c r="K471" s="4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5.75" customHeight="1" x14ac:dyDescent="0.3">
      <c r="A472" s="29"/>
      <c r="B472" s="29"/>
      <c r="C472" s="54"/>
      <c r="D472" s="29"/>
      <c r="E472" s="29"/>
      <c r="F472" s="29"/>
      <c r="G472" s="29"/>
      <c r="H472" s="29"/>
      <c r="I472" s="29"/>
      <c r="J472" s="30"/>
      <c r="K472" s="4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5.75" customHeight="1" x14ac:dyDescent="0.3">
      <c r="A473" s="29"/>
      <c r="B473" s="29"/>
      <c r="C473" s="54"/>
      <c r="D473" s="29"/>
      <c r="E473" s="29"/>
      <c r="F473" s="29"/>
      <c r="G473" s="29"/>
      <c r="H473" s="29"/>
      <c r="I473" s="29"/>
      <c r="J473" s="30"/>
      <c r="K473" s="4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5.75" customHeight="1" x14ac:dyDescent="0.3">
      <c r="A474" s="29"/>
      <c r="B474" s="29"/>
      <c r="C474" s="54"/>
      <c r="D474" s="29"/>
      <c r="E474" s="29"/>
      <c r="F474" s="29"/>
      <c r="G474" s="29"/>
      <c r="H474" s="29"/>
      <c r="I474" s="29"/>
      <c r="J474" s="30"/>
      <c r="K474" s="4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5.75" customHeight="1" x14ac:dyDescent="0.3">
      <c r="A475" s="29"/>
      <c r="B475" s="29"/>
      <c r="C475" s="54"/>
      <c r="D475" s="29"/>
      <c r="E475" s="29"/>
      <c r="F475" s="29"/>
      <c r="G475" s="29"/>
      <c r="H475" s="29"/>
      <c r="I475" s="29"/>
      <c r="J475" s="30"/>
      <c r="K475" s="4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5.75" customHeight="1" x14ac:dyDescent="0.3">
      <c r="A476" s="29"/>
      <c r="B476" s="29"/>
      <c r="C476" s="54"/>
      <c r="D476" s="29"/>
      <c r="E476" s="29"/>
      <c r="F476" s="29"/>
      <c r="G476" s="29"/>
      <c r="H476" s="29"/>
      <c r="I476" s="29"/>
      <c r="J476" s="30"/>
      <c r="K476" s="4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5.75" customHeight="1" x14ac:dyDescent="0.3">
      <c r="A477" s="29"/>
      <c r="B477" s="29"/>
      <c r="C477" s="54"/>
      <c r="D477" s="29"/>
      <c r="E477" s="29"/>
      <c r="F477" s="29"/>
      <c r="G477" s="29"/>
      <c r="H477" s="29"/>
      <c r="I477" s="29"/>
      <c r="J477" s="30"/>
      <c r="K477" s="4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5.75" customHeight="1" x14ac:dyDescent="0.3">
      <c r="A478" s="29"/>
      <c r="B478" s="29"/>
      <c r="C478" s="54"/>
      <c r="D478" s="29"/>
      <c r="E478" s="29"/>
      <c r="F478" s="29"/>
      <c r="G478" s="29"/>
      <c r="H478" s="29"/>
      <c r="I478" s="29"/>
      <c r="J478" s="30"/>
      <c r="K478" s="4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5.75" customHeight="1" x14ac:dyDescent="0.3">
      <c r="A479" s="29"/>
      <c r="B479" s="29"/>
      <c r="C479" s="54"/>
      <c r="D479" s="29"/>
      <c r="E479" s="29"/>
      <c r="F479" s="29"/>
      <c r="G479" s="29"/>
      <c r="H479" s="29"/>
      <c r="I479" s="29"/>
      <c r="J479" s="30"/>
      <c r="K479" s="4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5.75" customHeight="1" x14ac:dyDescent="0.3">
      <c r="A480" s="29"/>
      <c r="B480" s="29"/>
      <c r="C480" s="54"/>
      <c r="D480" s="29"/>
      <c r="E480" s="29"/>
      <c r="F480" s="29"/>
      <c r="G480" s="29"/>
      <c r="H480" s="29"/>
      <c r="I480" s="29"/>
      <c r="J480" s="30"/>
      <c r="K480" s="4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5.75" customHeight="1" x14ac:dyDescent="0.3">
      <c r="A481" s="29"/>
      <c r="B481" s="29"/>
      <c r="C481" s="54"/>
      <c r="D481" s="29"/>
      <c r="E481" s="29"/>
      <c r="F481" s="29"/>
      <c r="G481" s="29"/>
      <c r="H481" s="29"/>
      <c r="I481" s="29"/>
      <c r="J481" s="30"/>
      <c r="K481" s="4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5.75" customHeight="1" x14ac:dyDescent="0.3">
      <c r="A482" s="29"/>
      <c r="B482" s="29"/>
      <c r="C482" s="54"/>
      <c r="D482" s="29"/>
      <c r="E482" s="29"/>
      <c r="F482" s="29"/>
      <c r="G482" s="29"/>
      <c r="H482" s="29"/>
      <c r="I482" s="29"/>
      <c r="J482" s="30"/>
      <c r="K482" s="4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5.75" customHeight="1" x14ac:dyDescent="0.3">
      <c r="A483" s="29"/>
      <c r="B483" s="29"/>
      <c r="C483" s="54"/>
      <c r="D483" s="29"/>
      <c r="E483" s="29"/>
      <c r="F483" s="29"/>
      <c r="G483" s="29"/>
      <c r="H483" s="29"/>
      <c r="I483" s="29"/>
      <c r="J483" s="30"/>
      <c r="K483" s="4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5.75" customHeight="1" x14ac:dyDescent="0.3">
      <c r="A484" s="29"/>
      <c r="B484" s="29"/>
      <c r="C484" s="54"/>
      <c r="D484" s="29"/>
      <c r="E484" s="29"/>
      <c r="F484" s="29"/>
      <c r="G484" s="29"/>
      <c r="H484" s="29"/>
      <c r="I484" s="29"/>
      <c r="J484" s="30"/>
      <c r="K484" s="4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5.75" customHeight="1" x14ac:dyDescent="0.3">
      <c r="A485" s="29"/>
      <c r="B485" s="29"/>
      <c r="C485" s="54"/>
      <c r="D485" s="29"/>
      <c r="E485" s="29"/>
      <c r="F485" s="29"/>
      <c r="G485" s="29"/>
      <c r="H485" s="29"/>
      <c r="I485" s="29"/>
      <c r="J485" s="30"/>
      <c r="K485" s="4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5.75" customHeight="1" x14ac:dyDescent="0.3">
      <c r="A486" s="29"/>
      <c r="B486" s="29"/>
      <c r="C486" s="54"/>
      <c r="D486" s="29"/>
      <c r="E486" s="29"/>
      <c r="F486" s="29"/>
      <c r="G486" s="29"/>
      <c r="H486" s="29"/>
      <c r="I486" s="29"/>
      <c r="J486" s="30"/>
      <c r="K486" s="4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5.75" customHeight="1" x14ac:dyDescent="0.3">
      <c r="A487" s="29"/>
      <c r="B487" s="29"/>
      <c r="C487" s="54"/>
      <c r="D487" s="29"/>
      <c r="E487" s="29"/>
      <c r="F487" s="29"/>
      <c r="G487" s="29"/>
      <c r="H487" s="29"/>
      <c r="I487" s="29"/>
      <c r="J487" s="30"/>
      <c r="K487" s="4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5.75" customHeight="1" x14ac:dyDescent="0.3">
      <c r="A488" s="29"/>
      <c r="B488" s="29"/>
      <c r="C488" s="54"/>
      <c r="D488" s="29"/>
      <c r="E488" s="29"/>
      <c r="F488" s="29"/>
      <c r="G488" s="29"/>
      <c r="H488" s="29"/>
      <c r="I488" s="29"/>
      <c r="J488" s="30"/>
      <c r="K488" s="4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5.75" customHeight="1" x14ac:dyDescent="0.3">
      <c r="A489" s="29"/>
      <c r="B489" s="29"/>
      <c r="C489" s="54"/>
      <c r="D489" s="29"/>
      <c r="E489" s="29"/>
      <c r="F489" s="29"/>
      <c r="G489" s="29"/>
      <c r="H489" s="29"/>
      <c r="I489" s="29"/>
      <c r="J489" s="30"/>
      <c r="K489" s="4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5.75" customHeight="1" x14ac:dyDescent="0.3">
      <c r="A490" s="29"/>
      <c r="B490" s="29"/>
      <c r="C490" s="54"/>
      <c r="D490" s="29"/>
      <c r="E490" s="29"/>
      <c r="F490" s="29"/>
      <c r="G490" s="29"/>
      <c r="H490" s="29"/>
      <c r="I490" s="29"/>
      <c r="J490" s="30"/>
      <c r="K490" s="4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5.75" customHeight="1" x14ac:dyDescent="0.3">
      <c r="A491" s="29"/>
      <c r="B491" s="29"/>
      <c r="C491" s="54"/>
      <c r="D491" s="29"/>
      <c r="E491" s="29"/>
      <c r="F491" s="29"/>
      <c r="G491" s="29"/>
      <c r="H491" s="29"/>
      <c r="I491" s="29"/>
      <c r="J491" s="30"/>
      <c r="K491" s="4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5.75" customHeight="1" x14ac:dyDescent="0.3">
      <c r="A492" s="29"/>
      <c r="B492" s="29"/>
      <c r="C492" s="54"/>
      <c r="D492" s="29"/>
      <c r="E492" s="29"/>
      <c r="F492" s="29"/>
      <c r="G492" s="29"/>
      <c r="H492" s="29"/>
      <c r="I492" s="29"/>
      <c r="J492" s="30"/>
      <c r="K492" s="4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5.75" customHeight="1" x14ac:dyDescent="0.3">
      <c r="A493" s="29"/>
      <c r="B493" s="29"/>
      <c r="C493" s="54"/>
      <c r="D493" s="29"/>
      <c r="E493" s="29"/>
      <c r="F493" s="29"/>
      <c r="G493" s="29"/>
      <c r="H493" s="29"/>
      <c r="I493" s="29"/>
      <c r="J493" s="30"/>
      <c r="K493" s="4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5.75" customHeight="1" x14ac:dyDescent="0.3">
      <c r="A494" s="29"/>
      <c r="B494" s="29"/>
      <c r="C494" s="54"/>
      <c r="D494" s="29"/>
      <c r="E494" s="29"/>
      <c r="F494" s="29"/>
      <c r="G494" s="29"/>
      <c r="H494" s="29"/>
      <c r="I494" s="29"/>
      <c r="J494" s="30"/>
      <c r="K494" s="4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5.75" customHeight="1" x14ac:dyDescent="0.3">
      <c r="A495" s="29"/>
      <c r="B495" s="29"/>
      <c r="C495" s="54"/>
      <c r="D495" s="29"/>
      <c r="E495" s="29"/>
      <c r="F495" s="29"/>
      <c r="G495" s="29"/>
      <c r="H495" s="29"/>
      <c r="I495" s="29"/>
      <c r="J495" s="30"/>
      <c r="K495" s="4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5.75" customHeight="1" x14ac:dyDescent="0.3">
      <c r="A496" s="29"/>
      <c r="B496" s="29"/>
      <c r="C496" s="54"/>
      <c r="D496" s="29"/>
      <c r="E496" s="29"/>
      <c r="F496" s="29"/>
      <c r="G496" s="29"/>
      <c r="H496" s="29"/>
      <c r="I496" s="29"/>
      <c r="J496" s="30"/>
      <c r="K496" s="4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5.75" customHeight="1" x14ac:dyDescent="0.3">
      <c r="A497" s="29"/>
      <c r="B497" s="29"/>
      <c r="C497" s="54"/>
      <c r="D497" s="29"/>
      <c r="E497" s="29"/>
      <c r="F497" s="29"/>
      <c r="G497" s="29"/>
      <c r="H497" s="29"/>
      <c r="I497" s="29"/>
      <c r="J497" s="30"/>
      <c r="K497" s="4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5.75" customHeight="1" x14ac:dyDescent="0.3">
      <c r="A498" s="29"/>
      <c r="B498" s="29"/>
      <c r="C498" s="54"/>
      <c r="D498" s="29"/>
      <c r="E498" s="29"/>
      <c r="F498" s="29"/>
      <c r="G498" s="29"/>
      <c r="H498" s="29"/>
      <c r="I498" s="29"/>
      <c r="J498" s="30"/>
      <c r="K498" s="4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5.75" customHeight="1" x14ac:dyDescent="0.3">
      <c r="A499" s="29"/>
      <c r="B499" s="29"/>
      <c r="C499" s="54"/>
      <c r="D499" s="29"/>
      <c r="E499" s="29"/>
      <c r="F499" s="29"/>
      <c r="G499" s="29"/>
      <c r="H499" s="29"/>
      <c r="I499" s="29"/>
      <c r="J499" s="30"/>
      <c r="K499" s="4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5.75" customHeight="1" x14ac:dyDescent="0.3">
      <c r="A500" s="29"/>
      <c r="B500" s="29"/>
      <c r="C500" s="54"/>
      <c r="D500" s="29"/>
      <c r="E500" s="29"/>
      <c r="F500" s="29"/>
      <c r="G500" s="29"/>
      <c r="H500" s="29"/>
      <c r="I500" s="29"/>
      <c r="J500" s="30"/>
      <c r="K500" s="4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5.75" customHeight="1" x14ac:dyDescent="0.3">
      <c r="A501" s="29"/>
      <c r="B501" s="29"/>
      <c r="C501" s="54"/>
      <c r="D501" s="29"/>
      <c r="E501" s="29"/>
      <c r="F501" s="29"/>
      <c r="G501" s="29"/>
      <c r="H501" s="29"/>
      <c r="I501" s="29"/>
      <c r="J501" s="30"/>
      <c r="K501" s="4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5.75" customHeight="1" x14ac:dyDescent="0.3">
      <c r="A502" s="29"/>
      <c r="B502" s="29"/>
      <c r="C502" s="54"/>
      <c r="D502" s="29"/>
      <c r="E502" s="29"/>
      <c r="F502" s="29"/>
      <c r="G502" s="29"/>
      <c r="H502" s="29"/>
      <c r="I502" s="29"/>
      <c r="J502" s="30"/>
      <c r="K502" s="4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5.75" customHeight="1" x14ac:dyDescent="0.3">
      <c r="A503" s="29"/>
      <c r="B503" s="29"/>
      <c r="C503" s="54"/>
      <c r="D503" s="29"/>
      <c r="E503" s="29"/>
      <c r="F503" s="29"/>
      <c r="G503" s="29"/>
      <c r="H503" s="29"/>
      <c r="I503" s="29"/>
      <c r="J503" s="30"/>
      <c r="K503" s="4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5.75" customHeight="1" x14ac:dyDescent="0.3">
      <c r="A504" s="29"/>
      <c r="B504" s="29"/>
      <c r="C504" s="54"/>
      <c r="D504" s="29"/>
      <c r="E504" s="29"/>
      <c r="F504" s="29"/>
      <c r="G504" s="29"/>
      <c r="H504" s="29"/>
      <c r="I504" s="29"/>
      <c r="J504" s="30"/>
      <c r="K504" s="4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5.75" customHeight="1" x14ac:dyDescent="0.3">
      <c r="A505" s="29"/>
      <c r="B505" s="29"/>
      <c r="C505" s="54"/>
      <c r="D505" s="29"/>
      <c r="E505" s="29"/>
      <c r="F505" s="29"/>
      <c r="G505" s="29"/>
      <c r="H505" s="29"/>
      <c r="I505" s="29"/>
      <c r="J505" s="30"/>
      <c r="K505" s="4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5.75" customHeight="1" x14ac:dyDescent="0.3">
      <c r="A506" s="29"/>
      <c r="B506" s="29"/>
      <c r="C506" s="54"/>
      <c r="D506" s="29"/>
      <c r="E506" s="29"/>
      <c r="F506" s="29"/>
      <c r="G506" s="29"/>
      <c r="H506" s="29"/>
      <c r="I506" s="29"/>
      <c r="J506" s="30"/>
      <c r="K506" s="4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5.75" customHeight="1" x14ac:dyDescent="0.3">
      <c r="A507" s="29"/>
      <c r="B507" s="29"/>
      <c r="C507" s="54"/>
      <c r="D507" s="29"/>
      <c r="E507" s="29"/>
      <c r="F507" s="29"/>
      <c r="G507" s="29"/>
      <c r="H507" s="29"/>
      <c r="I507" s="29"/>
      <c r="J507" s="30"/>
      <c r="K507" s="4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5.75" customHeight="1" x14ac:dyDescent="0.3">
      <c r="A508" s="29"/>
      <c r="B508" s="29"/>
      <c r="C508" s="54"/>
      <c r="D508" s="29"/>
      <c r="E508" s="29"/>
      <c r="F508" s="29"/>
      <c r="G508" s="29"/>
      <c r="H508" s="29"/>
      <c r="I508" s="29"/>
      <c r="J508" s="30"/>
      <c r="K508" s="4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5.75" customHeight="1" x14ac:dyDescent="0.3">
      <c r="A509" s="29"/>
      <c r="B509" s="29"/>
      <c r="C509" s="54"/>
      <c r="D509" s="29"/>
      <c r="E509" s="29"/>
      <c r="F509" s="29"/>
      <c r="G509" s="29"/>
      <c r="H509" s="29"/>
      <c r="I509" s="29"/>
      <c r="J509" s="30"/>
      <c r="K509" s="4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5.75" customHeight="1" x14ac:dyDescent="0.3">
      <c r="A510" s="29"/>
      <c r="B510" s="29"/>
      <c r="C510" s="54"/>
      <c r="D510" s="29"/>
      <c r="E510" s="29"/>
      <c r="F510" s="29"/>
      <c r="G510" s="29"/>
      <c r="H510" s="29"/>
      <c r="I510" s="29"/>
      <c r="J510" s="30"/>
      <c r="K510" s="4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5.75" customHeight="1" x14ac:dyDescent="0.3">
      <c r="A511" s="29"/>
      <c r="B511" s="29"/>
      <c r="C511" s="54"/>
      <c r="D511" s="29"/>
      <c r="E511" s="29"/>
      <c r="F511" s="29"/>
      <c r="G511" s="29"/>
      <c r="H511" s="29"/>
      <c r="I511" s="29"/>
      <c r="J511" s="30"/>
      <c r="K511" s="4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5.75" customHeight="1" x14ac:dyDescent="0.3">
      <c r="A512" s="29"/>
      <c r="B512" s="29"/>
      <c r="C512" s="54"/>
      <c r="D512" s="29"/>
      <c r="E512" s="29"/>
      <c r="F512" s="29"/>
      <c r="G512" s="29"/>
      <c r="H512" s="29"/>
      <c r="I512" s="29"/>
      <c r="J512" s="30"/>
      <c r="K512" s="4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5.75" customHeight="1" x14ac:dyDescent="0.3">
      <c r="A513" s="29"/>
      <c r="B513" s="29"/>
      <c r="C513" s="54"/>
      <c r="D513" s="29"/>
      <c r="E513" s="29"/>
      <c r="F513" s="29"/>
      <c r="G513" s="29"/>
      <c r="H513" s="29"/>
      <c r="I513" s="29"/>
      <c r="J513" s="30"/>
      <c r="K513" s="4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5.75" customHeight="1" x14ac:dyDescent="0.3">
      <c r="A514" s="29"/>
      <c r="B514" s="29"/>
      <c r="C514" s="54"/>
      <c r="D514" s="29"/>
      <c r="E514" s="29"/>
      <c r="F514" s="29"/>
      <c r="G514" s="29"/>
      <c r="H514" s="29"/>
      <c r="I514" s="29"/>
      <c r="J514" s="30"/>
      <c r="K514" s="4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5.75" customHeight="1" x14ac:dyDescent="0.3">
      <c r="A515" s="29"/>
      <c r="B515" s="29"/>
      <c r="C515" s="54"/>
      <c r="D515" s="29"/>
      <c r="E515" s="29"/>
      <c r="F515" s="29"/>
      <c r="G515" s="29"/>
      <c r="H515" s="29"/>
      <c r="I515" s="29"/>
      <c r="J515" s="30"/>
      <c r="K515" s="4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5.75" customHeight="1" x14ac:dyDescent="0.3">
      <c r="A516" s="29"/>
      <c r="B516" s="29"/>
      <c r="C516" s="54"/>
      <c r="D516" s="29"/>
      <c r="E516" s="29"/>
      <c r="F516" s="29"/>
      <c r="G516" s="29"/>
      <c r="H516" s="29"/>
      <c r="I516" s="29"/>
      <c r="J516" s="30"/>
      <c r="K516" s="4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5.75" customHeight="1" x14ac:dyDescent="0.3">
      <c r="A517" s="29"/>
      <c r="B517" s="29"/>
      <c r="C517" s="54"/>
      <c r="D517" s="29"/>
      <c r="E517" s="29"/>
      <c r="F517" s="29"/>
      <c r="G517" s="29"/>
      <c r="H517" s="29"/>
      <c r="I517" s="29"/>
      <c r="J517" s="30"/>
      <c r="K517" s="4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5.75" customHeight="1" x14ac:dyDescent="0.3">
      <c r="A518" s="29"/>
      <c r="B518" s="29"/>
      <c r="C518" s="54"/>
      <c r="D518" s="29"/>
      <c r="E518" s="29"/>
      <c r="F518" s="29"/>
      <c r="G518" s="29"/>
      <c r="H518" s="29"/>
      <c r="I518" s="29"/>
      <c r="J518" s="30"/>
      <c r="K518" s="4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5.75" customHeight="1" x14ac:dyDescent="0.3">
      <c r="A519" s="29"/>
      <c r="B519" s="29"/>
      <c r="C519" s="54"/>
      <c r="D519" s="29"/>
      <c r="E519" s="29"/>
      <c r="F519" s="29"/>
      <c r="G519" s="29"/>
      <c r="H519" s="29"/>
      <c r="I519" s="29"/>
      <c r="J519" s="30"/>
      <c r="K519" s="4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5.75" customHeight="1" x14ac:dyDescent="0.3">
      <c r="A520" s="29"/>
      <c r="B520" s="29"/>
      <c r="C520" s="54"/>
      <c r="D520" s="29"/>
      <c r="E520" s="29"/>
      <c r="F520" s="29"/>
      <c r="G520" s="29"/>
      <c r="H520" s="29"/>
      <c r="I520" s="29"/>
      <c r="J520" s="30"/>
      <c r="K520" s="4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5.75" customHeight="1" x14ac:dyDescent="0.3">
      <c r="A521" s="29"/>
      <c r="B521" s="29"/>
      <c r="C521" s="54"/>
      <c r="D521" s="29"/>
      <c r="E521" s="29"/>
      <c r="F521" s="29"/>
      <c r="G521" s="29"/>
      <c r="H521" s="29"/>
      <c r="I521" s="29"/>
      <c r="J521" s="30"/>
      <c r="K521" s="4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5.75" customHeight="1" x14ac:dyDescent="0.3">
      <c r="A522" s="29"/>
      <c r="B522" s="29"/>
      <c r="C522" s="54"/>
      <c r="D522" s="29"/>
      <c r="E522" s="29"/>
      <c r="F522" s="29"/>
      <c r="G522" s="29"/>
      <c r="H522" s="29"/>
      <c r="I522" s="29"/>
      <c r="J522" s="30"/>
      <c r="K522" s="4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5.75" customHeight="1" x14ac:dyDescent="0.3">
      <c r="A523" s="29"/>
      <c r="B523" s="29"/>
      <c r="C523" s="54"/>
      <c r="D523" s="29"/>
      <c r="E523" s="29"/>
      <c r="F523" s="29"/>
      <c r="G523" s="29"/>
      <c r="H523" s="29"/>
      <c r="I523" s="29"/>
      <c r="J523" s="30"/>
      <c r="K523" s="4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5.75" customHeight="1" x14ac:dyDescent="0.3">
      <c r="A524" s="29"/>
      <c r="B524" s="29"/>
      <c r="C524" s="54"/>
      <c r="D524" s="29"/>
      <c r="E524" s="29"/>
      <c r="F524" s="29"/>
      <c r="G524" s="29"/>
      <c r="H524" s="29"/>
      <c r="I524" s="29"/>
      <c r="J524" s="30"/>
      <c r="K524" s="4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5.75" customHeight="1" x14ac:dyDescent="0.3">
      <c r="A525" s="29"/>
      <c r="B525" s="29"/>
      <c r="C525" s="54"/>
      <c r="D525" s="29"/>
      <c r="E525" s="29"/>
      <c r="F525" s="29"/>
      <c r="G525" s="29"/>
      <c r="H525" s="29"/>
      <c r="I525" s="29"/>
      <c r="J525" s="30"/>
      <c r="K525" s="4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5.75" customHeight="1" x14ac:dyDescent="0.3">
      <c r="A526" s="29"/>
      <c r="B526" s="29"/>
      <c r="C526" s="54"/>
      <c r="D526" s="29"/>
      <c r="E526" s="29"/>
      <c r="F526" s="29"/>
      <c r="G526" s="29"/>
      <c r="H526" s="29"/>
      <c r="I526" s="29"/>
      <c r="J526" s="30"/>
      <c r="K526" s="4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5.75" customHeight="1" x14ac:dyDescent="0.3">
      <c r="A527" s="29"/>
      <c r="B527" s="29"/>
      <c r="C527" s="54"/>
      <c r="D527" s="29"/>
      <c r="E527" s="29"/>
      <c r="F527" s="29"/>
      <c r="G527" s="29"/>
      <c r="H527" s="29"/>
      <c r="I527" s="29"/>
      <c r="J527" s="30"/>
      <c r="K527" s="4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5.75" customHeight="1" x14ac:dyDescent="0.3">
      <c r="A528" s="29"/>
      <c r="B528" s="29"/>
      <c r="C528" s="54"/>
      <c r="D528" s="29"/>
      <c r="E528" s="29"/>
      <c r="F528" s="29"/>
      <c r="G528" s="29"/>
      <c r="H528" s="29"/>
      <c r="I528" s="29"/>
      <c r="J528" s="30"/>
      <c r="K528" s="4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5.75" customHeight="1" x14ac:dyDescent="0.3">
      <c r="A529" s="29"/>
      <c r="B529" s="29"/>
      <c r="C529" s="54"/>
      <c r="D529" s="29"/>
      <c r="E529" s="29"/>
      <c r="F529" s="29"/>
      <c r="G529" s="29"/>
      <c r="H529" s="29"/>
      <c r="I529" s="29"/>
      <c r="J529" s="30"/>
      <c r="K529" s="4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5.75" customHeight="1" x14ac:dyDescent="0.3">
      <c r="A530" s="29"/>
      <c r="B530" s="29"/>
      <c r="C530" s="54"/>
      <c r="D530" s="29"/>
      <c r="E530" s="29"/>
      <c r="F530" s="29"/>
      <c r="G530" s="29"/>
      <c r="H530" s="29"/>
      <c r="I530" s="29"/>
      <c r="J530" s="30"/>
      <c r="K530" s="4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5.75" customHeight="1" x14ac:dyDescent="0.3">
      <c r="A531" s="29"/>
      <c r="B531" s="29"/>
      <c r="C531" s="54"/>
      <c r="D531" s="29"/>
      <c r="E531" s="29"/>
      <c r="F531" s="29"/>
      <c r="G531" s="29"/>
      <c r="H531" s="29"/>
      <c r="I531" s="29"/>
      <c r="J531" s="30"/>
      <c r="K531" s="4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5.75" customHeight="1" x14ac:dyDescent="0.3">
      <c r="A532" s="29"/>
      <c r="B532" s="29"/>
      <c r="C532" s="54"/>
      <c r="D532" s="29"/>
      <c r="E532" s="29"/>
      <c r="F532" s="29"/>
      <c r="G532" s="29"/>
      <c r="H532" s="29"/>
      <c r="I532" s="29"/>
      <c r="J532" s="30"/>
      <c r="K532" s="4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5.75" customHeight="1" x14ac:dyDescent="0.3">
      <c r="A533" s="29"/>
      <c r="B533" s="29"/>
      <c r="C533" s="54"/>
      <c r="D533" s="29"/>
      <c r="E533" s="29"/>
      <c r="F533" s="29"/>
      <c r="G533" s="29"/>
      <c r="H533" s="29"/>
      <c r="I533" s="29"/>
      <c r="J533" s="30"/>
      <c r="K533" s="4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5.75" customHeight="1" x14ac:dyDescent="0.3">
      <c r="A534" s="29"/>
      <c r="B534" s="29"/>
      <c r="C534" s="54"/>
      <c r="D534" s="29"/>
      <c r="E534" s="29"/>
      <c r="F534" s="29"/>
      <c r="G534" s="29"/>
      <c r="H534" s="29"/>
      <c r="I534" s="29"/>
      <c r="J534" s="30"/>
      <c r="K534" s="4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5.75" customHeight="1" x14ac:dyDescent="0.3">
      <c r="A535" s="29"/>
      <c r="B535" s="29"/>
      <c r="C535" s="54"/>
      <c r="D535" s="29"/>
      <c r="E535" s="29"/>
      <c r="F535" s="29"/>
      <c r="G535" s="29"/>
      <c r="H535" s="29"/>
      <c r="I535" s="29"/>
      <c r="J535" s="30"/>
      <c r="K535" s="4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5.75" customHeight="1" x14ac:dyDescent="0.3">
      <c r="A536" s="29"/>
      <c r="B536" s="29"/>
      <c r="C536" s="54"/>
      <c r="D536" s="29"/>
      <c r="E536" s="29"/>
      <c r="F536" s="29"/>
      <c r="G536" s="29"/>
      <c r="H536" s="29"/>
      <c r="I536" s="29"/>
      <c r="J536" s="30"/>
      <c r="K536" s="4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5.75" customHeight="1" x14ac:dyDescent="0.3">
      <c r="A537" s="29"/>
      <c r="B537" s="29"/>
      <c r="C537" s="54"/>
      <c r="D537" s="29"/>
      <c r="E537" s="29"/>
      <c r="F537" s="29"/>
      <c r="G537" s="29"/>
      <c r="H537" s="29"/>
      <c r="I537" s="29"/>
      <c r="J537" s="30"/>
      <c r="K537" s="4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5.75" customHeight="1" x14ac:dyDescent="0.3">
      <c r="A538" s="29"/>
      <c r="B538" s="29"/>
      <c r="C538" s="54"/>
      <c r="D538" s="29"/>
      <c r="E538" s="29"/>
      <c r="F538" s="29"/>
      <c r="G538" s="29"/>
      <c r="H538" s="29"/>
      <c r="I538" s="29"/>
      <c r="J538" s="30"/>
      <c r="K538" s="4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5.75" customHeight="1" x14ac:dyDescent="0.3">
      <c r="A539" s="29"/>
      <c r="B539" s="29"/>
      <c r="C539" s="54"/>
      <c r="D539" s="29"/>
      <c r="E539" s="29"/>
      <c r="F539" s="29"/>
      <c r="G539" s="29"/>
      <c r="H539" s="29"/>
      <c r="I539" s="29"/>
      <c r="J539" s="30"/>
      <c r="K539" s="4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5.75" customHeight="1" x14ac:dyDescent="0.3">
      <c r="A540" s="29"/>
      <c r="B540" s="29"/>
      <c r="C540" s="54"/>
      <c r="D540" s="29"/>
      <c r="E540" s="29"/>
      <c r="F540" s="29"/>
      <c r="G540" s="29"/>
      <c r="H540" s="29"/>
      <c r="I540" s="29"/>
      <c r="J540" s="30"/>
      <c r="K540" s="4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5.75" customHeight="1" x14ac:dyDescent="0.3">
      <c r="A541" s="29"/>
      <c r="B541" s="29"/>
      <c r="C541" s="54"/>
      <c r="D541" s="29"/>
      <c r="E541" s="29"/>
      <c r="F541" s="29"/>
      <c r="G541" s="29"/>
      <c r="H541" s="29"/>
      <c r="I541" s="29"/>
      <c r="J541" s="30"/>
      <c r="K541" s="4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5.75" customHeight="1" x14ac:dyDescent="0.3">
      <c r="A542" s="29"/>
      <c r="B542" s="29"/>
      <c r="C542" s="54"/>
      <c r="D542" s="29"/>
      <c r="E542" s="29"/>
      <c r="F542" s="29"/>
      <c r="G542" s="29"/>
      <c r="H542" s="29"/>
      <c r="I542" s="29"/>
      <c r="J542" s="30"/>
      <c r="K542" s="4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5.75" customHeight="1" x14ac:dyDescent="0.3">
      <c r="A543" s="29"/>
      <c r="B543" s="29"/>
      <c r="C543" s="54"/>
      <c r="D543" s="29"/>
      <c r="E543" s="29"/>
      <c r="F543" s="29"/>
      <c r="G543" s="29"/>
      <c r="H543" s="29"/>
      <c r="I543" s="29"/>
      <c r="J543" s="30"/>
      <c r="K543" s="4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5.75" customHeight="1" x14ac:dyDescent="0.3">
      <c r="A544" s="29"/>
      <c r="B544" s="29"/>
      <c r="C544" s="54"/>
      <c r="D544" s="29"/>
      <c r="E544" s="29"/>
      <c r="F544" s="29"/>
      <c r="G544" s="29"/>
      <c r="H544" s="29"/>
      <c r="I544" s="29"/>
      <c r="J544" s="30"/>
      <c r="K544" s="4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5.75" customHeight="1" x14ac:dyDescent="0.3">
      <c r="A545" s="29"/>
      <c r="B545" s="29"/>
      <c r="C545" s="54"/>
      <c r="D545" s="29"/>
      <c r="E545" s="29"/>
      <c r="F545" s="29"/>
      <c r="G545" s="29"/>
      <c r="H545" s="29"/>
      <c r="I545" s="29"/>
      <c r="J545" s="30"/>
      <c r="K545" s="4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5.75" customHeight="1" x14ac:dyDescent="0.3">
      <c r="A546" s="29"/>
      <c r="B546" s="29"/>
      <c r="C546" s="54"/>
      <c r="D546" s="29"/>
      <c r="E546" s="29"/>
      <c r="F546" s="29"/>
      <c r="G546" s="29"/>
      <c r="H546" s="29"/>
      <c r="I546" s="29"/>
      <c r="J546" s="30"/>
      <c r="K546" s="4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5.75" customHeight="1" x14ac:dyDescent="0.3">
      <c r="A547" s="29"/>
      <c r="B547" s="29"/>
      <c r="C547" s="54"/>
      <c r="D547" s="29"/>
      <c r="E547" s="29"/>
      <c r="F547" s="29"/>
      <c r="G547" s="29"/>
      <c r="H547" s="29"/>
      <c r="I547" s="29"/>
      <c r="J547" s="30"/>
      <c r="K547" s="4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5.75" customHeight="1" x14ac:dyDescent="0.3">
      <c r="A548" s="29"/>
      <c r="B548" s="29"/>
      <c r="C548" s="54"/>
      <c r="D548" s="29"/>
      <c r="E548" s="29"/>
      <c r="F548" s="29"/>
      <c r="G548" s="29"/>
      <c r="H548" s="29"/>
      <c r="I548" s="29"/>
      <c r="J548" s="30"/>
      <c r="K548" s="4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5.75" customHeight="1" x14ac:dyDescent="0.3">
      <c r="A549" s="29"/>
      <c r="B549" s="29"/>
      <c r="C549" s="54"/>
      <c r="D549" s="29"/>
      <c r="E549" s="29"/>
      <c r="F549" s="29"/>
      <c r="G549" s="29"/>
      <c r="H549" s="29"/>
      <c r="I549" s="29"/>
      <c r="J549" s="30"/>
      <c r="K549" s="4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5.75" customHeight="1" x14ac:dyDescent="0.3">
      <c r="A550" s="29"/>
      <c r="B550" s="29"/>
      <c r="C550" s="54"/>
      <c r="D550" s="29"/>
      <c r="E550" s="29"/>
      <c r="F550" s="29"/>
      <c r="G550" s="29"/>
      <c r="H550" s="29"/>
      <c r="I550" s="29"/>
      <c r="J550" s="30"/>
      <c r="K550" s="4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5.75" customHeight="1" x14ac:dyDescent="0.3">
      <c r="A551" s="29"/>
      <c r="B551" s="29"/>
      <c r="C551" s="54"/>
      <c r="D551" s="29"/>
      <c r="E551" s="29"/>
      <c r="F551" s="29"/>
      <c r="G551" s="29"/>
      <c r="H551" s="29"/>
      <c r="I551" s="29"/>
      <c r="J551" s="30"/>
      <c r="K551" s="4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5.75" customHeight="1" x14ac:dyDescent="0.3">
      <c r="A552" s="29"/>
      <c r="B552" s="29"/>
      <c r="C552" s="54"/>
      <c r="D552" s="29"/>
      <c r="E552" s="29"/>
      <c r="F552" s="29"/>
      <c r="G552" s="29"/>
      <c r="H552" s="29"/>
      <c r="I552" s="29"/>
      <c r="J552" s="30"/>
      <c r="K552" s="4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5.75" customHeight="1" x14ac:dyDescent="0.3">
      <c r="A553" s="29"/>
      <c r="B553" s="29"/>
      <c r="C553" s="54"/>
      <c r="D553" s="29"/>
      <c r="E553" s="29"/>
      <c r="F553" s="29"/>
      <c r="G553" s="29"/>
      <c r="H553" s="29"/>
      <c r="I553" s="29"/>
      <c r="J553" s="30"/>
      <c r="K553" s="4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5.75" customHeight="1" x14ac:dyDescent="0.3">
      <c r="A554" s="29"/>
      <c r="B554" s="29"/>
      <c r="C554" s="54"/>
      <c r="D554" s="29"/>
      <c r="E554" s="29"/>
      <c r="F554" s="29"/>
      <c r="G554" s="29"/>
      <c r="H554" s="29"/>
      <c r="I554" s="29"/>
      <c r="J554" s="30"/>
      <c r="K554" s="4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5.75" customHeight="1" x14ac:dyDescent="0.3">
      <c r="A555" s="29"/>
      <c r="B555" s="29"/>
      <c r="C555" s="54"/>
      <c r="D555" s="29"/>
      <c r="E555" s="29"/>
      <c r="F555" s="29"/>
      <c r="G555" s="29"/>
      <c r="H555" s="29"/>
      <c r="I555" s="29"/>
      <c r="J555" s="30"/>
      <c r="K555" s="4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5.75" customHeight="1" x14ac:dyDescent="0.3">
      <c r="A556" s="29"/>
      <c r="B556" s="29"/>
      <c r="C556" s="54"/>
      <c r="D556" s="29"/>
      <c r="E556" s="29"/>
      <c r="F556" s="29"/>
      <c r="G556" s="29"/>
      <c r="H556" s="29"/>
      <c r="I556" s="29"/>
      <c r="J556" s="30"/>
      <c r="K556" s="4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5.75" customHeight="1" x14ac:dyDescent="0.3">
      <c r="A557" s="29"/>
      <c r="B557" s="29"/>
      <c r="C557" s="54"/>
      <c r="D557" s="29"/>
      <c r="E557" s="29"/>
      <c r="F557" s="29"/>
      <c r="G557" s="29"/>
      <c r="H557" s="29"/>
      <c r="I557" s="29"/>
      <c r="J557" s="30"/>
      <c r="K557" s="4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5.75" customHeight="1" x14ac:dyDescent="0.3">
      <c r="A558" s="29"/>
      <c r="B558" s="29"/>
      <c r="C558" s="54"/>
      <c r="D558" s="29"/>
      <c r="E558" s="29"/>
      <c r="F558" s="29"/>
      <c r="G558" s="29"/>
      <c r="H558" s="29"/>
      <c r="I558" s="29"/>
      <c r="J558" s="30"/>
      <c r="K558" s="4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5.75" customHeight="1" x14ac:dyDescent="0.3">
      <c r="A559" s="29"/>
      <c r="B559" s="29"/>
      <c r="C559" s="54"/>
      <c r="D559" s="29"/>
      <c r="E559" s="29"/>
      <c r="F559" s="29"/>
      <c r="G559" s="29"/>
      <c r="H559" s="29"/>
      <c r="I559" s="29"/>
      <c r="J559" s="30"/>
      <c r="K559" s="4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5.75" customHeight="1" x14ac:dyDescent="0.3">
      <c r="A560" s="29"/>
      <c r="B560" s="29"/>
      <c r="C560" s="54"/>
      <c r="D560" s="29"/>
      <c r="E560" s="29"/>
      <c r="F560" s="29"/>
      <c r="G560" s="29"/>
      <c r="H560" s="29"/>
      <c r="I560" s="29"/>
      <c r="J560" s="30"/>
      <c r="K560" s="4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5.75" customHeight="1" x14ac:dyDescent="0.3">
      <c r="A561" s="29"/>
      <c r="B561" s="29"/>
      <c r="C561" s="54"/>
      <c r="D561" s="29"/>
      <c r="E561" s="29"/>
      <c r="F561" s="29"/>
      <c r="G561" s="29"/>
      <c r="H561" s="29"/>
      <c r="I561" s="29"/>
      <c r="J561" s="30"/>
      <c r="K561" s="4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5.75" customHeight="1" x14ac:dyDescent="0.3">
      <c r="A562" s="29"/>
      <c r="B562" s="29"/>
      <c r="C562" s="54"/>
      <c r="D562" s="29"/>
      <c r="E562" s="29"/>
      <c r="F562" s="29"/>
      <c r="G562" s="29"/>
      <c r="H562" s="29"/>
      <c r="I562" s="29"/>
      <c r="J562" s="30"/>
      <c r="K562" s="4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5.75" customHeight="1" x14ac:dyDescent="0.3">
      <c r="A563" s="29"/>
      <c r="B563" s="29"/>
      <c r="C563" s="54"/>
      <c r="D563" s="29"/>
      <c r="E563" s="29"/>
      <c r="F563" s="29"/>
      <c r="G563" s="29"/>
      <c r="H563" s="29"/>
      <c r="I563" s="29"/>
      <c r="J563" s="30"/>
      <c r="K563" s="4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5.75" customHeight="1" x14ac:dyDescent="0.3">
      <c r="A564" s="29"/>
      <c r="B564" s="29"/>
      <c r="C564" s="54"/>
      <c r="D564" s="29"/>
      <c r="E564" s="29"/>
      <c r="F564" s="29"/>
      <c r="G564" s="29"/>
      <c r="H564" s="29"/>
      <c r="I564" s="29"/>
      <c r="J564" s="30"/>
      <c r="K564" s="4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5.75" customHeight="1" x14ac:dyDescent="0.3">
      <c r="A565" s="29"/>
      <c r="B565" s="29"/>
      <c r="C565" s="54"/>
      <c r="D565" s="29"/>
      <c r="E565" s="29"/>
      <c r="F565" s="29"/>
      <c r="G565" s="29"/>
      <c r="H565" s="29"/>
      <c r="I565" s="29"/>
      <c r="J565" s="30"/>
      <c r="K565" s="4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5.75" customHeight="1" x14ac:dyDescent="0.3">
      <c r="A566" s="29"/>
      <c r="B566" s="29"/>
      <c r="C566" s="54"/>
      <c r="D566" s="29"/>
      <c r="E566" s="29"/>
      <c r="F566" s="29"/>
      <c r="G566" s="29"/>
      <c r="H566" s="29"/>
      <c r="I566" s="29"/>
      <c r="J566" s="30"/>
      <c r="K566" s="4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5.75" customHeight="1" x14ac:dyDescent="0.3">
      <c r="A567" s="29"/>
      <c r="B567" s="29"/>
      <c r="C567" s="54"/>
      <c r="D567" s="29"/>
      <c r="E567" s="29"/>
      <c r="F567" s="29"/>
      <c r="G567" s="29"/>
      <c r="H567" s="29"/>
      <c r="I567" s="29"/>
      <c r="J567" s="30"/>
      <c r="K567" s="4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5.75" customHeight="1" x14ac:dyDescent="0.3">
      <c r="A568" s="29"/>
      <c r="B568" s="29"/>
      <c r="C568" s="54"/>
      <c r="D568" s="29"/>
      <c r="E568" s="29"/>
      <c r="F568" s="29"/>
      <c r="G568" s="29"/>
      <c r="H568" s="29"/>
      <c r="I568" s="29"/>
      <c r="J568" s="30"/>
      <c r="K568" s="4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5.75" customHeight="1" x14ac:dyDescent="0.3">
      <c r="A569" s="29"/>
      <c r="B569" s="29"/>
      <c r="C569" s="54"/>
      <c r="D569" s="29"/>
      <c r="E569" s="29"/>
      <c r="F569" s="29"/>
      <c r="G569" s="29"/>
      <c r="H569" s="29"/>
      <c r="I569" s="29"/>
      <c r="J569" s="30"/>
      <c r="K569" s="4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5.75" customHeight="1" x14ac:dyDescent="0.3">
      <c r="A570" s="29"/>
      <c r="B570" s="29"/>
      <c r="C570" s="54"/>
      <c r="D570" s="29"/>
      <c r="E570" s="29"/>
      <c r="F570" s="29"/>
      <c r="G570" s="29"/>
      <c r="H570" s="29"/>
      <c r="I570" s="29"/>
      <c r="J570" s="30"/>
      <c r="K570" s="4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5.75" customHeight="1" x14ac:dyDescent="0.3">
      <c r="A571" s="29"/>
      <c r="B571" s="29"/>
      <c r="C571" s="54"/>
      <c r="D571" s="29"/>
      <c r="E571" s="29"/>
      <c r="F571" s="29"/>
      <c r="G571" s="29"/>
      <c r="H571" s="29"/>
      <c r="I571" s="29"/>
      <c r="J571" s="30"/>
      <c r="K571" s="4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5.75" customHeight="1" x14ac:dyDescent="0.3">
      <c r="A572" s="29"/>
      <c r="B572" s="29"/>
      <c r="C572" s="54"/>
      <c r="D572" s="29"/>
      <c r="E572" s="29"/>
      <c r="F572" s="29"/>
      <c r="G572" s="29"/>
      <c r="H572" s="29"/>
      <c r="I572" s="29"/>
      <c r="J572" s="30"/>
      <c r="K572" s="4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5.75" customHeight="1" x14ac:dyDescent="0.3">
      <c r="A573" s="29"/>
      <c r="B573" s="29"/>
      <c r="C573" s="54"/>
      <c r="D573" s="29"/>
      <c r="E573" s="29"/>
      <c r="F573" s="29"/>
      <c r="G573" s="29"/>
      <c r="H573" s="29"/>
      <c r="I573" s="29"/>
      <c r="J573" s="30"/>
      <c r="K573" s="4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5.75" customHeight="1" x14ac:dyDescent="0.3">
      <c r="A574" s="29"/>
      <c r="B574" s="29"/>
      <c r="C574" s="54"/>
      <c r="D574" s="29"/>
      <c r="E574" s="29"/>
      <c r="F574" s="29"/>
      <c r="G574" s="29"/>
      <c r="H574" s="29"/>
      <c r="I574" s="29"/>
      <c r="J574" s="30"/>
      <c r="K574" s="4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5.75" customHeight="1" x14ac:dyDescent="0.3">
      <c r="A575" s="29"/>
      <c r="B575" s="29"/>
      <c r="C575" s="54"/>
      <c r="D575" s="29"/>
      <c r="E575" s="29"/>
      <c r="F575" s="29"/>
      <c r="G575" s="29"/>
      <c r="H575" s="29"/>
      <c r="I575" s="29"/>
      <c r="J575" s="30"/>
      <c r="K575" s="4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5.75" customHeight="1" x14ac:dyDescent="0.3">
      <c r="A576" s="29"/>
      <c r="B576" s="29"/>
      <c r="C576" s="54"/>
      <c r="D576" s="29"/>
      <c r="E576" s="29"/>
      <c r="F576" s="29"/>
      <c r="G576" s="29"/>
      <c r="H576" s="29"/>
      <c r="I576" s="29"/>
      <c r="J576" s="30"/>
      <c r="K576" s="4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5.75" customHeight="1" x14ac:dyDescent="0.3">
      <c r="A577" s="29"/>
      <c r="B577" s="29"/>
      <c r="C577" s="54"/>
      <c r="D577" s="29"/>
      <c r="E577" s="29"/>
      <c r="F577" s="29"/>
      <c r="G577" s="29"/>
      <c r="H577" s="29"/>
      <c r="I577" s="29"/>
      <c r="J577" s="30"/>
      <c r="K577" s="4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5.75" customHeight="1" x14ac:dyDescent="0.3">
      <c r="A578" s="29"/>
      <c r="B578" s="29"/>
      <c r="C578" s="54"/>
      <c r="D578" s="29"/>
      <c r="E578" s="29"/>
      <c r="F578" s="29"/>
      <c r="G578" s="29"/>
      <c r="H578" s="29"/>
      <c r="I578" s="29"/>
      <c r="J578" s="30"/>
      <c r="K578" s="4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5.75" customHeight="1" x14ac:dyDescent="0.3">
      <c r="A579" s="29"/>
      <c r="B579" s="29"/>
      <c r="C579" s="54"/>
      <c r="D579" s="29"/>
      <c r="E579" s="29"/>
      <c r="F579" s="29"/>
      <c r="G579" s="29"/>
      <c r="H579" s="29"/>
      <c r="I579" s="29"/>
      <c r="J579" s="30"/>
      <c r="K579" s="4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5.75" customHeight="1" x14ac:dyDescent="0.3">
      <c r="A580" s="29"/>
      <c r="B580" s="29"/>
      <c r="C580" s="54"/>
      <c r="D580" s="29"/>
      <c r="E580" s="29"/>
      <c r="F580" s="29"/>
      <c r="G580" s="29"/>
      <c r="H580" s="29"/>
      <c r="I580" s="29"/>
      <c r="J580" s="30"/>
      <c r="K580" s="4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5.75" customHeight="1" x14ac:dyDescent="0.3">
      <c r="A581" s="29"/>
      <c r="B581" s="29"/>
      <c r="C581" s="54"/>
      <c r="D581" s="29"/>
      <c r="E581" s="29"/>
      <c r="F581" s="29"/>
      <c r="G581" s="29"/>
      <c r="H581" s="29"/>
      <c r="I581" s="29"/>
      <c r="J581" s="30"/>
      <c r="K581" s="4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5.75" customHeight="1" x14ac:dyDescent="0.3">
      <c r="A582" s="29"/>
      <c r="B582" s="29"/>
      <c r="C582" s="54"/>
      <c r="D582" s="29"/>
      <c r="E582" s="29"/>
      <c r="F582" s="29"/>
      <c r="G582" s="29"/>
      <c r="H582" s="29"/>
      <c r="I582" s="29"/>
      <c r="J582" s="30"/>
      <c r="K582" s="4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5.75" customHeight="1" x14ac:dyDescent="0.3">
      <c r="A583" s="29"/>
      <c r="B583" s="29"/>
      <c r="C583" s="54"/>
      <c r="D583" s="29"/>
      <c r="E583" s="29"/>
      <c r="F583" s="29"/>
      <c r="G583" s="29"/>
      <c r="H583" s="29"/>
      <c r="I583" s="29"/>
      <c r="J583" s="30"/>
      <c r="K583" s="4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5.75" customHeight="1" x14ac:dyDescent="0.3">
      <c r="A584" s="29"/>
      <c r="B584" s="29"/>
      <c r="C584" s="54"/>
      <c r="D584" s="29"/>
      <c r="E584" s="29"/>
      <c r="F584" s="29"/>
      <c r="G584" s="29"/>
      <c r="H584" s="29"/>
      <c r="I584" s="29"/>
      <c r="J584" s="30"/>
      <c r="K584" s="4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5.75" customHeight="1" x14ac:dyDescent="0.3">
      <c r="A585" s="29"/>
      <c r="B585" s="29"/>
      <c r="C585" s="54"/>
      <c r="D585" s="29"/>
      <c r="E585" s="29"/>
      <c r="F585" s="29"/>
      <c r="G585" s="29"/>
      <c r="H585" s="29"/>
      <c r="I585" s="29"/>
      <c r="J585" s="30"/>
      <c r="K585" s="4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5.75" customHeight="1" x14ac:dyDescent="0.3">
      <c r="A586" s="29"/>
      <c r="B586" s="29"/>
      <c r="C586" s="54"/>
      <c r="D586" s="29"/>
      <c r="E586" s="29"/>
      <c r="F586" s="29"/>
      <c r="G586" s="29"/>
      <c r="H586" s="29"/>
      <c r="I586" s="29"/>
      <c r="J586" s="30"/>
      <c r="K586" s="4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5.75" customHeight="1" x14ac:dyDescent="0.3">
      <c r="A587" s="29"/>
      <c r="B587" s="29"/>
      <c r="C587" s="54"/>
      <c r="D587" s="29"/>
      <c r="E587" s="29"/>
      <c r="F587" s="29"/>
      <c r="G587" s="29"/>
      <c r="H587" s="29"/>
      <c r="I587" s="29"/>
      <c r="J587" s="30"/>
      <c r="K587" s="4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5.75" customHeight="1" x14ac:dyDescent="0.3">
      <c r="A588" s="29"/>
      <c r="B588" s="29"/>
      <c r="C588" s="54"/>
      <c r="D588" s="29"/>
      <c r="E588" s="29"/>
      <c r="F588" s="29"/>
      <c r="G588" s="29"/>
      <c r="H588" s="29"/>
      <c r="I588" s="29"/>
      <c r="J588" s="30"/>
      <c r="K588" s="4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5.75" customHeight="1" x14ac:dyDescent="0.3">
      <c r="A589" s="29"/>
      <c r="B589" s="29"/>
      <c r="C589" s="54"/>
      <c r="D589" s="29"/>
      <c r="E589" s="29"/>
      <c r="F589" s="29"/>
      <c r="G589" s="29"/>
      <c r="H589" s="29"/>
      <c r="I589" s="29"/>
      <c r="J589" s="30"/>
      <c r="K589" s="4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5.75" customHeight="1" x14ac:dyDescent="0.3">
      <c r="A590" s="29"/>
      <c r="B590" s="29"/>
      <c r="C590" s="54"/>
      <c r="D590" s="29"/>
      <c r="E590" s="29"/>
      <c r="F590" s="29"/>
      <c r="G590" s="29"/>
      <c r="H590" s="29"/>
      <c r="I590" s="29"/>
      <c r="J590" s="30"/>
      <c r="K590" s="4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5.75" customHeight="1" x14ac:dyDescent="0.3">
      <c r="A591" s="29"/>
      <c r="B591" s="29"/>
      <c r="C591" s="54"/>
      <c r="D591" s="29"/>
      <c r="E591" s="29"/>
      <c r="F591" s="29"/>
      <c r="G591" s="29"/>
      <c r="H591" s="29"/>
      <c r="I591" s="29"/>
      <c r="J591" s="30"/>
      <c r="K591" s="4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5.75" customHeight="1" x14ac:dyDescent="0.3">
      <c r="A592" s="29"/>
      <c r="B592" s="29"/>
      <c r="C592" s="54"/>
      <c r="D592" s="29"/>
      <c r="E592" s="29"/>
      <c r="F592" s="29"/>
      <c r="G592" s="29"/>
      <c r="H592" s="29"/>
      <c r="I592" s="29"/>
      <c r="J592" s="30"/>
      <c r="K592" s="4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5.75" customHeight="1" x14ac:dyDescent="0.3">
      <c r="A593" s="29"/>
      <c r="B593" s="29"/>
      <c r="C593" s="54"/>
      <c r="D593" s="29"/>
      <c r="E593" s="29"/>
      <c r="F593" s="29"/>
      <c r="G593" s="29"/>
      <c r="H593" s="29"/>
      <c r="I593" s="29"/>
      <c r="J593" s="30"/>
      <c r="K593" s="4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5.75" customHeight="1" x14ac:dyDescent="0.3">
      <c r="A594" s="29"/>
      <c r="B594" s="29"/>
      <c r="C594" s="54"/>
      <c r="D594" s="29"/>
      <c r="E594" s="29"/>
      <c r="F594" s="29"/>
      <c r="G594" s="29"/>
      <c r="H594" s="29"/>
      <c r="I594" s="29"/>
      <c r="J594" s="30"/>
      <c r="K594" s="4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5.75" customHeight="1" x14ac:dyDescent="0.3">
      <c r="A595" s="29"/>
      <c r="B595" s="29"/>
      <c r="C595" s="54"/>
      <c r="D595" s="29"/>
      <c r="E595" s="29"/>
      <c r="F595" s="29"/>
      <c r="G595" s="29"/>
      <c r="H595" s="29"/>
      <c r="I595" s="29"/>
      <c r="J595" s="30"/>
      <c r="K595" s="4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5.75" customHeight="1" x14ac:dyDescent="0.3">
      <c r="A596" s="29"/>
      <c r="B596" s="29"/>
      <c r="C596" s="54"/>
      <c r="D596" s="29"/>
      <c r="E596" s="29"/>
      <c r="F596" s="29"/>
      <c r="G596" s="29"/>
      <c r="H596" s="29"/>
      <c r="I596" s="29"/>
      <c r="J596" s="30"/>
      <c r="K596" s="4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5.75" customHeight="1" x14ac:dyDescent="0.3">
      <c r="A597" s="29"/>
      <c r="B597" s="29"/>
      <c r="C597" s="54"/>
      <c r="D597" s="29"/>
      <c r="E597" s="29"/>
      <c r="F597" s="29"/>
      <c r="G597" s="29"/>
      <c r="H597" s="29"/>
      <c r="I597" s="29"/>
      <c r="J597" s="30"/>
      <c r="K597" s="4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5.75" customHeight="1" x14ac:dyDescent="0.3">
      <c r="A598" s="29"/>
      <c r="B598" s="29"/>
      <c r="C598" s="54"/>
      <c r="D598" s="29"/>
      <c r="E598" s="29"/>
      <c r="F598" s="29"/>
      <c r="G598" s="29"/>
      <c r="H598" s="29"/>
      <c r="I598" s="29"/>
      <c r="J598" s="30"/>
      <c r="K598" s="4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5.75" customHeight="1" x14ac:dyDescent="0.3">
      <c r="A599" s="29"/>
      <c r="B599" s="29"/>
      <c r="C599" s="54"/>
      <c r="D599" s="29"/>
      <c r="E599" s="29"/>
      <c r="F599" s="29"/>
      <c r="G599" s="29"/>
      <c r="H599" s="29"/>
      <c r="I599" s="29"/>
      <c r="J599" s="30"/>
      <c r="K599" s="4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5.75" customHeight="1" x14ac:dyDescent="0.3">
      <c r="A600" s="29"/>
      <c r="B600" s="29"/>
      <c r="C600" s="54"/>
      <c r="D600" s="29"/>
      <c r="E600" s="29"/>
      <c r="F600" s="29"/>
      <c r="G600" s="29"/>
      <c r="H600" s="29"/>
      <c r="I600" s="29"/>
      <c r="J600" s="30"/>
      <c r="K600" s="4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5.75" customHeight="1" x14ac:dyDescent="0.3">
      <c r="A601" s="29"/>
      <c r="B601" s="29"/>
      <c r="C601" s="54"/>
      <c r="D601" s="29"/>
      <c r="E601" s="29"/>
      <c r="F601" s="29"/>
      <c r="G601" s="29"/>
      <c r="H601" s="29"/>
      <c r="I601" s="29"/>
      <c r="J601" s="30"/>
      <c r="K601" s="4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5.75" customHeight="1" x14ac:dyDescent="0.3">
      <c r="A602" s="29"/>
      <c r="B602" s="29"/>
      <c r="C602" s="54"/>
      <c r="D602" s="29"/>
      <c r="E602" s="29"/>
      <c r="F602" s="29"/>
      <c r="G602" s="29"/>
      <c r="H602" s="29"/>
      <c r="I602" s="29"/>
      <c r="J602" s="30"/>
      <c r="K602" s="4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5.75" customHeight="1" x14ac:dyDescent="0.3">
      <c r="A603" s="29"/>
      <c r="B603" s="29"/>
      <c r="C603" s="54"/>
      <c r="D603" s="29"/>
      <c r="E603" s="29"/>
      <c r="F603" s="29"/>
      <c r="G603" s="29"/>
      <c r="H603" s="29"/>
      <c r="I603" s="29"/>
      <c r="J603" s="30"/>
      <c r="K603" s="4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5.75" customHeight="1" x14ac:dyDescent="0.3">
      <c r="A604" s="29"/>
      <c r="B604" s="29"/>
      <c r="C604" s="54"/>
      <c r="D604" s="29"/>
      <c r="E604" s="29"/>
      <c r="F604" s="29"/>
      <c r="G604" s="29"/>
      <c r="H604" s="29"/>
      <c r="I604" s="29"/>
      <c r="J604" s="30"/>
      <c r="K604" s="4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5.75" customHeight="1" x14ac:dyDescent="0.3">
      <c r="A605" s="29"/>
      <c r="B605" s="29"/>
      <c r="C605" s="54"/>
      <c r="D605" s="29"/>
      <c r="E605" s="29"/>
      <c r="F605" s="29"/>
      <c r="G605" s="29"/>
      <c r="H605" s="29"/>
      <c r="I605" s="29"/>
      <c r="J605" s="30"/>
      <c r="K605" s="4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5.75" customHeight="1" x14ac:dyDescent="0.3">
      <c r="A606" s="29"/>
      <c r="B606" s="29"/>
      <c r="C606" s="54"/>
      <c r="D606" s="29"/>
      <c r="E606" s="29"/>
      <c r="F606" s="29"/>
      <c r="G606" s="29"/>
      <c r="H606" s="29"/>
      <c r="I606" s="29"/>
      <c r="J606" s="30"/>
      <c r="K606" s="4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5.75" customHeight="1" x14ac:dyDescent="0.3">
      <c r="A607" s="29"/>
      <c r="B607" s="29"/>
      <c r="C607" s="54"/>
      <c r="D607" s="29"/>
      <c r="E607" s="29"/>
      <c r="F607" s="29"/>
      <c r="G607" s="29"/>
      <c r="H607" s="29"/>
      <c r="I607" s="29"/>
      <c r="J607" s="30"/>
      <c r="K607" s="4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5.75" customHeight="1" x14ac:dyDescent="0.3">
      <c r="A608" s="29"/>
      <c r="B608" s="29"/>
      <c r="C608" s="54"/>
      <c r="D608" s="29"/>
      <c r="E608" s="29"/>
      <c r="F608" s="29"/>
      <c r="G608" s="29"/>
      <c r="H608" s="29"/>
      <c r="I608" s="29"/>
      <c r="J608" s="30"/>
      <c r="K608" s="4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5.75" customHeight="1" x14ac:dyDescent="0.3">
      <c r="A609" s="29"/>
      <c r="B609" s="29"/>
      <c r="C609" s="54"/>
      <c r="D609" s="29"/>
      <c r="E609" s="29"/>
      <c r="F609" s="29"/>
      <c r="G609" s="29"/>
      <c r="H609" s="29"/>
      <c r="I609" s="29"/>
      <c r="J609" s="30"/>
      <c r="K609" s="4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5.75" customHeight="1" x14ac:dyDescent="0.3">
      <c r="A610" s="29"/>
      <c r="B610" s="29"/>
      <c r="C610" s="54"/>
      <c r="D610" s="29"/>
      <c r="E610" s="29"/>
      <c r="F610" s="29"/>
      <c r="G610" s="29"/>
      <c r="H610" s="29"/>
      <c r="I610" s="29"/>
      <c r="J610" s="30"/>
      <c r="K610" s="4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5.75" customHeight="1" x14ac:dyDescent="0.3">
      <c r="A611" s="29"/>
      <c r="B611" s="29"/>
      <c r="C611" s="54"/>
      <c r="D611" s="29"/>
      <c r="E611" s="29"/>
      <c r="F611" s="29"/>
      <c r="G611" s="29"/>
      <c r="H611" s="29"/>
      <c r="I611" s="29"/>
      <c r="J611" s="30"/>
      <c r="K611" s="4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5.75" customHeight="1" x14ac:dyDescent="0.3">
      <c r="A612" s="29"/>
      <c r="B612" s="29"/>
      <c r="C612" s="54"/>
      <c r="D612" s="29"/>
      <c r="E612" s="29"/>
      <c r="F612" s="29"/>
      <c r="G612" s="29"/>
      <c r="H612" s="29"/>
      <c r="I612" s="29"/>
      <c r="J612" s="30"/>
      <c r="K612" s="4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5.75" customHeight="1" x14ac:dyDescent="0.3">
      <c r="A613" s="29"/>
      <c r="B613" s="29"/>
      <c r="C613" s="54"/>
      <c r="D613" s="29"/>
      <c r="E613" s="29"/>
      <c r="F613" s="29"/>
      <c r="G613" s="29"/>
      <c r="H613" s="29"/>
      <c r="I613" s="29"/>
      <c r="J613" s="30"/>
      <c r="K613" s="4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5.75" customHeight="1" x14ac:dyDescent="0.3">
      <c r="A614" s="29"/>
      <c r="B614" s="29"/>
      <c r="C614" s="54"/>
      <c r="D614" s="29"/>
      <c r="E614" s="29"/>
      <c r="F614" s="29"/>
      <c r="G614" s="29"/>
      <c r="H614" s="29"/>
      <c r="I614" s="29"/>
      <c r="J614" s="30"/>
      <c r="K614" s="4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5.75" customHeight="1" x14ac:dyDescent="0.3">
      <c r="A615" s="29"/>
      <c r="B615" s="29"/>
      <c r="C615" s="54"/>
      <c r="D615" s="29"/>
      <c r="E615" s="29"/>
      <c r="F615" s="29"/>
      <c r="G615" s="29"/>
      <c r="H615" s="29"/>
      <c r="I615" s="29"/>
      <c r="J615" s="30"/>
      <c r="K615" s="4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5.75" customHeight="1" x14ac:dyDescent="0.3">
      <c r="A616" s="29"/>
      <c r="B616" s="29"/>
      <c r="C616" s="54"/>
      <c r="D616" s="29"/>
      <c r="E616" s="29"/>
      <c r="F616" s="29"/>
      <c r="G616" s="29"/>
      <c r="H616" s="29"/>
      <c r="I616" s="29"/>
      <c r="J616" s="30"/>
      <c r="K616" s="4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5.75" customHeight="1" x14ac:dyDescent="0.3">
      <c r="A617" s="29"/>
      <c r="B617" s="29"/>
      <c r="C617" s="54"/>
      <c r="D617" s="29"/>
      <c r="E617" s="29"/>
      <c r="F617" s="29"/>
      <c r="G617" s="29"/>
      <c r="H617" s="29"/>
      <c r="I617" s="29"/>
      <c r="J617" s="30"/>
      <c r="K617" s="4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5.75" customHeight="1" x14ac:dyDescent="0.3">
      <c r="A618" s="29"/>
      <c r="B618" s="29"/>
      <c r="C618" s="54"/>
      <c r="D618" s="29"/>
      <c r="E618" s="29"/>
      <c r="F618" s="29"/>
      <c r="G618" s="29"/>
      <c r="H618" s="29"/>
      <c r="I618" s="29"/>
      <c r="J618" s="30"/>
      <c r="K618" s="4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5.75" customHeight="1" x14ac:dyDescent="0.3">
      <c r="A619" s="29"/>
      <c r="B619" s="29"/>
      <c r="C619" s="54"/>
      <c r="D619" s="29"/>
      <c r="E619" s="29"/>
      <c r="F619" s="29"/>
      <c r="G619" s="29"/>
      <c r="H619" s="29"/>
      <c r="I619" s="29"/>
      <c r="J619" s="30"/>
      <c r="K619" s="4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5.75" customHeight="1" x14ac:dyDescent="0.3">
      <c r="A620" s="29"/>
      <c r="B620" s="29"/>
      <c r="C620" s="54"/>
      <c r="D620" s="29"/>
      <c r="E620" s="29"/>
      <c r="F620" s="29"/>
      <c r="G620" s="29"/>
      <c r="H620" s="29"/>
      <c r="I620" s="29"/>
      <c r="J620" s="30"/>
      <c r="K620" s="4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5.75" customHeight="1" x14ac:dyDescent="0.3">
      <c r="A621" s="29"/>
      <c r="B621" s="29"/>
      <c r="C621" s="54"/>
      <c r="D621" s="29"/>
      <c r="E621" s="29"/>
      <c r="F621" s="29"/>
      <c r="G621" s="29"/>
      <c r="H621" s="29"/>
      <c r="I621" s="29"/>
      <c r="J621" s="30"/>
      <c r="K621" s="4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5.75" customHeight="1" x14ac:dyDescent="0.3">
      <c r="A622" s="29"/>
      <c r="B622" s="29"/>
      <c r="C622" s="54"/>
      <c r="D622" s="29"/>
      <c r="E622" s="29"/>
      <c r="F622" s="29"/>
      <c r="G622" s="29"/>
      <c r="H622" s="29"/>
      <c r="I622" s="29"/>
      <c r="J622" s="30"/>
      <c r="K622" s="4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5.75" customHeight="1" x14ac:dyDescent="0.3">
      <c r="A623" s="29"/>
      <c r="B623" s="29"/>
      <c r="C623" s="54"/>
      <c r="D623" s="29"/>
      <c r="E623" s="29"/>
      <c r="F623" s="29"/>
      <c r="G623" s="29"/>
      <c r="H623" s="29"/>
      <c r="I623" s="29"/>
      <c r="J623" s="30"/>
      <c r="K623" s="4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5.75" customHeight="1" x14ac:dyDescent="0.3">
      <c r="A624" s="29"/>
      <c r="B624" s="29"/>
      <c r="C624" s="54"/>
      <c r="D624" s="29"/>
      <c r="E624" s="29"/>
      <c r="F624" s="29"/>
      <c r="G624" s="29"/>
      <c r="H624" s="29"/>
      <c r="I624" s="29"/>
      <c r="J624" s="30"/>
      <c r="K624" s="4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5.75" customHeight="1" x14ac:dyDescent="0.3">
      <c r="A625" s="29"/>
      <c r="B625" s="29"/>
      <c r="C625" s="54"/>
      <c r="D625" s="29"/>
      <c r="E625" s="29"/>
      <c r="F625" s="29"/>
      <c r="G625" s="29"/>
      <c r="H625" s="29"/>
      <c r="I625" s="29"/>
      <c r="J625" s="30"/>
      <c r="K625" s="4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5.75" customHeight="1" x14ac:dyDescent="0.3">
      <c r="A626" s="29"/>
      <c r="B626" s="29"/>
      <c r="C626" s="54"/>
      <c r="D626" s="29"/>
      <c r="E626" s="29"/>
      <c r="F626" s="29"/>
      <c r="G626" s="29"/>
      <c r="H626" s="29"/>
      <c r="I626" s="29"/>
      <c r="J626" s="30"/>
      <c r="K626" s="4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5.75" customHeight="1" x14ac:dyDescent="0.3">
      <c r="A627" s="29"/>
      <c r="B627" s="29"/>
      <c r="C627" s="54"/>
      <c r="D627" s="29"/>
      <c r="E627" s="29"/>
      <c r="F627" s="29"/>
      <c r="G627" s="29"/>
      <c r="H627" s="29"/>
      <c r="I627" s="29"/>
      <c r="J627" s="30"/>
      <c r="K627" s="4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5.75" customHeight="1" x14ac:dyDescent="0.3">
      <c r="A628" s="29"/>
      <c r="B628" s="29"/>
      <c r="C628" s="54"/>
      <c r="D628" s="29"/>
      <c r="E628" s="29"/>
      <c r="F628" s="29"/>
      <c r="G628" s="29"/>
      <c r="H628" s="29"/>
      <c r="I628" s="29"/>
      <c r="J628" s="30"/>
      <c r="K628" s="4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5.75" customHeight="1" x14ac:dyDescent="0.3">
      <c r="A629" s="29"/>
      <c r="B629" s="29"/>
      <c r="C629" s="54"/>
      <c r="D629" s="29"/>
      <c r="E629" s="29"/>
      <c r="F629" s="29"/>
      <c r="G629" s="29"/>
      <c r="H629" s="29"/>
      <c r="I629" s="29"/>
      <c r="J629" s="30"/>
      <c r="K629" s="4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5.75" customHeight="1" x14ac:dyDescent="0.3">
      <c r="A630" s="29"/>
      <c r="B630" s="29"/>
      <c r="C630" s="54"/>
      <c r="D630" s="29"/>
      <c r="E630" s="29"/>
      <c r="F630" s="29"/>
      <c r="G630" s="29"/>
      <c r="H630" s="29"/>
      <c r="I630" s="29"/>
      <c r="J630" s="30"/>
      <c r="K630" s="4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5.75" customHeight="1" x14ac:dyDescent="0.3">
      <c r="A631" s="29"/>
      <c r="B631" s="29"/>
      <c r="C631" s="54"/>
      <c r="D631" s="29"/>
      <c r="E631" s="29"/>
      <c r="F631" s="29"/>
      <c r="G631" s="29"/>
      <c r="H631" s="29"/>
      <c r="I631" s="29"/>
      <c r="J631" s="30"/>
      <c r="K631" s="4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5.75" customHeight="1" x14ac:dyDescent="0.3">
      <c r="A632" s="29"/>
      <c r="B632" s="29"/>
      <c r="C632" s="54"/>
      <c r="D632" s="29"/>
      <c r="E632" s="29"/>
      <c r="F632" s="29"/>
      <c r="G632" s="29"/>
      <c r="H632" s="29"/>
      <c r="I632" s="29"/>
      <c r="J632" s="30"/>
      <c r="K632" s="4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5.75" customHeight="1" x14ac:dyDescent="0.3">
      <c r="A633" s="29"/>
      <c r="B633" s="29"/>
      <c r="C633" s="54"/>
      <c r="D633" s="29"/>
      <c r="E633" s="29"/>
      <c r="F633" s="29"/>
      <c r="G633" s="29"/>
      <c r="H633" s="29"/>
      <c r="I633" s="29"/>
      <c r="J633" s="30"/>
      <c r="K633" s="4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5.75" customHeight="1" x14ac:dyDescent="0.3">
      <c r="A634" s="29"/>
      <c r="B634" s="29"/>
      <c r="C634" s="54"/>
      <c r="D634" s="29"/>
      <c r="E634" s="29"/>
      <c r="F634" s="29"/>
      <c r="G634" s="29"/>
      <c r="H634" s="29"/>
      <c r="I634" s="29"/>
      <c r="J634" s="30"/>
      <c r="K634" s="4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5.75" customHeight="1" x14ac:dyDescent="0.3">
      <c r="A635" s="29"/>
      <c r="B635" s="29"/>
      <c r="C635" s="54"/>
      <c r="D635" s="29"/>
      <c r="E635" s="29"/>
      <c r="F635" s="29"/>
      <c r="G635" s="29"/>
      <c r="H635" s="29"/>
      <c r="I635" s="29"/>
      <c r="J635" s="30"/>
      <c r="K635" s="4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5.75" customHeight="1" x14ac:dyDescent="0.3">
      <c r="A636" s="29"/>
      <c r="B636" s="29"/>
      <c r="C636" s="54"/>
      <c r="D636" s="29"/>
      <c r="E636" s="29"/>
      <c r="F636" s="29"/>
      <c r="G636" s="29"/>
      <c r="H636" s="29"/>
      <c r="I636" s="29"/>
      <c r="J636" s="30"/>
      <c r="K636" s="4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5.75" customHeight="1" x14ac:dyDescent="0.3">
      <c r="A637" s="29"/>
      <c r="B637" s="29"/>
      <c r="C637" s="54"/>
      <c r="D637" s="29"/>
      <c r="E637" s="29"/>
      <c r="F637" s="29"/>
      <c r="G637" s="29"/>
      <c r="H637" s="29"/>
      <c r="I637" s="29"/>
      <c r="J637" s="30"/>
      <c r="K637" s="4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5.75" customHeight="1" x14ac:dyDescent="0.3">
      <c r="A638" s="29"/>
      <c r="B638" s="29"/>
      <c r="C638" s="54"/>
      <c r="D638" s="29"/>
      <c r="E638" s="29"/>
      <c r="F638" s="29"/>
      <c r="G638" s="29"/>
      <c r="H638" s="29"/>
      <c r="I638" s="29"/>
      <c r="J638" s="30"/>
      <c r="K638" s="4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5.75" customHeight="1" x14ac:dyDescent="0.3">
      <c r="A639" s="29"/>
      <c r="B639" s="29"/>
      <c r="C639" s="54"/>
      <c r="D639" s="29"/>
      <c r="E639" s="29"/>
      <c r="F639" s="29"/>
      <c r="G639" s="29"/>
      <c r="H639" s="29"/>
      <c r="I639" s="29"/>
      <c r="J639" s="30"/>
      <c r="K639" s="4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5.75" customHeight="1" x14ac:dyDescent="0.3">
      <c r="A640" s="29"/>
      <c r="B640" s="29"/>
      <c r="C640" s="54"/>
      <c r="D640" s="29"/>
      <c r="E640" s="29"/>
      <c r="F640" s="29"/>
      <c r="G640" s="29"/>
      <c r="H640" s="29"/>
      <c r="I640" s="29"/>
      <c r="J640" s="30"/>
      <c r="K640" s="4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5.75" customHeight="1" x14ac:dyDescent="0.3">
      <c r="A641" s="29"/>
      <c r="B641" s="29"/>
      <c r="C641" s="54"/>
      <c r="D641" s="29"/>
      <c r="E641" s="29"/>
      <c r="F641" s="29"/>
      <c r="G641" s="29"/>
      <c r="H641" s="29"/>
      <c r="I641" s="29"/>
      <c r="J641" s="30"/>
      <c r="K641" s="4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5.75" customHeight="1" x14ac:dyDescent="0.3">
      <c r="A642" s="29"/>
      <c r="B642" s="29"/>
      <c r="C642" s="54"/>
      <c r="D642" s="29"/>
      <c r="E642" s="29"/>
      <c r="F642" s="29"/>
      <c r="G642" s="29"/>
      <c r="H642" s="29"/>
      <c r="I642" s="29"/>
      <c r="J642" s="30"/>
      <c r="K642" s="4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5.75" customHeight="1" x14ac:dyDescent="0.3">
      <c r="A643" s="29"/>
      <c r="B643" s="29"/>
      <c r="C643" s="54"/>
      <c r="D643" s="29"/>
      <c r="E643" s="29"/>
      <c r="F643" s="29"/>
      <c r="G643" s="29"/>
      <c r="H643" s="29"/>
      <c r="I643" s="29"/>
      <c r="J643" s="30"/>
      <c r="K643" s="4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5.75" customHeight="1" x14ac:dyDescent="0.3">
      <c r="A644" s="29"/>
      <c r="B644" s="29"/>
      <c r="C644" s="54"/>
      <c r="D644" s="29"/>
      <c r="E644" s="29"/>
      <c r="F644" s="29"/>
      <c r="G644" s="29"/>
      <c r="H644" s="29"/>
      <c r="I644" s="29"/>
      <c r="J644" s="30"/>
      <c r="K644" s="4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5.75" customHeight="1" x14ac:dyDescent="0.3">
      <c r="A645" s="29"/>
      <c r="B645" s="29"/>
      <c r="C645" s="54"/>
      <c r="D645" s="29"/>
      <c r="E645" s="29"/>
      <c r="F645" s="29"/>
      <c r="G645" s="29"/>
      <c r="H645" s="29"/>
      <c r="I645" s="29"/>
      <c r="J645" s="30"/>
      <c r="K645" s="4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5.75" customHeight="1" x14ac:dyDescent="0.3">
      <c r="A646" s="29"/>
      <c r="B646" s="29"/>
      <c r="C646" s="54"/>
      <c r="D646" s="29"/>
      <c r="E646" s="29"/>
      <c r="F646" s="29"/>
      <c r="G646" s="29"/>
      <c r="H646" s="29"/>
      <c r="I646" s="29"/>
      <c r="J646" s="30"/>
      <c r="K646" s="4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5.75" customHeight="1" x14ac:dyDescent="0.3">
      <c r="A647" s="29"/>
      <c r="B647" s="29"/>
      <c r="C647" s="54"/>
      <c r="D647" s="29"/>
      <c r="E647" s="29"/>
      <c r="F647" s="29"/>
      <c r="G647" s="29"/>
      <c r="H647" s="29"/>
      <c r="I647" s="29"/>
      <c r="J647" s="30"/>
      <c r="K647" s="4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5.75" customHeight="1" x14ac:dyDescent="0.3">
      <c r="A648" s="29"/>
      <c r="B648" s="29"/>
      <c r="C648" s="54"/>
      <c r="D648" s="29"/>
      <c r="E648" s="29"/>
      <c r="F648" s="29"/>
      <c r="G648" s="29"/>
      <c r="H648" s="29"/>
      <c r="I648" s="29"/>
      <c r="J648" s="30"/>
      <c r="K648" s="4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5.75" customHeight="1" x14ac:dyDescent="0.3">
      <c r="A649" s="29"/>
      <c r="B649" s="29"/>
      <c r="C649" s="54"/>
      <c r="D649" s="29"/>
      <c r="E649" s="29"/>
      <c r="F649" s="29"/>
      <c r="G649" s="29"/>
      <c r="H649" s="29"/>
      <c r="I649" s="29"/>
      <c r="J649" s="30"/>
      <c r="K649" s="4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5.75" customHeight="1" x14ac:dyDescent="0.3">
      <c r="A650" s="29"/>
      <c r="B650" s="29"/>
      <c r="C650" s="54"/>
      <c r="D650" s="29"/>
      <c r="E650" s="29"/>
      <c r="F650" s="29"/>
      <c r="G650" s="29"/>
      <c r="H650" s="29"/>
      <c r="I650" s="29"/>
      <c r="J650" s="30"/>
      <c r="K650" s="4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5.75" customHeight="1" x14ac:dyDescent="0.3">
      <c r="A651" s="29"/>
      <c r="B651" s="29"/>
      <c r="C651" s="54"/>
      <c r="D651" s="29"/>
      <c r="E651" s="29"/>
      <c r="F651" s="29"/>
      <c r="G651" s="29"/>
      <c r="H651" s="29"/>
      <c r="I651" s="29"/>
      <c r="J651" s="30"/>
      <c r="K651" s="4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5.75" customHeight="1" x14ac:dyDescent="0.3">
      <c r="A652" s="29"/>
      <c r="B652" s="29"/>
      <c r="C652" s="54"/>
      <c r="D652" s="29"/>
      <c r="E652" s="29"/>
      <c r="F652" s="29"/>
      <c r="G652" s="29"/>
      <c r="H652" s="29"/>
      <c r="I652" s="29"/>
      <c r="J652" s="30"/>
      <c r="K652" s="4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5.75" customHeight="1" x14ac:dyDescent="0.3">
      <c r="A653" s="29"/>
      <c r="B653" s="29"/>
      <c r="C653" s="54"/>
      <c r="D653" s="29"/>
      <c r="E653" s="29"/>
      <c r="F653" s="29"/>
      <c r="G653" s="29"/>
      <c r="H653" s="29"/>
      <c r="I653" s="29"/>
      <c r="J653" s="30"/>
      <c r="K653" s="4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5.75" customHeight="1" x14ac:dyDescent="0.3">
      <c r="A654" s="29"/>
      <c r="B654" s="29"/>
      <c r="C654" s="54"/>
      <c r="D654" s="29"/>
      <c r="E654" s="29"/>
      <c r="F654" s="29"/>
      <c r="G654" s="29"/>
      <c r="H654" s="29"/>
      <c r="I654" s="29"/>
      <c r="J654" s="30"/>
      <c r="K654" s="4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5.75" customHeight="1" x14ac:dyDescent="0.3">
      <c r="A655" s="29"/>
      <c r="B655" s="29"/>
      <c r="C655" s="54"/>
      <c r="D655" s="29"/>
      <c r="E655" s="29"/>
      <c r="F655" s="29"/>
      <c r="G655" s="29"/>
      <c r="H655" s="29"/>
      <c r="I655" s="29"/>
      <c r="J655" s="30"/>
      <c r="K655" s="4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5.75" customHeight="1" x14ac:dyDescent="0.3">
      <c r="A656" s="29"/>
      <c r="B656" s="29"/>
      <c r="C656" s="54"/>
      <c r="D656" s="29"/>
      <c r="E656" s="29"/>
      <c r="F656" s="29"/>
      <c r="G656" s="29"/>
      <c r="H656" s="29"/>
      <c r="I656" s="29"/>
      <c r="J656" s="30"/>
      <c r="K656" s="4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5.75" customHeight="1" x14ac:dyDescent="0.3">
      <c r="A657" s="29"/>
      <c r="B657" s="29"/>
      <c r="C657" s="54"/>
      <c r="D657" s="29"/>
      <c r="E657" s="29"/>
      <c r="F657" s="29"/>
      <c r="G657" s="29"/>
      <c r="H657" s="29"/>
      <c r="I657" s="29"/>
      <c r="J657" s="30"/>
      <c r="K657" s="4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5.75" customHeight="1" x14ac:dyDescent="0.3">
      <c r="A658" s="29"/>
      <c r="B658" s="29"/>
      <c r="C658" s="54"/>
      <c r="D658" s="29"/>
      <c r="E658" s="29"/>
      <c r="F658" s="29"/>
      <c r="G658" s="29"/>
      <c r="H658" s="29"/>
      <c r="I658" s="29"/>
      <c r="J658" s="30"/>
      <c r="K658" s="4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5.75" customHeight="1" x14ac:dyDescent="0.3">
      <c r="A659" s="29"/>
      <c r="B659" s="29"/>
      <c r="C659" s="54"/>
      <c r="D659" s="29"/>
      <c r="E659" s="29"/>
      <c r="F659" s="29"/>
      <c r="G659" s="29"/>
      <c r="H659" s="29"/>
      <c r="I659" s="29"/>
      <c r="J659" s="30"/>
      <c r="K659" s="4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5.75" customHeight="1" x14ac:dyDescent="0.3">
      <c r="A660" s="29"/>
      <c r="B660" s="29"/>
      <c r="C660" s="54"/>
      <c r="D660" s="29"/>
      <c r="E660" s="29"/>
      <c r="F660" s="29"/>
      <c r="G660" s="29"/>
      <c r="H660" s="29"/>
      <c r="I660" s="29"/>
      <c r="J660" s="30"/>
      <c r="K660" s="4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5.75" customHeight="1" x14ac:dyDescent="0.3">
      <c r="A661" s="29"/>
      <c r="B661" s="29"/>
      <c r="C661" s="54"/>
      <c r="D661" s="29"/>
      <c r="E661" s="29"/>
      <c r="F661" s="29"/>
      <c r="G661" s="29"/>
      <c r="H661" s="29"/>
      <c r="I661" s="29"/>
      <c r="J661" s="30"/>
      <c r="K661" s="4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5.75" customHeight="1" x14ac:dyDescent="0.3">
      <c r="A662" s="29"/>
      <c r="B662" s="29"/>
      <c r="C662" s="54"/>
      <c r="D662" s="29"/>
      <c r="E662" s="29"/>
      <c r="F662" s="29"/>
      <c r="G662" s="29"/>
      <c r="H662" s="29"/>
      <c r="I662" s="29"/>
      <c r="J662" s="30"/>
      <c r="K662" s="4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5.75" customHeight="1" x14ac:dyDescent="0.3">
      <c r="A663" s="29"/>
      <c r="B663" s="29"/>
      <c r="C663" s="54"/>
      <c r="D663" s="29"/>
      <c r="E663" s="29"/>
      <c r="F663" s="29"/>
      <c r="G663" s="29"/>
      <c r="H663" s="29"/>
      <c r="I663" s="29"/>
      <c r="J663" s="30"/>
      <c r="K663" s="4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5.75" customHeight="1" x14ac:dyDescent="0.3">
      <c r="A664" s="29"/>
      <c r="B664" s="29"/>
      <c r="C664" s="54"/>
      <c r="D664" s="29"/>
      <c r="E664" s="29"/>
      <c r="F664" s="29"/>
      <c r="G664" s="29"/>
      <c r="H664" s="29"/>
      <c r="I664" s="29"/>
      <c r="J664" s="30"/>
      <c r="K664" s="4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5.75" customHeight="1" x14ac:dyDescent="0.3">
      <c r="A665" s="29"/>
      <c r="B665" s="29"/>
      <c r="C665" s="54"/>
      <c r="D665" s="29"/>
      <c r="E665" s="29"/>
      <c r="F665" s="29"/>
      <c r="G665" s="29"/>
      <c r="H665" s="29"/>
      <c r="I665" s="29"/>
      <c r="J665" s="30"/>
      <c r="K665" s="4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5.75" customHeight="1" x14ac:dyDescent="0.3">
      <c r="A666" s="29"/>
      <c r="B666" s="29"/>
      <c r="C666" s="54"/>
      <c r="D666" s="29"/>
      <c r="E666" s="29"/>
      <c r="F666" s="29"/>
      <c r="G666" s="29"/>
      <c r="H666" s="29"/>
      <c r="I666" s="29"/>
      <c r="J666" s="30"/>
      <c r="K666" s="4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5.75" customHeight="1" x14ac:dyDescent="0.3">
      <c r="A667" s="29"/>
      <c r="B667" s="29"/>
      <c r="C667" s="54"/>
      <c r="D667" s="29"/>
      <c r="E667" s="29"/>
      <c r="F667" s="29"/>
      <c r="G667" s="29"/>
      <c r="H667" s="29"/>
      <c r="I667" s="29"/>
      <c r="J667" s="30"/>
      <c r="K667" s="4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5.75" customHeight="1" x14ac:dyDescent="0.3">
      <c r="A668" s="29"/>
      <c r="B668" s="29"/>
      <c r="C668" s="54"/>
      <c r="D668" s="29"/>
      <c r="E668" s="29"/>
      <c r="F668" s="29"/>
      <c r="G668" s="29"/>
      <c r="H668" s="29"/>
      <c r="I668" s="29"/>
      <c r="J668" s="30"/>
      <c r="K668" s="4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5.75" customHeight="1" x14ac:dyDescent="0.3">
      <c r="A669" s="29"/>
      <c r="B669" s="29"/>
      <c r="C669" s="54"/>
      <c r="D669" s="29"/>
      <c r="E669" s="29"/>
      <c r="F669" s="29"/>
      <c r="G669" s="29"/>
      <c r="H669" s="29"/>
      <c r="I669" s="29"/>
      <c r="J669" s="30"/>
      <c r="K669" s="4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5.75" customHeight="1" x14ac:dyDescent="0.3">
      <c r="A670" s="29"/>
      <c r="B670" s="29"/>
      <c r="C670" s="54"/>
      <c r="D670" s="29"/>
      <c r="E670" s="29"/>
      <c r="F670" s="29"/>
      <c r="G670" s="29"/>
      <c r="H670" s="29"/>
      <c r="I670" s="29"/>
      <c r="J670" s="30"/>
      <c r="K670" s="4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5.75" customHeight="1" x14ac:dyDescent="0.3">
      <c r="A671" s="29"/>
      <c r="B671" s="29"/>
      <c r="C671" s="54"/>
      <c r="D671" s="29"/>
      <c r="E671" s="29"/>
      <c r="F671" s="29"/>
      <c r="G671" s="29"/>
      <c r="H671" s="29"/>
      <c r="I671" s="29"/>
      <c r="J671" s="30"/>
      <c r="K671" s="4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5.75" customHeight="1" x14ac:dyDescent="0.3">
      <c r="A672" s="29"/>
      <c r="B672" s="29"/>
      <c r="C672" s="54"/>
      <c r="D672" s="29"/>
      <c r="E672" s="29"/>
      <c r="F672" s="29"/>
      <c r="G672" s="29"/>
      <c r="H672" s="29"/>
      <c r="I672" s="29"/>
      <c r="J672" s="30"/>
      <c r="K672" s="4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5.75" customHeight="1" x14ac:dyDescent="0.3">
      <c r="A673" s="29"/>
      <c r="B673" s="29"/>
      <c r="C673" s="54"/>
      <c r="D673" s="29"/>
      <c r="E673" s="29"/>
      <c r="F673" s="29"/>
      <c r="G673" s="29"/>
      <c r="H673" s="29"/>
      <c r="I673" s="29"/>
      <c r="J673" s="30"/>
      <c r="K673" s="4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5.75" customHeight="1" x14ac:dyDescent="0.3">
      <c r="A674" s="29"/>
      <c r="B674" s="29"/>
      <c r="C674" s="54"/>
      <c r="D674" s="29"/>
      <c r="E674" s="29"/>
      <c r="F674" s="29"/>
      <c r="G674" s="29"/>
      <c r="H674" s="29"/>
      <c r="I674" s="29"/>
      <c r="J674" s="30"/>
      <c r="K674" s="4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5.75" customHeight="1" x14ac:dyDescent="0.3">
      <c r="A675" s="29"/>
      <c r="B675" s="29"/>
      <c r="C675" s="54"/>
      <c r="D675" s="29"/>
      <c r="E675" s="29"/>
      <c r="F675" s="29"/>
      <c r="G675" s="29"/>
      <c r="H675" s="29"/>
      <c r="I675" s="29"/>
      <c r="J675" s="30"/>
      <c r="K675" s="4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5.75" customHeight="1" x14ac:dyDescent="0.3">
      <c r="A676" s="29"/>
      <c r="B676" s="29"/>
      <c r="C676" s="54"/>
      <c r="D676" s="29"/>
      <c r="E676" s="29"/>
      <c r="F676" s="29"/>
      <c r="G676" s="29"/>
      <c r="H676" s="29"/>
      <c r="I676" s="29"/>
      <c r="J676" s="30"/>
      <c r="K676" s="4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5.75" customHeight="1" x14ac:dyDescent="0.3">
      <c r="A677" s="29"/>
      <c r="B677" s="29"/>
      <c r="C677" s="54"/>
      <c r="D677" s="29"/>
      <c r="E677" s="29"/>
      <c r="F677" s="29"/>
      <c r="G677" s="29"/>
      <c r="H677" s="29"/>
      <c r="I677" s="29"/>
      <c r="J677" s="30"/>
      <c r="K677" s="4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5.75" customHeight="1" x14ac:dyDescent="0.3">
      <c r="A678" s="29"/>
      <c r="B678" s="29"/>
      <c r="C678" s="54"/>
      <c r="D678" s="29"/>
      <c r="E678" s="29"/>
      <c r="F678" s="29"/>
      <c r="G678" s="29"/>
      <c r="H678" s="29"/>
      <c r="I678" s="29"/>
      <c r="J678" s="30"/>
      <c r="K678" s="4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5.75" customHeight="1" x14ac:dyDescent="0.3">
      <c r="A679" s="29"/>
      <c r="B679" s="29"/>
      <c r="C679" s="54"/>
      <c r="D679" s="29"/>
      <c r="E679" s="29"/>
      <c r="F679" s="29"/>
      <c r="G679" s="29"/>
      <c r="H679" s="29"/>
      <c r="I679" s="29"/>
      <c r="J679" s="30"/>
      <c r="K679" s="4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5.75" customHeight="1" x14ac:dyDescent="0.3">
      <c r="A680" s="29"/>
      <c r="B680" s="29"/>
      <c r="C680" s="54"/>
      <c r="D680" s="29"/>
      <c r="E680" s="29"/>
      <c r="F680" s="29"/>
      <c r="G680" s="29"/>
      <c r="H680" s="29"/>
      <c r="I680" s="29"/>
      <c r="J680" s="30"/>
      <c r="K680" s="4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5.75" customHeight="1" x14ac:dyDescent="0.3">
      <c r="A681" s="29"/>
      <c r="B681" s="29"/>
      <c r="C681" s="54"/>
      <c r="D681" s="29"/>
      <c r="E681" s="29"/>
      <c r="F681" s="29"/>
      <c r="G681" s="29"/>
      <c r="H681" s="29"/>
      <c r="I681" s="29"/>
      <c r="J681" s="30"/>
      <c r="K681" s="4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5.75" customHeight="1" x14ac:dyDescent="0.3">
      <c r="A682" s="29"/>
      <c r="B682" s="29"/>
      <c r="C682" s="54"/>
      <c r="D682" s="29"/>
      <c r="E682" s="29"/>
      <c r="F682" s="29"/>
      <c r="G682" s="29"/>
      <c r="H682" s="29"/>
      <c r="I682" s="29"/>
      <c r="J682" s="30"/>
      <c r="K682" s="4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5.75" customHeight="1" x14ac:dyDescent="0.3">
      <c r="A683" s="29"/>
      <c r="B683" s="29"/>
      <c r="C683" s="54"/>
      <c r="D683" s="29"/>
      <c r="E683" s="29"/>
      <c r="F683" s="29"/>
      <c r="G683" s="29"/>
      <c r="H683" s="29"/>
      <c r="I683" s="29"/>
      <c r="J683" s="30"/>
      <c r="K683" s="4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5.75" customHeight="1" x14ac:dyDescent="0.3">
      <c r="A684" s="29"/>
      <c r="B684" s="29"/>
      <c r="C684" s="54"/>
      <c r="D684" s="29"/>
      <c r="E684" s="29"/>
      <c r="F684" s="29"/>
      <c r="G684" s="29"/>
      <c r="H684" s="29"/>
      <c r="I684" s="29"/>
      <c r="J684" s="30"/>
      <c r="K684" s="4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5.75" customHeight="1" x14ac:dyDescent="0.3">
      <c r="A685" s="29"/>
      <c r="B685" s="29"/>
      <c r="C685" s="54"/>
      <c r="D685" s="29"/>
      <c r="E685" s="29"/>
      <c r="F685" s="29"/>
      <c r="G685" s="29"/>
      <c r="H685" s="29"/>
      <c r="I685" s="29"/>
      <c r="J685" s="30"/>
      <c r="K685" s="4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5.75" customHeight="1" x14ac:dyDescent="0.3">
      <c r="A686" s="29"/>
      <c r="B686" s="29"/>
      <c r="C686" s="54"/>
      <c r="D686" s="29"/>
      <c r="E686" s="29"/>
      <c r="F686" s="29"/>
      <c r="G686" s="29"/>
      <c r="H686" s="29"/>
      <c r="I686" s="29"/>
      <c r="J686" s="30"/>
      <c r="K686" s="4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5.75" customHeight="1" x14ac:dyDescent="0.3">
      <c r="A687" s="29"/>
      <c r="B687" s="29"/>
      <c r="C687" s="54"/>
      <c r="D687" s="29"/>
      <c r="E687" s="29"/>
      <c r="F687" s="29"/>
      <c r="G687" s="29"/>
      <c r="H687" s="29"/>
      <c r="I687" s="29"/>
      <c r="J687" s="30"/>
      <c r="K687" s="4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5.75" customHeight="1" x14ac:dyDescent="0.3">
      <c r="A688" s="29"/>
      <c r="B688" s="29"/>
      <c r="C688" s="54"/>
      <c r="D688" s="29"/>
      <c r="E688" s="29"/>
      <c r="F688" s="29"/>
      <c r="G688" s="29"/>
      <c r="H688" s="29"/>
      <c r="I688" s="29"/>
      <c r="J688" s="30"/>
      <c r="K688" s="4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5.75" customHeight="1" x14ac:dyDescent="0.3">
      <c r="A689" s="29"/>
      <c r="B689" s="29"/>
      <c r="C689" s="54"/>
      <c r="D689" s="29"/>
      <c r="E689" s="29"/>
      <c r="F689" s="29"/>
      <c r="G689" s="29"/>
      <c r="H689" s="29"/>
      <c r="I689" s="29"/>
      <c r="J689" s="30"/>
      <c r="K689" s="4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5.75" customHeight="1" x14ac:dyDescent="0.3">
      <c r="A690" s="29"/>
      <c r="B690" s="29"/>
      <c r="C690" s="54"/>
      <c r="D690" s="29"/>
      <c r="E690" s="29"/>
      <c r="F690" s="29"/>
      <c r="G690" s="29"/>
      <c r="H690" s="29"/>
      <c r="I690" s="29"/>
      <c r="J690" s="30"/>
      <c r="K690" s="4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5.75" customHeight="1" x14ac:dyDescent="0.3">
      <c r="A691" s="29"/>
      <c r="B691" s="29"/>
      <c r="C691" s="54"/>
      <c r="D691" s="29"/>
      <c r="E691" s="29"/>
      <c r="F691" s="29"/>
      <c r="G691" s="29"/>
      <c r="H691" s="29"/>
      <c r="I691" s="29"/>
      <c r="J691" s="30"/>
      <c r="K691" s="4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5.75" customHeight="1" x14ac:dyDescent="0.3">
      <c r="A692" s="29"/>
      <c r="B692" s="29"/>
      <c r="C692" s="54"/>
      <c r="D692" s="29"/>
      <c r="E692" s="29"/>
      <c r="F692" s="29"/>
      <c r="G692" s="29"/>
      <c r="H692" s="29"/>
      <c r="I692" s="29"/>
      <c r="J692" s="30"/>
      <c r="K692" s="4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5.75" customHeight="1" x14ac:dyDescent="0.3">
      <c r="A693" s="29"/>
      <c r="B693" s="29"/>
      <c r="C693" s="54"/>
      <c r="D693" s="29"/>
      <c r="E693" s="29"/>
      <c r="F693" s="29"/>
      <c r="G693" s="29"/>
      <c r="H693" s="29"/>
      <c r="I693" s="29"/>
      <c r="J693" s="30"/>
      <c r="K693" s="4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5.75" customHeight="1" x14ac:dyDescent="0.3">
      <c r="A694" s="29"/>
      <c r="B694" s="29"/>
      <c r="C694" s="54"/>
      <c r="D694" s="29"/>
      <c r="E694" s="29"/>
      <c r="F694" s="29"/>
      <c r="G694" s="29"/>
      <c r="H694" s="29"/>
      <c r="I694" s="29"/>
      <c r="J694" s="30"/>
      <c r="K694" s="4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5.75" customHeight="1" x14ac:dyDescent="0.3">
      <c r="A695" s="29"/>
      <c r="B695" s="29"/>
      <c r="C695" s="54"/>
      <c r="D695" s="29"/>
      <c r="E695" s="29"/>
      <c r="F695" s="29"/>
      <c r="G695" s="29"/>
      <c r="H695" s="29"/>
      <c r="I695" s="29"/>
      <c r="J695" s="30"/>
      <c r="K695" s="4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5.75" customHeight="1" x14ac:dyDescent="0.3">
      <c r="A696" s="29"/>
      <c r="B696" s="29"/>
      <c r="C696" s="54"/>
      <c r="D696" s="29"/>
      <c r="E696" s="29"/>
      <c r="F696" s="29"/>
      <c r="G696" s="29"/>
      <c r="H696" s="29"/>
      <c r="I696" s="29"/>
      <c r="J696" s="30"/>
      <c r="K696" s="4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5.75" customHeight="1" x14ac:dyDescent="0.3">
      <c r="A697" s="29"/>
      <c r="B697" s="29"/>
      <c r="C697" s="54"/>
      <c r="D697" s="29"/>
      <c r="E697" s="29"/>
      <c r="F697" s="29"/>
      <c r="G697" s="29"/>
      <c r="H697" s="29"/>
      <c r="I697" s="29"/>
      <c r="J697" s="30"/>
      <c r="K697" s="4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5.75" customHeight="1" x14ac:dyDescent="0.3">
      <c r="A698" s="29"/>
      <c r="B698" s="29"/>
      <c r="C698" s="54"/>
      <c r="D698" s="29"/>
      <c r="E698" s="29"/>
      <c r="F698" s="29"/>
      <c r="G698" s="29"/>
      <c r="H698" s="29"/>
      <c r="I698" s="29"/>
      <c r="J698" s="30"/>
      <c r="K698" s="4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5.75" customHeight="1" x14ac:dyDescent="0.3">
      <c r="A699" s="29"/>
      <c r="B699" s="29"/>
      <c r="C699" s="54"/>
      <c r="D699" s="29"/>
      <c r="E699" s="29"/>
      <c r="F699" s="29"/>
      <c r="G699" s="29"/>
      <c r="H699" s="29"/>
      <c r="I699" s="29"/>
      <c r="J699" s="30"/>
      <c r="K699" s="4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5.75" customHeight="1" x14ac:dyDescent="0.3">
      <c r="A700" s="29"/>
      <c r="B700" s="29"/>
      <c r="C700" s="54"/>
      <c r="D700" s="29"/>
      <c r="E700" s="29"/>
      <c r="F700" s="29"/>
      <c r="G700" s="29"/>
      <c r="H700" s="29"/>
      <c r="I700" s="29"/>
      <c r="J700" s="30"/>
      <c r="K700" s="4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5.75" customHeight="1" x14ac:dyDescent="0.3">
      <c r="A701" s="29"/>
      <c r="B701" s="29"/>
      <c r="C701" s="54"/>
      <c r="D701" s="29"/>
      <c r="E701" s="29"/>
      <c r="F701" s="29"/>
      <c r="G701" s="29"/>
      <c r="H701" s="29"/>
      <c r="I701" s="29"/>
      <c r="J701" s="30"/>
      <c r="K701" s="4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5.75" customHeight="1" x14ac:dyDescent="0.3">
      <c r="A702" s="29"/>
      <c r="B702" s="29"/>
      <c r="C702" s="54"/>
      <c r="D702" s="29"/>
      <c r="E702" s="29"/>
      <c r="F702" s="29"/>
      <c r="G702" s="29"/>
      <c r="H702" s="29"/>
      <c r="I702" s="29"/>
      <c r="J702" s="30"/>
      <c r="K702" s="4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5.75" customHeight="1" x14ac:dyDescent="0.3">
      <c r="A703" s="29"/>
      <c r="B703" s="29"/>
      <c r="C703" s="54"/>
      <c r="D703" s="29"/>
      <c r="E703" s="29"/>
      <c r="F703" s="29"/>
      <c r="G703" s="29"/>
      <c r="H703" s="29"/>
      <c r="I703" s="29"/>
      <c r="J703" s="30"/>
      <c r="K703" s="4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5.75" customHeight="1" x14ac:dyDescent="0.3">
      <c r="A704" s="29"/>
      <c r="B704" s="29"/>
      <c r="C704" s="54"/>
      <c r="D704" s="29"/>
      <c r="E704" s="29"/>
      <c r="F704" s="29"/>
      <c r="G704" s="29"/>
      <c r="H704" s="29"/>
      <c r="I704" s="29"/>
      <c r="J704" s="30"/>
      <c r="K704" s="4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5.75" customHeight="1" x14ac:dyDescent="0.3">
      <c r="A705" s="29"/>
      <c r="B705" s="29"/>
      <c r="C705" s="54"/>
      <c r="D705" s="29"/>
      <c r="E705" s="29"/>
      <c r="F705" s="29"/>
      <c r="G705" s="29"/>
      <c r="H705" s="29"/>
      <c r="I705" s="29"/>
      <c r="J705" s="30"/>
      <c r="K705" s="4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5.75" customHeight="1" x14ac:dyDescent="0.3">
      <c r="A706" s="29"/>
      <c r="B706" s="29"/>
      <c r="C706" s="54"/>
      <c r="D706" s="29"/>
      <c r="E706" s="29"/>
      <c r="F706" s="29"/>
      <c r="G706" s="29"/>
      <c r="H706" s="29"/>
      <c r="I706" s="29"/>
      <c r="J706" s="30"/>
      <c r="K706" s="4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5.75" customHeight="1" x14ac:dyDescent="0.3">
      <c r="A707" s="29"/>
      <c r="B707" s="29"/>
      <c r="C707" s="54"/>
      <c r="D707" s="29"/>
      <c r="E707" s="29"/>
      <c r="F707" s="29"/>
      <c r="G707" s="29"/>
      <c r="H707" s="29"/>
      <c r="I707" s="29"/>
      <c r="J707" s="30"/>
      <c r="K707" s="4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5.75" customHeight="1" x14ac:dyDescent="0.3">
      <c r="A708" s="29"/>
      <c r="B708" s="29"/>
      <c r="C708" s="54"/>
      <c r="D708" s="29"/>
      <c r="E708" s="29"/>
      <c r="F708" s="29"/>
      <c r="G708" s="29"/>
      <c r="H708" s="29"/>
      <c r="I708" s="29"/>
      <c r="J708" s="30"/>
      <c r="K708" s="4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5.75" customHeight="1" x14ac:dyDescent="0.3">
      <c r="A709" s="29"/>
      <c r="B709" s="29"/>
      <c r="C709" s="54"/>
      <c r="D709" s="29"/>
      <c r="E709" s="29"/>
      <c r="F709" s="29"/>
      <c r="G709" s="29"/>
      <c r="H709" s="29"/>
      <c r="I709" s="29"/>
      <c r="J709" s="30"/>
      <c r="K709" s="4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5.75" customHeight="1" x14ac:dyDescent="0.3">
      <c r="A710" s="29"/>
      <c r="B710" s="29"/>
      <c r="C710" s="54"/>
      <c r="D710" s="29"/>
      <c r="E710" s="29"/>
      <c r="F710" s="29"/>
      <c r="G710" s="29"/>
      <c r="H710" s="29"/>
      <c r="I710" s="29"/>
      <c r="J710" s="30"/>
      <c r="K710" s="4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5.75" customHeight="1" x14ac:dyDescent="0.3">
      <c r="A711" s="29"/>
      <c r="B711" s="29"/>
      <c r="C711" s="54"/>
      <c r="D711" s="29"/>
      <c r="E711" s="29"/>
      <c r="F711" s="29"/>
      <c r="G711" s="29"/>
      <c r="H711" s="29"/>
      <c r="I711" s="29"/>
      <c r="J711" s="30"/>
      <c r="K711" s="4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5.75" customHeight="1" x14ac:dyDescent="0.3">
      <c r="A712" s="29"/>
      <c r="B712" s="29"/>
      <c r="C712" s="54"/>
      <c r="D712" s="29"/>
      <c r="E712" s="29"/>
      <c r="F712" s="29"/>
      <c r="G712" s="29"/>
      <c r="H712" s="29"/>
      <c r="I712" s="29"/>
      <c r="J712" s="30"/>
      <c r="K712" s="4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5.75" customHeight="1" x14ac:dyDescent="0.3">
      <c r="A713" s="29"/>
      <c r="B713" s="29"/>
      <c r="C713" s="54"/>
      <c r="D713" s="29"/>
      <c r="E713" s="29"/>
      <c r="F713" s="29"/>
      <c r="G713" s="29"/>
      <c r="H713" s="29"/>
      <c r="I713" s="29"/>
      <c r="J713" s="30"/>
      <c r="K713" s="4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5.75" customHeight="1" x14ac:dyDescent="0.3">
      <c r="A714" s="29"/>
      <c r="B714" s="29"/>
      <c r="C714" s="54"/>
      <c r="D714" s="29"/>
      <c r="E714" s="29"/>
      <c r="F714" s="29"/>
      <c r="G714" s="29"/>
      <c r="H714" s="29"/>
      <c r="I714" s="29"/>
      <c r="J714" s="30"/>
      <c r="K714" s="4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5.75" customHeight="1" x14ac:dyDescent="0.3">
      <c r="A715" s="29"/>
      <c r="B715" s="29"/>
      <c r="C715" s="54"/>
      <c r="D715" s="29"/>
      <c r="E715" s="29"/>
      <c r="F715" s="29"/>
      <c r="G715" s="29"/>
      <c r="H715" s="29"/>
      <c r="I715" s="29"/>
      <c r="J715" s="30"/>
      <c r="K715" s="4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5.75" customHeight="1" x14ac:dyDescent="0.3">
      <c r="A716" s="29"/>
      <c r="B716" s="29"/>
      <c r="C716" s="54"/>
      <c r="D716" s="29"/>
      <c r="E716" s="29"/>
      <c r="F716" s="29"/>
      <c r="G716" s="29"/>
      <c r="H716" s="29"/>
      <c r="I716" s="29"/>
      <c r="J716" s="30"/>
      <c r="K716" s="4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5.75" customHeight="1" x14ac:dyDescent="0.3">
      <c r="A717" s="29"/>
      <c r="B717" s="29"/>
      <c r="C717" s="54"/>
      <c r="D717" s="29"/>
      <c r="E717" s="29"/>
      <c r="F717" s="29"/>
      <c r="G717" s="29"/>
      <c r="H717" s="29"/>
      <c r="I717" s="29"/>
      <c r="J717" s="30"/>
      <c r="K717" s="4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5.75" customHeight="1" x14ac:dyDescent="0.3">
      <c r="A718" s="29"/>
      <c r="B718" s="29"/>
      <c r="C718" s="54"/>
      <c r="D718" s="29"/>
      <c r="E718" s="29"/>
      <c r="F718" s="29"/>
      <c r="G718" s="29"/>
      <c r="H718" s="29"/>
      <c r="I718" s="29"/>
      <c r="J718" s="30"/>
      <c r="K718" s="4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5.75" customHeight="1" x14ac:dyDescent="0.3">
      <c r="A719" s="29"/>
      <c r="B719" s="29"/>
      <c r="C719" s="54"/>
      <c r="D719" s="29"/>
      <c r="E719" s="29"/>
      <c r="F719" s="29"/>
      <c r="G719" s="29"/>
      <c r="H719" s="29"/>
      <c r="I719" s="29"/>
      <c r="J719" s="30"/>
      <c r="K719" s="4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5.75" customHeight="1" x14ac:dyDescent="0.3">
      <c r="A720" s="29"/>
      <c r="B720" s="29"/>
      <c r="C720" s="54"/>
      <c r="D720" s="29"/>
      <c r="E720" s="29"/>
      <c r="F720" s="29"/>
      <c r="G720" s="29"/>
      <c r="H720" s="29"/>
      <c r="I720" s="29"/>
      <c r="J720" s="30"/>
      <c r="K720" s="4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5.75" customHeight="1" x14ac:dyDescent="0.3">
      <c r="A721" s="29"/>
      <c r="B721" s="29"/>
      <c r="C721" s="54"/>
      <c r="D721" s="29"/>
      <c r="E721" s="29"/>
      <c r="F721" s="29"/>
      <c r="G721" s="29"/>
      <c r="H721" s="29"/>
      <c r="I721" s="29"/>
      <c r="J721" s="30"/>
      <c r="K721" s="4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5.75" customHeight="1" x14ac:dyDescent="0.3">
      <c r="A722" s="29"/>
      <c r="B722" s="29"/>
      <c r="C722" s="54"/>
      <c r="D722" s="29"/>
      <c r="E722" s="29"/>
      <c r="F722" s="29"/>
      <c r="G722" s="29"/>
      <c r="H722" s="29"/>
      <c r="I722" s="29"/>
      <c r="J722" s="30"/>
      <c r="K722" s="4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5.75" customHeight="1" x14ac:dyDescent="0.3">
      <c r="A723" s="29"/>
      <c r="B723" s="29"/>
      <c r="C723" s="54"/>
      <c r="D723" s="29"/>
      <c r="E723" s="29"/>
      <c r="F723" s="29"/>
      <c r="G723" s="29"/>
      <c r="H723" s="29"/>
      <c r="I723" s="29"/>
      <c r="J723" s="30"/>
      <c r="K723" s="4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5.75" customHeight="1" x14ac:dyDescent="0.3">
      <c r="A724" s="29"/>
      <c r="B724" s="29"/>
      <c r="C724" s="54"/>
      <c r="D724" s="29"/>
      <c r="E724" s="29"/>
      <c r="F724" s="29"/>
      <c r="G724" s="29"/>
      <c r="H724" s="29"/>
      <c r="I724" s="29"/>
      <c r="J724" s="30"/>
      <c r="K724" s="4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5.75" customHeight="1" x14ac:dyDescent="0.3">
      <c r="A725" s="29"/>
      <c r="B725" s="29"/>
      <c r="C725" s="54"/>
      <c r="D725" s="29"/>
      <c r="E725" s="29"/>
      <c r="F725" s="29"/>
      <c r="G725" s="29"/>
      <c r="H725" s="29"/>
      <c r="I725" s="29"/>
      <c r="J725" s="30"/>
      <c r="K725" s="4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5.75" customHeight="1" x14ac:dyDescent="0.3">
      <c r="A726" s="29"/>
      <c r="B726" s="29"/>
      <c r="C726" s="54"/>
      <c r="D726" s="29"/>
      <c r="E726" s="29"/>
      <c r="F726" s="29"/>
      <c r="G726" s="29"/>
      <c r="H726" s="29"/>
      <c r="I726" s="29"/>
      <c r="J726" s="30"/>
      <c r="K726" s="4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5.75" customHeight="1" x14ac:dyDescent="0.3">
      <c r="A727" s="29"/>
      <c r="B727" s="29"/>
      <c r="C727" s="54"/>
      <c r="D727" s="29"/>
      <c r="E727" s="29"/>
      <c r="F727" s="29"/>
      <c r="G727" s="29"/>
      <c r="H727" s="29"/>
      <c r="I727" s="29"/>
      <c r="J727" s="30"/>
      <c r="K727" s="4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5.75" customHeight="1" x14ac:dyDescent="0.3">
      <c r="A728" s="29"/>
      <c r="B728" s="29"/>
      <c r="C728" s="54"/>
      <c r="D728" s="29"/>
      <c r="E728" s="29"/>
      <c r="F728" s="29"/>
      <c r="G728" s="29"/>
      <c r="H728" s="29"/>
      <c r="I728" s="29"/>
      <c r="J728" s="30"/>
      <c r="K728" s="4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5.75" customHeight="1" x14ac:dyDescent="0.3">
      <c r="A729" s="29"/>
      <c r="B729" s="29"/>
      <c r="C729" s="54"/>
      <c r="D729" s="29"/>
      <c r="E729" s="29"/>
      <c r="F729" s="29"/>
      <c r="G729" s="29"/>
      <c r="H729" s="29"/>
      <c r="I729" s="29"/>
      <c r="J729" s="30"/>
      <c r="K729" s="4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5.75" customHeight="1" x14ac:dyDescent="0.3">
      <c r="A730" s="29"/>
      <c r="B730" s="29"/>
      <c r="C730" s="54"/>
      <c r="D730" s="29"/>
      <c r="E730" s="29"/>
      <c r="F730" s="29"/>
      <c r="G730" s="29"/>
      <c r="H730" s="29"/>
      <c r="I730" s="29"/>
      <c r="J730" s="30"/>
      <c r="K730" s="4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5.75" customHeight="1" x14ac:dyDescent="0.3">
      <c r="A731" s="29"/>
      <c r="B731" s="29"/>
      <c r="C731" s="54"/>
      <c r="D731" s="29"/>
      <c r="E731" s="29"/>
      <c r="F731" s="29"/>
      <c r="G731" s="29"/>
      <c r="H731" s="29"/>
      <c r="I731" s="29"/>
      <c r="J731" s="30"/>
      <c r="K731" s="4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5.75" customHeight="1" x14ac:dyDescent="0.3">
      <c r="A732" s="29"/>
      <c r="B732" s="29"/>
      <c r="C732" s="54"/>
      <c r="D732" s="29"/>
      <c r="E732" s="29"/>
      <c r="F732" s="29"/>
      <c r="G732" s="29"/>
      <c r="H732" s="29"/>
      <c r="I732" s="29"/>
      <c r="J732" s="30"/>
      <c r="K732" s="4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5.75" customHeight="1" x14ac:dyDescent="0.3">
      <c r="A733" s="29"/>
      <c r="B733" s="29"/>
      <c r="C733" s="54"/>
      <c r="D733" s="29"/>
      <c r="E733" s="29"/>
      <c r="F733" s="29"/>
      <c r="G733" s="29"/>
      <c r="H733" s="29"/>
      <c r="I733" s="29"/>
      <c r="J733" s="30"/>
      <c r="K733" s="4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5.75" customHeight="1" x14ac:dyDescent="0.3">
      <c r="A734" s="29"/>
      <c r="B734" s="29"/>
      <c r="C734" s="54"/>
      <c r="D734" s="29"/>
      <c r="E734" s="29"/>
      <c r="F734" s="29"/>
      <c r="G734" s="29"/>
      <c r="H734" s="29"/>
      <c r="I734" s="29"/>
      <c r="J734" s="30"/>
      <c r="K734" s="4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5.75" customHeight="1" x14ac:dyDescent="0.3">
      <c r="A735" s="29"/>
      <c r="B735" s="29"/>
      <c r="C735" s="54"/>
      <c r="D735" s="29"/>
      <c r="E735" s="29"/>
      <c r="F735" s="29"/>
      <c r="G735" s="29"/>
      <c r="H735" s="29"/>
      <c r="I735" s="29"/>
      <c r="J735" s="30"/>
      <c r="K735" s="4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5.75" customHeight="1" x14ac:dyDescent="0.3">
      <c r="A736" s="29"/>
      <c r="B736" s="29"/>
      <c r="C736" s="54"/>
      <c r="D736" s="29"/>
      <c r="E736" s="29"/>
      <c r="F736" s="29"/>
      <c r="G736" s="29"/>
      <c r="H736" s="29"/>
      <c r="I736" s="29"/>
      <c r="J736" s="30"/>
      <c r="K736" s="4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5.75" customHeight="1" x14ac:dyDescent="0.3">
      <c r="A737" s="29"/>
      <c r="B737" s="29"/>
      <c r="C737" s="54"/>
      <c r="D737" s="29"/>
      <c r="E737" s="29"/>
      <c r="F737" s="29"/>
      <c r="G737" s="29"/>
      <c r="H737" s="29"/>
      <c r="I737" s="29"/>
      <c r="J737" s="30"/>
      <c r="K737" s="4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5.75" customHeight="1" x14ac:dyDescent="0.3">
      <c r="A738" s="29"/>
      <c r="B738" s="29"/>
      <c r="C738" s="54"/>
      <c r="D738" s="29"/>
      <c r="E738" s="29"/>
      <c r="F738" s="29"/>
      <c r="G738" s="29"/>
      <c r="H738" s="29"/>
      <c r="I738" s="29"/>
      <c r="J738" s="30"/>
      <c r="K738" s="4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5.75" customHeight="1" x14ac:dyDescent="0.3">
      <c r="A739" s="29"/>
      <c r="B739" s="29"/>
      <c r="C739" s="54"/>
      <c r="D739" s="29"/>
      <c r="E739" s="29"/>
      <c r="F739" s="29"/>
      <c r="G739" s="29"/>
      <c r="H739" s="29"/>
      <c r="I739" s="29"/>
      <c r="J739" s="30"/>
      <c r="K739" s="4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5.75" customHeight="1" x14ac:dyDescent="0.3">
      <c r="A740" s="29"/>
      <c r="B740" s="29"/>
      <c r="C740" s="54"/>
      <c r="D740" s="29"/>
      <c r="E740" s="29"/>
      <c r="F740" s="29"/>
      <c r="G740" s="29"/>
      <c r="H740" s="29"/>
      <c r="I740" s="29"/>
      <c r="J740" s="30"/>
      <c r="K740" s="4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5.75" customHeight="1" x14ac:dyDescent="0.3">
      <c r="A741" s="29"/>
      <c r="B741" s="29"/>
      <c r="C741" s="54"/>
      <c r="D741" s="29"/>
      <c r="E741" s="29"/>
      <c r="F741" s="29"/>
      <c r="G741" s="29"/>
      <c r="H741" s="29"/>
      <c r="I741" s="29"/>
      <c r="J741" s="30"/>
      <c r="K741" s="4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5.75" customHeight="1" x14ac:dyDescent="0.3">
      <c r="A742" s="29"/>
      <c r="B742" s="29"/>
      <c r="C742" s="54"/>
      <c r="D742" s="29"/>
      <c r="E742" s="29"/>
      <c r="F742" s="29"/>
      <c r="G742" s="29"/>
      <c r="H742" s="29"/>
      <c r="I742" s="29"/>
      <c r="J742" s="30"/>
      <c r="K742" s="4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5.75" customHeight="1" x14ac:dyDescent="0.3">
      <c r="A743" s="29"/>
      <c r="B743" s="29"/>
      <c r="C743" s="54"/>
      <c r="D743" s="29"/>
      <c r="E743" s="29"/>
      <c r="F743" s="29"/>
      <c r="G743" s="29"/>
      <c r="H743" s="29"/>
      <c r="I743" s="29"/>
      <c r="J743" s="30"/>
      <c r="K743" s="4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5.75" customHeight="1" x14ac:dyDescent="0.3">
      <c r="A744" s="29"/>
      <c r="B744" s="29"/>
      <c r="C744" s="54"/>
      <c r="D744" s="29"/>
      <c r="E744" s="29"/>
      <c r="F744" s="29"/>
      <c r="G744" s="29"/>
      <c r="H744" s="29"/>
      <c r="I744" s="29"/>
      <c r="J744" s="30"/>
      <c r="K744" s="4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5.75" customHeight="1" x14ac:dyDescent="0.3">
      <c r="A745" s="29"/>
      <c r="B745" s="29"/>
      <c r="C745" s="54"/>
      <c r="D745" s="29"/>
      <c r="E745" s="29"/>
      <c r="F745" s="29"/>
      <c r="G745" s="29"/>
      <c r="H745" s="29"/>
      <c r="I745" s="29"/>
      <c r="J745" s="30"/>
      <c r="K745" s="4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5.75" customHeight="1" x14ac:dyDescent="0.3">
      <c r="A746" s="29"/>
      <c r="B746" s="29"/>
      <c r="C746" s="54"/>
      <c r="D746" s="29"/>
      <c r="E746" s="29"/>
      <c r="F746" s="29"/>
      <c r="G746" s="29"/>
      <c r="H746" s="29"/>
      <c r="I746" s="29"/>
      <c r="J746" s="30"/>
      <c r="K746" s="4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5.75" customHeight="1" x14ac:dyDescent="0.3">
      <c r="A747" s="29"/>
      <c r="B747" s="29"/>
      <c r="C747" s="54"/>
      <c r="D747" s="29"/>
      <c r="E747" s="29"/>
      <c r="F747" s="29"/>
      <c r="G747" s="29"/>
      <c r="H747" s="29"/>
      <c r="I747" s="29"/>
      <c r="J747" s="30"/>
      <c r="K747" s="4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5.75" customHeight="1" x14ac:dyDescent="0.3">
      <c r="A748" s="29"/>
      <c r="B748" s="29"/>
      <c r="C748" s="54"/>
      <c r="D748" s="29"/>
      <c r="E748" s="29"/>
      <c r="F748" s="29"/>
      <c r="G748" s="29"/>
      <c r="H748" s="29"/>
      <c r="I748" s="29"/>
      <c r="J748" s="30"/>
      <c r="K748" s="4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5.75" customHeight="1" x14ac:dyDescent="0.3">
      <c r="A749" s="29"/>
      <c r="B749" s="29"/>
      <c r="C749" s="54"/>
      <c r="D749" s="29"/>
      <c r="E749" s="29"/>
      <c r="F749" s="29"/>
      <c r="G749" s="29"/>
      <c r="H749" s="29"/>
      <c r="I749" s="29"/>
      <c r="J749" s="30"/>
      <c r="K749" s="4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5.75" customHeight="1" x14ac:dyDescent="0.3">
      <c r="A750" s="29"/>
      <c r="B750" s="29"/>
      <c r="C750" s="54"/>
      <c r="D750" s="29"/>
      <c r="E750" s="29"/>
      <c r="F750" s="29"/>
      <c r="G750" s="29"/>
      <c r="H750" s="29"/>
      <c r="I750" s="29"/>
      <c r="J750" s="30"/>
      <c r="K750" s="4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5.75" customHeight="1" x14ac:dyDescent="0.3">
      <c r="A751" s="29"/>
      <c r="B751" s="29"/>
      <c r="C751" s="54"/>
      <c r="D751" s="29"/>
      <c r="E751" s="29"/>
      <c r="F751" s="29"/>
      <c r="G751" s="29"/>
      <c r="H751" s="29"/>
      <c r="I751" s="29"/>
      <c r="J751" s="30"/>
      <c r="K751" s="4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5.75" customHeight="1" x14ac:dyDescent="0.3">
      <c r="A752" s="29"/>
      <c r="B752" s="29"/>
      <c r="C752" s="54"/>
      <c r="D752" s="29"/>
      <c r="E752" s="29"/>
      <c r="F752" s="29"/>
      <c r="G752" s="29"/>
      <c r="H752" s="29"/>
      <c r="I752" s="29"/>
      <c r="J752" s="30"/>
      <c r="K752" s="4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5.75" customHeight="1" x14ac:dyDescent="0.3">
      <c r="A753" s="29"/>
      <c r="B753" s="29"/>
      <c r="C753" s="54"/>
      <c r="D753" s="29"/>
      <c r="E753" s="29"/>
      <c r="F753" s="29"/>
      <c r="G753" s="29"/>
      <c r="H753" s="29"/>
      <c r="I753" s="29"/>
      <c r="J753" s="30"/>
      <c r="K753" s="4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5.75" customHeight="1" x14ac:dyDescent="0.3">
      <c r="A754" s="29"/>
      <c r="B754" s="29"/>
      <c r="C754" s="54"/>
      <c r="D754" s="29"/>
      <c r="E754" s="29"/>
      <c r="F754" s="29"/>
      <c r="G754" s="29"/>
      <c r="H754" s="29"/>
      <c r="I754" s="29"/>
      <c r="J754" s="30"/>
      <c r="K754" s="4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5.75" customHeight="1" x14ac:dyDescent="0.3">
      <c r="A755" s="29"/>
      <c r="B755" s="29"/>
      <c r="C755" s="54"/>
      <c r="D755" s="29"/>
      <c r="E755" s="29"/>
      <c r="F755" s="29"/>
      <c r="G755" s="29"/>
      <c r="H755" s="29"/>
      <c r="I755" s="29"/>
      <c r="J755" s="30"/>
      <c r="K755" s="4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5.75" customHeight="1" x14ac:dyDescent="0.3">
      <c r="A756" s="29"/>
      <c r="B756" s="29"/>
      <c r="C756" s="54"/>
      <c r="D756" s="29"/>
      <c r="E756" s="29"/>
      <c r="F756" s="29"/>
      <c r="G756" s="29"/>
      <c r="H756" s="29"/>
      <c r="I756" s="29"/>
      <c r="J756" s="30"/>
      <c r="K756" s="4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5.75" customHeight="1" x14ac:dyDescent="0.3">
      <c r="A757" s="29"/>
      <c r="B757" s="29"/>
      <c r="C757" s="54"/>
      <c r="D757" s="29"/>
      <c r="E757" s="29"/>
      <c r="F757" s="29"/>
      <c r="G757" s="29"/>
      <c r="H757" s="29"/>
      <c r="I757" s="29"/>
      <c r="J757" s="30"/>
      <c r="K757" s="4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5.75" customHeight="1" x14ac:dyDescent="0.3">
      <c r="A758" s="29"/>
      <c r="B758" s="29"/>
      <c r="C758" s="54"/>
      <c r="D758" s="29"/>
      <c r="E758" s="29"/>
      <c r="F758" s="29"/>
      <c r="G758" s="29"/>
      <c r="H758" s="29"/>
      <c r="I758" s="29"/>
      <c r="J758" s="30"/>
      <c r="K758" s="4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5.75" customHeight="1" x14ac:dyDescent="0.3">
      <c r="A759" s="29"/>
      <c r="B759" s="29"/>
      <c r="C759" s="54"/>
      <c r="D759" s="29"/>
      <c r="E759" s="29"/>
      <c r="F759" s="29"/>
      <c r="G759" s="29"/>
      <c r="H759" s="29"/>
      <c r="I759" s="29"/>
      <c r="J759" s="30"/>
      <c r="K759" s="4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5.75" customHeight="1" x14ac:dyDescent="0.3">
      <c r="A760" s="29"/>
      <c r="B760" s="29"/>
      <c r="C760" s="54"/>
      <c r="D760" s="29"/>
      <c r="E760" s="29"/>
      <c r="F760" s="29"/>
      <c r="G760" s="29"/>
      <c r="H760" s="29"/>
      <c r="I760" s="29"/>
      <c r="J760" s="30"/>
      <c r="K760" s="4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5.75" customHeight="1" x14ac:dyDescent="0.3">
      <c r="A761" s="29"/>
      <c r="B761" s="29"/>
      <c r="C761" s="54"/>
      <c r="D761" s="29"/>
      <c r="E761" s="29"/>
      <c r="F761" s="29"/>
      <c r="G761" s="29"/>
      <c r="H761" s="29"/>
      <c r="I761" s="29"/>
      <c r="J761" s="30"/>
      <c r="K761" s="4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5.75" customHeight="1" x14ac:dyDescent="0.3">
      <c r="A762" s="29"/>
      <c r="B762" s="29"/>
      <c r="C762" s="54"/>
      <c r="D762" s="29"/>
      <c r="E762" s="29"/>
      <c r="F762" s="29"/>
      <c r="G762" s="29"/>
      <c r="H762" s="29"/>
      <c r="I762" s="29"/>
      <c r="J762" s="30"/>
      <c r="K762" s="4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5.75" customHeight="1" x14ac:dyDescent="0.3">
      <c r="A763" s="29"/>
      <c r="B763" s="29"/>
      <c r="C763" s="54"/>
      <c r="D763" s="29"/>
      <c r="E763" s="29"/>
      <c r="F763" s="29"/>
      <c r="G763" s="29"/>
      <c r="H763" s="29"/>
      <c r="I763" s="29"/>
      <c r="J763" s="30"/>
      <c r="K763" s="4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5.75" customHeight="1" x14ac:dyDescent="0.3">
      <c r="A764" s="29"/>
      <c r="B764" s="29"/>
      <c r="C764" s="54"/>
      <c r="D764" s="29"/>
      <c r="E764" s="29"/>
      <c r="F764" s="29"/>
      <c r="G764" s="29"/>
      <c r="H764" s="29"/>
      <c r="I764" s="29"/>
      <c r="J764" s="30"/>
      <c r="K764" s="4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5.75" customHeight="1" x14ac:dyDescent="0.3">
      <c r="A765" s="29"/>
      <c r="B765" s="29"/>
      <c r="C765" s="54"/>
      <c r="D765" s="29"/>
      <c r="E765" s="29"/>
      <c r="F765" s="29"/>
      <c r="G765" s="29"/>
      <c r="H765" s="29"/>
      <c r="I765" s="29"/>
      <c r="J765" s="30"/>
      <c r="K765" s="4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5.75" customHeight="1" x14ac:dyDescent="0.3">
      <c r="A766" s="29"/>
      <c r="B766" s="29"/>
      <c r="C766" s="54"/>
      <c r="D766" s="29"/>
      <c r="E766" s="29"/>
      <c r="F766" s="29"/>
      <c r="G766" s="29"/>
      <c r="H766" s="29"/>
      <c r="I766" s="29"/>
      <c r="J766" s="30"/>
      <c r="K766" s="4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5.75" customHeight="1" x14ac:dyDescent="0.3">
      <c r="A767" s="29"/>
      <c r="B767" s="29"/>
      <c r="C767" s="54"/>
      <c r="D767" s="29"/>
      <c r="E767" s="29"/>
      <c r="F767" s="29"/>
      <c r="G767" s="29"/>
      <c r="H767" s="29"/>
      <c r="I767" s="29"/>
      <c r="J767" s="30"/>
      <c r="K767" s="4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5.75" customHeight="1" x14ac:dyDescent="0.3">
      <c r="A768" s="29"/>
      <c r="B768" s="29"/>
      <c r="C768" s="54"/>
      <c r="D768" s="29"/>
      <c r="E768" s="29"/>
      <c r="F768" s="29"/>
      <c r="G768" s="29"/>
      <c r="H768" s="29"/>
      <c r="I768" s="29"/>
      <c r="J768" s="30"/>
      <c r="K768" s="4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5.75" customHeight="1" x14ac:dyDescent="0.3">
      <c r="A769" s="29"/>
      <c r="B769" s="29"/>
      <c r="C769" s="54"/>
      <c r="D769" s="29"/>
      <c r="E769" s="29"/>
      <c r="F769" s="29"/>
      <c r="G769" s="29"/>
      <c r="H769" s="29"/>
      <c r="I769" s="29"/>
      <c r="J769" s="30"/>
      <c r="K769" s="4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5.75" customHeight="1" x14ac:dyDescent="0.3">
      <c r="A770" s="29"/>
      <c r="B770" s="29"/>
      <c r="C770" s="54"/>
      <c r="D770" s="29"/>
      <c r="E770" s="29"/>
      <c r="F770" s="29"/>
      <c r="G770" s="29"/>
      <c r="H770" s="29"/>
      <c r="I770" s="29"/>
      <c r="J770" s="30"/>
      <c r="K770" s="4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5.75" customHeight="1" x14ac:dyDescent="0.3">
      <c r="A771" s="29"/>
      <c r="B771" s="29"/>
      <c r="C771" s="54"/>
      <c r="D771" s="29"/>
      <c r="E771" s="29"/>
      <c r="F771" s="29"/>
      <c r="G771" s="29"/>
      <c r="H771" s="29"/>
      <c r="I771" s="29"/>
      <c r="J771" s="30"/>
      <c r="K771" s="4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5.75" customHeight="1" x14ac:dyDescent="0.3">
      <c r="A772" s="29"/>
      <c r="B772" s="29"/>
      <c r="C772" s="54"/>
      <c r="D772" s="29"/>
      <c r="E772" s="29"/>
      <c r="F772" s="29"/>
      <c r="G772" s="29"/>
      <c r="H772" s="29"/>
      <c r="I772" s="29"/>
      <c r="J772" s="30"/>
      <c r="K772" s="4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5.75" customHeight="1" x14ac:dyDescent="0.3">
      <c r="A773" s="29"/>
      <c r="B773" s="29"/>
      <c r="C773" s="54"/>
      <c r="D773" s="29"/>
      <c r="E773" s="29"/>
      <c r="F773" s="29"/>
      <c r="G773" s="29"/>
      <c r="H773" s="29"/>
      <c r="I773" s="29"/>
      <c r="J773" s="30"/>
      <c r="K773" s="4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5.75" customHeight="1" x14ac:dyDescent="0.3">
      <c r="A774" s="29"/>
      <c r="B774" s="29"/>
      <c r="C774" s="54"/>
      <c r="D774" s="29"/>
      <c r="E774" s="29"/>
      <c r="F774" s="29"/>
      <c r="G774" s="29"/>
      <c r="H774" s="29"/>
      <c r="I774" s="29"/>
      <c r="J774" s="30"/>
      <c r="K774" s="4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5.75" customHeight="1" x14ac:dyDescent="0.3">
      <c r="A775" s="29"/>
      <c r="B775" s="29"/>
      <c r="C775" s="54"/>
      <c r="D775" s="29"/>
      <c r="E775" s="29"/>
      <c r="F775" s="29"/>
      <c r="G775" s="29"/>
      <c r="H775" s="29"/>
      <c r="I775" s="29"/>
      <c r="J775" s="30"/>
      <c r="K775" s="4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5.75" customHeight="1" x14ac:dyDescent="0.3">
      <c r="A776" s="29"/>
      <c r="B776" s="29"/>
      <c r="C776" s="54"/>
      <c r="D776" s="29"/>
      <c r="E776" s="29"/>
      <c r="F776" s="29"/>
      <c r="G776" s="29"/>
      <c r="H776" s="29"/>
      <c r="I776" s="29"/>
      <c r="J776" s="30"/>
      <c r="K776" s="4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5.75" customHeight="1" x14ac:dyDescent="0.3">
      <c r="A777" s="29"/>
      <c r="B777" s="29"/>
      <c r="C777" s="54"/>
      <c r="D777" s="29"/>
      <c r="E777" s="29"/>
      <c r="F777" s="29"/>
      <c r="G777" s="29"/>
      <c r="H777" s="29"/>
      <c r="I777" s="29"/>
      <c r="J777" s="30"/>
      <c r="K777" s="4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5.75" customHeight="1" x14ac:dyDescent="0.3">
      <c r="A778" s="29"/>
      <c r="B778" s="29"/>
      <c r="C778" s="54"/>
      <c r="D778" s="29"/>
      <c r="E778" s="29"/>
      <c r="F778" s="29"/>
      <c r="G778" s="29"/>
      <c r="H778" s="29"/>
      <c r="I778" s="29"/>
      <c r="J778" s="30"/>
      <c r="K778" s="4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5.75" customHeight="1" x14ac:dyDescent="0.3">
      <c r="A779" s="29"/>
      <c r="B779" s="29"/>
      <c r="C779" s="54"/>
      <c r="D779" s="29"/>
      <c r="E779" s="29"/>
      <c r="F779" s="29"/>
      <c r="G779" s="29"/>
      <c r="H779" s="29"/>
      <c r="I779" s="29"/>
      <c r="J779" s="30"/>
      <c r="K779" s="4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5.75" customHeight="1" x14ac:dyDescent="0.3">
      <c r="A780" s="29"/>
      <c r="B780" s="29"/>
      <c r="C780" s="54"/>
      <c r="D780" s="29"/>
      <c r="E780" s="29"/>
      <c r="F780" s="29"/>
      <c r="G780" s="29"/>
      <c r="H780" s="29"/>
      <c r="I780" s="29"/>
      <c r="J780" s="30"/>
      <c r="K780" s="4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5.75" customHeight="1" x14ac:dyDescent="0.3">
      <c r="A781" s="29"/>
      <c r="B781" s="29"/>
      <c r="C781" s="54"/>
      <c r="D781" s="29"/>
      <c r="E781" s="29"/>
      <c r="F781" s="29"/>
      <c r="G781" s="29"/>
      <c r="H781" s="29"/>
      <c r="I781" s="29"/>
      <c r="J781" s="30"/>
      <c r="K781" s="4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5.75" customHeight="1" x14ac:dyDescent="0.3">
      <c r="A782" s="29"/>
      <c r="B782" s="29"/>
      <c r="C782" s="54"/>
      <c r="D782" s="29"/>
      <c r="E782" s="29"/>
      <c r="F782" s="29"/>
      <c r="G782" s="29"/>
      <c r="H782" s="29"/>
      <c r="I782" s="29"/>
      <c r="J782" s="30"/>
      <c r="K782" s="4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5.75" customHeight="1" x14ac:dyDescent="0.3">
      <c r="A783" s="29"/>
      <c r="B783" s="29"/>
      <c r="C783" s="54"/>
      <c r="D783" s="29"/>
      <c r="E783" s="29"/>
      <c r="F783" s="29"/>
      <c r="G783" s="29"/>
      <c r="H783" s="29"/>
      <c r="I783" s="29"/>
      <c r="J783" s="30"/>
      <c r="K783" s="4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5.75" customHeight="1" x14ac:dyDescent="0.3">
      <c r="A784" s="29"/>
      <c r="B784" s="29"/>
      <c r="C784" s="54"/>
      <c r="D784" s="29"/>
      <c r="E784" s="29"/>
      <c r="F784" s="29"/>
      <c r="G784" s="29"/>
      <c r="H784" s="29"/>
      <c r="I784" s="29"/>
      <c r="J784" s="30"/>
      <c r="K784" s="4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5.75" customHeight="1" x14ac:dyDescent="0.3">
      <c r="A785" s="29"/>
      <c r="B785" s="29"/>
      <c r="C785" s="54"/>
      <c r="D785" s="29"/>
      <c r="E785" s="29"/>
      <c r="F785" s="29"/>
      <c r="G785" s="29"/>
      <c r="H785" s="29"/>
      <c r="I785" s="29"/>
      <c r="J785" s="30"/>
      <c r="K785" s="4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5.75" customHeight="1" x14ac:dyDescent="0.3">
      <c r="A786" s="29"/>
      <c r="B786" s="29"/>
      <c r="C786" s="54"/>
      <c r="D786" s="29"/>
      <c r="E786" s="29"/>
      <c r="F786" s="29"/>
      <c r="G786" s="29"/>
      <c r="H786" s="29"/>
      <c r="I786" s="29"/>
      <c r="J786" s="30"/>
      <c r="K786" s="4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5.75" customHeight="1" x14ac:dyDescent="0.3">
      <c r="A787" s="29"/>
      <c r="B787" s="29"/>
      <c r="C787" s="54"/>
      <c r="D787" s="29"/>
      <c r="E787" s="29"/>
      <c r="F787" s="29"/>
      <c r="G787" s="29"/>
      <c r="H787" s="29"/>
      <c r="I787" s="29"/>
      <c r="J787" s="30"/>
      <c r="K787" s="4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5.75" customHeight="1" x14ac:dyDescent="0.3">
      <c r="A788" s="29"/>
      <c r="B788" s="29"/>
      <c r="C788" s="54"/>
      <c r="D788" s="29"/>
      <c r="E788" s="29"/>
      <c r="F788" s="29"/>
      <c r="G788" s="29"/>
      <c r="H788" s="29"/>
      <c r="I788" s="29"/>
      <c r="J788" s="30"/>
      <c r="K788" s="4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5.75" customHeight="1" x14ac:dyDescent="0.3">
      <c r="A789" s="29"/>
      <c r="B789" s="29"/>
      <c r="C789" s="54"/>
      <c r="D789" s="29"/>
      <c r="E789" s="29"/>
      <c r="F789" s="29"/>
      <c r="G789" s="29"/>
      <c r="H789" s="29"/>
      <c r="I789" s="29"/>
      <c r="J789" s="30"/>
      <c r="K789" s="4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5.75" customHeight="1" x14ac:dyDescent="0.3">
      <c r="A790" s="29"/>
      <c r="B790" s="29"/>
      <c r="C790" s="54"/>
      <c r="D790" s="29"/>
      <c r="E790" s="29"/>
      <c r="F790" s="29"/>
      <c r="G790" s="29"/>
      <c r="H790" s="29"/>
      <c r="I790" s="29"/>
      <c r="J790" s="30"/>
      <c r="K790" s="4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5.75" customHeight="1" x14ac:dyDescent="0.3">
      <c r="A791" s="29"/>
      <c r="B791" s="29"/>
      <c r="C791" s="54"/>
      <c r="D791" s="29"/>
      <c r="E791" s="29"/>
      <c r="F791" s="29"/>
      <c r="G791" s="29"/>
      <c r="H791" s="29"/>
      <c r="I791" s="29"/>
      <c r="J791" s="30"/>
      <c r="K791" s="4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5.75" customHeight="1" x14ac:dyDescent="0.3">
      <c r="A792" s="29"/>
      <c r="B792" s="29"/>
      <c r="C792" s="54"/>
      <c r="D792" s="29"/>
      <c r="E792" s="29"/>
      <c r="F792" s="29"/>
      <c r="G792" s="29"/>
      <c r="H792" s="29"/>
      <c r="I792" s="29"/>
      <c r="J792" s="30"/>
      <c r="K792" s="4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5.75" customHeight="1" x14ac:dyDescent="0.3">
      <c r="A793" s="29"/>
      <c r="B793" s="29"/>
      <c r="C793" s="54"/>
      <c r="D793" s="29"/>
      <c r="E793" s="29"/>
      <c r="F793" s="29"/>
      <c r="G793" s="29"/>
      <c r="H793" s="29"/>
      <c r="I793" s="29"/>
      <c r="J793" s="30"/>
      <c r="K793" s="4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5.75" customHeight="1" x14ac:dyDescent="0.3">
      <c r="A794" s="29"/>
      <c r="B794" s="29"/>
      <c r="C794" s="54"/>
      <c r="D794" s="29"/>
      <c r="E794" s="29"/>
      <c r="F794" s="29"/>
      <c r="G794" s="29"/>
      <c r="H794" s="29"/>
      <c r="I794" s="29"/>
      <c r="J794" s="30"/>
      <c r="K794" s="4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5.75" customHeight="1" x14ac:dyDescent="0.3">
      <c r="A795" s="29"/>
      <c r="B795" s="29"/>
      <c r="C795" s="54"/>
      <c r="D795" s="29"/>
      <c r="E795" s="29"/>
      <c r="F795" s="29"/>
      <c r="G795" s="29"/>
      <c r="H795" s="29"/>
      <c r="I795" s="29"/>
      <c r="J795" s="30"/>
      <c r="K795" s="4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5.75" customHeight="1" x14ac:dyDescent="0.3">
      <c r="A796" s="29"/>
      <c r="B796" s="29"/>
      <c r="C796" s="54"/>
      <c r="D796" s="29"/>
      <c r="E796" s="29"/>
      <c r="F796" s="29"/>
      <c r="G796" s="29"/>
      <c r="H796" s="29"/>
      <c r="I796" s="29"/>
      <c r="J796" s="30"/>
      <c r="K796" s="4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5.75" customHeight="1" x14ac:dyDescent="0.3">
      <c r="A797" s="29"/>
      <c r="B797" s="29"/>
      <c r="C797" s="54"/>
      <c r="D797" s="29"/>
      <c r="E797" s="29"/>
      <c r="F797" s="29"/>
      <c r="G797" s="29"/>
      <c r="H797" s="29"/>
      <c r="I797" s="29"/>
      <c r="J797" s="30"/>
      <c r="K797" s="4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5.75" customHeight="1" x14ac:dyDescent="0.3">
      <c r="A798" s="29"/>
      <c r="B798" s="29"/>
      <c r="C798" s="54"/>
      <c r="D798" s="29"/>
      <c r="E798" s="29"/>
      <c r="F798" s="29"/>
      <c r="G798" s="29"/>
      <c r="H798" s="29"/>
      <c r="I798" s="29"/>
      <c r="J798" s="30"/>
      <c r="K798" s="4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5.75" customHeight="1" x14ac:dyDescent="0.3">
      <c r="A799" s="29"/>
      <c r="B799" s="29"/>
      <c r="C799" s="54"/>
      <c r="D799" s="29"/>
      <c r="E799" s="29"/>
      <c r="F799" s="29"/>
      <c r="G799" s="29"/>
      <c r="H799" s="29"/>
      <c r="I799" s="29"/>
      <c r="J799" s="30"/>
      <c r="K799" s="4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5.75" customHeight="1" x14ac:dyDescent="0.3">
      <c r="A800" s="29"/>
      <c r="B800" s="29"/>
      <c r="C800" s="54"/>
      <c r="D800" s="29"/>
      <c r="E800" s="29"/>
      <c r="F800" s="29"/>
      <c r="G800" s="29"/>
      <c r="H800" s="29"/>
      <c r="I800" s="29"/>
      <c r="J800" s="30"/>
      <c r="K800" s="4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5.75" customHeight="1" x14ac:dyDescent="0.3">
      <c r="A801" s="29"/>
      <c r="B801" s="29"/>
      <c r="C801" s="54"/>
      <c r="D801" s="29"/>
      <c r="E801" s="29"/>
      <c r="F801" s="29"/>
      <c r="G801" s="29"/>
      <c r="H801" s="29"/>
      <c r="I801" s="29"/>
      <c r="J801" s="30"/>
      <c r="K801" s="4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5.75" customHeight="1" x14ac:dyDescent="0.3">
      <c r="A802" s="29"/>
      <c r="B802" s="29"/>
      <c r="C802" s="54"/>
      <c r="D802" s="29"/>
      <c r="E802" s="29"/>
      <c r="F802" s="29"/>
      <c r="G802" s="29"/>
      <c r="H802" s="29"/>
      <c r="I802" s="29"/>
      <c r="J802" s="30"/>
      <c r="K802" s="4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5.75" customHeight="1" x14ac:dyDescent="0.3">
      <c r="A803" s="29"/>
      <c r="B803" s="29"/>
      <c r="C803" s="54"/>
      <c r="D803" s="29"/>
      <c r="E803" s="29"/>
      <c r="F803" s="29"/>
      <c r="G803" s="29"/>
      <c r="H803" s="29"/>
      <c r="I803" s="29"/>
      <c r="J803" s="30"/>
      <c r="K803" s="4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5.75" customHeight="1" x14ac:dyDescent="0.3">
      <c r="A804" s="29"/>
      <c r="B804" s="29"/>
      <c r="C804" s="54"/>
      <c r="D804" s="29"/>
      <c r="E804" s="29"/>
      <c r="F804" s="29"/>
      <c r="G804" s="29"/>
      <c r="H804" s="29"/>
      <c r="I804" s="29"/>
      <c r="J804" s="30"/>
      <c r="K804" s="4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5.75" customHeight="1" x14ac:dyDescent="0.3">
      <c r="A805" s="29"/>
      <c r="B805" s="29"/>
      <c r="C805" s="54"/>
      <c r="D805" s="29"/>
      <c r="E805" s="29"/>
      <c r="F805" s="29"/>
      <c r="G805" s="29"/>
      <c r="H805" s="29"/>
      <c r="I805" s="29"/>
      <c r="J805" s="30"/>
      <c r="K805" s="4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5.75" customHeight="1" x14ac:dyDescent="0.3">
      <c r="A806" s="29"/>
      <c r="B806" s="29"/>
      <c r="C806" s="54"/>
      <c r="D806" s="29"/>
      <c r="E806" s="29"/>
      <c r="F806" s="29"/>
      <c r="G806" s="29"/>
      <c r="H806" s="29"/>
      <c r="I806" s="29"/>
      <c r="J806" s="30"/>
      <c r="K806" s="4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5.75" customHeight="1" x14ac:dyDescent="0.3">
      <c r="A807" s="29"/>
      <c r="B807" s="29"/>
      <c r="C807" s="54"/>
      <c r="D807" s="29"/>
      <c r="E807" s="29"/>
      <c r="F807" s="29"/>
      <c r="G807" s="29"/>
      <c r="H807" s="29"/>
      <c r="I807" s="29"/>
      <c r="J807" s="30"/>
      <c r="K807" s="4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5.75" customHeight="1" x14ac:dyDescent="0.3">
      <c r="A808" s="29"/>
      <c r="B808" s="29"/>
      <c r="C808" s="54"/>
      <c r="D808" s="29"/>
      <c r="E808" s="29"/>
      <c r="F808" s="29"/>
      <c r="G808" s="29"/>
      <c r="H808" s="29"/>
      <c r="I808" s="29"/>
      <c r="J808" s="30"/>
      <c r="K808" s="4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5.75" customHeight="1" x14ac:dyDescent="0.3">
      <c r="A809" s="29"/>
      <c r="B809" s="29"/>
      <c r="C809" s="54"/>
      <c r="D809" s="29"/>
      <c r="E809" s="29"/>
      <c r="F809" s="29"/>
      <c r="G809" s="29"/>
      <c r="H809" s="29"/>
      <c r="I809" s="29"/>
      <c r="J809" s="30"/>
      <c r="K809" s="4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5.75" customHeight="1" x14ac:dyDescent="0.3">
      <c r="A810" s="29"/>
      <c r="B810" s="29"/>
      <c r="C810" s="54"/>
      <c r="D810" s="29"/>
      <c r="E810" s="29"/>
      <c r="F810" s="29"/>
      <c r="G810" s="29"/>
      <c r="H810" s="29"/>
      <c r="I810" s="29"/>
      <c r="J810" s="30"/>
      <c r="K810" s="4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5.75" customHeight="1" x14ac:dyDescent="0.3">
      <c r="A811" s="29"/>
      <c r="B811" s="29"/>
      <c r="C811" s="54"/>
      <c r="D811" s="29"/>
      <c r="E811" s="29"/>
      <c r="F811" s="29"/>
      <c r="G811" s="29"/>
      <c r="H811" s="29"/>
      <c r="I811" s="29"/>
      <c r="J811" s="30"/>
      <c r="K811" s="4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5.75" customHeight="1" x14ac:dyDescent="0.3">
      <c r="A812" s="29"/>
      <c r="B812" s="29"/>
      <c r="C812" s="54"/>
      <c r="D812" s="29"/>
      <c r="E812" s="29"/>
      <c r="F812" s="29"/>
      <c r="G812" s="29"/>
      <c r="H812" s="29"/>
      <c r="I812" s="29"/>
      <c r="J812" s="30"/>
      <c r="K812" s="4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5.75" customHeight="1" x14ac:dyDescent="0.3">
      <c r="A813" s="29"/>
      <c r="B813" s="29"/>
      <c r="C813" s="54"/>
      <c r="D813" s="29"/>
      <c r="E813" s="29"/>
      <c r="F813" s="29"/>
      <c r="G813" s="29"/>
      <c r="H813" s="29"/>
      <c r="I813" s="29"/>
      <c r="J813" s="30"/>
      <c r="K813" s="4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5.75" customHeight="1" x14ac:dyDescent="0.3">
      <c r="A814" s="29"/>
      <c r="B814" s="29"/>
      <c r="C814" s="54"/>
      <c r="D814" s="29"/>
      <c r="E814" s="29"/>
      <c r="F814" s="29"/>
      <c r="G814" s="29"/>
      <c r="H814" s="29"/>
      <c r="I814" s="29"/>
      <c r="J814" s="30"/>
      <c r="K814" s="4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5.75" customHeight="1" x14ac:dyDescent="0.3">
      <c r="A815" s="29"/>
      <c r="B815" s="29"/>
      <c r="C815" s="54"/>
      <c r="D815" s="29"/>
      <c r="E815" s="29"/>
      <c r="F815" s="29"/>
      <c r="G815" s="29"/>
      <c r="H815" s="29"/>
      <c r="I815" s="29"/>
      <c r="J815" s="30"/>
      <c r="K815" s="4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5.75" customHeight="1" x14ac:dyDescent="0.3">
      <c r="A816" s="29"/>
      <c r="B816" s="29"/>
      <c r="C816" s="54"/>
      <c r="D816" s="29"/>
      <c r="E816" s="29"/>
      <c r="F816" s="29"/>
      <c r="G816" s="29"/>
      <c r="H816" s="29"/>
      <c r="I816" s="29"/>
      <c r="J816" s="30"/>
      <c r="K816" s="4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5.75" customHeight="1" x14ac:dyDescent="0.3">
      <c r="A817" s="29"/>
      <c r="B817" s="29"/>
      <c r="C817" s="54"/>
      <c r="D817" s="29"/>
      <c r="E817" s="29"/>
      <c r="F817" s="29"/>
      <c r="G817" s="29"/>
      <c r="H817" s="29"/>
      <c r="I817" s="29"/>
      <c r="J817" s="30"/>
      <c r="K817" s="4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5.75" customHeight="1" x14ac:dyDescent="0.3">
      <c r="A818" s="29"/>
      <c r="B818" s="29"/>
      <c r="C818" s="54"/>
      <c r="D818" s="29"/>
      <c r="E818" s="29"/>
      <c r="F818" s="29"/>
      <c r="G818" s="29"/>
      <c r="H818" s="29"/>
      <c r="I818" s="29"/>
      <c r="J818" s="30"/>
      <c r="K818" s="4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5.75" customHeight="1" x14ac:dyDescent="0.3">
      <c r="A819" s="29"/>
      <c r="B819" s="29"/>
      <c r="C819" s="54"/>
      <c r="D819" s="29"/>
      <c r="E819" s="29"/>
      <c r="F819" s="29"/>
      <c r="G819" s="29"/>
      <c r="H819" s="29"/>
      <c r="I819" s="29"/>
      <c r="J819" s="30"/>
      <c r="K819" s="4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5.75" customHeight="1" x14ac:dyDescent="0.3">
      <c r="A820" s="29"/>
      <c r="B820" s="29"/>
      <c r="C820" s="54"/>
      <c r="D820" s="29"/>
      <c r="E820" s="29"/>
      <c r="F820" s="29"/>
      <c r="G820" s="29"/>
      <c r="H820" s="29"/>
      <c r="I820" s="29"/>
      <c r="J820" s="30"/>
      <c r="K820" s="4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5.75" customHeight="1" x14ac:dyDescent="0.3">
      <c r="A821" s="29"/>
      <c r="B821" s="29"/>
      <c r="C821" s="54"/>
      <c r="D821" s="29"/>
      <c r="E821" s="29"/>
      <c r="F821" s="29"/>
      <c r="G821" s="29"/>
      <c r="H821" s="29"/>
      <c r="I821" s="29"/>
      <c r="J821" s="30"/>
      <c r="K821" s="4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5.75" customHeight="1" x14ac:dyDescent="0.3">
      <c r="A822" s="29"/>
      <c r="B822" s="29"/>
      <c r="C822" s="54"/>
      <c r="D822" s="29"/>
      <c r="E822" s="29"/>
      <c r="F822" s="29"/>
      <c r="G822" s="29"/>
      <c r="H822" s="29"/>
      <c r="I822" s="29"/>
      <c r="J822" s="30"/>
      <c r="K822" s="4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5.75" customHeight="1" x14ac:dyDescent="0.3">
      <c r="A823" s="29"/>
      <c r="B823" s="29"/>
      <c r="C823" s="54"/>
      <c r="D823" s="29"/>
      <c r="E823" s="29"/>
      <c r="F823" s="29"/>
      <c r="G823" s="29"/>
      <c r="H823" s="29"/>
      <c r="I823" s="29"/>
      <c r="J823" s="30"/>
      <c r="K823" s="4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5.75" customHeight="1" x14ac:dyDescent="0.3">
      <c r="A824" s="29"/>
      <c r="B824" s="29"/>
      <c r="C824" s="54"/>
      <c r="D824" s="29"/>
      <c r="E824" s="29"/>
      <c r="F824" s="29"/>
      <c r="G824" s="29"/>
      <c r="H824" s="29"/>
      <c r="I824" s="29"/>
      <c r="J824" s="30"/>
      <c r="K824" s="4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5.75" customHeight="1" x14ac:dyDescent="0.3">
      <c r="A825" s="29"/>
      <c r="B825" s="29"/>
      <c r="C825" s="54"/>
      <c r="D825" s="29"/>
      <c r="E825" s="29"/>
      <c r="F825" s="29"/>
      <c r="G825" s="29"/>
      <c r="H825" s="29"/>
      <c r="I825" s="29"/>
      <c r="J825" s="30"/>
      <c r="K825" s="4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5.75" customHeight="1" x14ac:dyDescent="0.3">
      <c r="A826" s="29"/>
      <c r="B826" s="29"/>
      <c r="C826" s="54"/>
      <c r="D826" s="29"/>
      <c r="E826" s="29"/>
      <c r="F826" s="29"/>
      <c r="G826" s="29"/>
      <c r="H826" s="29"/>
      <c r="I826" s="29"/>
      <c r="J826" s="30"/>
      <c r="K826" s="4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5.75" customHeight="1" x14ac:dyDescent="0.3">
      <c r="A827" s="29"/>
      <c r="B827" s="29"/>
      <c r="C827" s="54"/>
      <c r="D827" s="29"/>
      <c r="E827" s="29"/>
      <c r="F827" s="29"/>
      <c r="G827" s="29"/>
      <c r="H827" s="29"/>
      <c r="I827" s="29"/>
      <c r="J827" s="30"/>
      <c r="K827" s="4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5.75" customHeight="1" x14ac:dyDescent="0.3">
      <c r="A828" s="29"/>
      <c r="B828" s="29"/>
      <c r="C828" s="54"/>
      <c r="D828" s="29"/>
      <c r="E828" s="29"/>
      <c r="F828" s="29"/>
      <c r="G828" s="29"/>
      <c r="H828" s="29"/>
      <c r="I828" s="29"/>
      <c r="J828" s="30"/>
      <c r="K828" s="4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5.75" customHeight="1" x14ac:dyDescent="0.3">
      <c r="A829" s="29"/>
      <c r="B829" s="29"/>
      <c r="C829" s="54"/>
      <c r="D829" s="29"/>
      <c r="E829" s="29"/>
      <c r="F829" s="29"/>
      <c r="G829" s="29"/>
      <c r="H829" s="29"/>
      <c r="I829" s="29"/>
      <c r="J829" s="30"/>
      <c r="K829" s="4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5.75" customHeight="1" x14ac:dyDescent="0.3">
      <c r="A830" s="29"/>
      <c r="B830" s="29"/>
      <c r="C830" s="54"/>
      <c r="D830" s="29"/>
      <c r="E830" s="29"/>
      <c r="F830" s="29"/>
      <c r="G830" s="29"/>
      <c r="H830" s="29"/>
      <c r="I830" s="29"/>
      <c r="J830" s="30"/>
      <c r="K830" s="4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5.75" customHeight="1" x14ac:dyDescent="0.3">
      <c r="A831" s="29"/>
      <c r="B831" s="29"/>
      <c r="C831" s="54"/>
      <c r="D831" s="29"/>
      <c r="E831" s="29"/>
      <c r="F831" s="29"/>
      <c r="G831" s="29"/>
      <c r="H831" s="29"/>
      <c r="I831" s="29"/>
      <c r="J831" s="30"/>
      <c r="K831" s="4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5.75" customHeight="1" x14ac:dyDescent="0.3">
      <c r="A832" s="29"/>
      <c r="B832" s="29"/>
      <c r="C832" s="54"/>
      <c r="D832" s="29"/>
      <c r="E832" s="29"/>
      <c r="F832" s="29"/>
      <c r="G832" s="29"/>
      <c r="H832" s="29"/>
      <c r="I832" s="29"/>
      <c r="J832" s="30"/>
      <c r="K832" s="4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5.75" customHeight="1" x14ac:dyDescent="0.3">
      <c r="A833" s="29"/>
      <c r="B833" s="29"/>
      <c r="C833" s="54"/>
      <c r="D833" s="29"/>
      <c r="E833" s="29"/>
      <c r="F833" s="29"/>
      <c r="G833" s="29"/>
      <c r="H833" s="29"/>
      <c r="I833" s="29"/>
      <c r="J833" s="30"/>
      <c r="K833" s="4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5.75" customHeight="1" x14ac:dyDescent="0.3">
      <c r="A834" s="29"/>
      <c r="B834" s="29"/>
      <c r="C834" s="54"/>
      <c r="D834" s="29"/>
      <c r="E834" s="29"/>
      <c r="F834" s="29"/>
      <c r="G834" s="29"/>
      <c r="H834" s="29"/>
      <c r="I834" s="29"/>
      <c r="J834" s="30"/>
      <c r="K834" s="4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5.75" customHeight="1" x14ac:dyDescent="0.3">
      <c r="A835" s="29"/>
      <c r="B835" s="29"/>
      <c r="C835" s="54"/>
      <c r="D835" s="29"/>
      <c r="E835" s="29"/>
      <c r="F835" s="29"/>
      <c r="G835" s="29"/>
      <c r="H835" s="29"/>
      <c r="I835" s="29"/>
      <c r="J835" s="30"/>
      <c r="K835" s="4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5.75" customHeight="1" x14ac:dyDescent="0.3">
      <c r="A836" s="29"/>
      <c r="B836" s="29"/>
      <c r="C836" s="54"/>
      <c r="D836" s="29"/>
      <c r="E836" s="29"/>
      <c r="F836" s="29"/>
      <c r="G836" s="29"/>
      <c r="H836" s="29"/>
      <c r="I836" s="29"/>
      <c r="J836" s="30"/>
      <c r="K836" s="4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5.75" customHeight="1" x14ac:dyDescent="0.3">
      <c r="A837" s="29"/>
      <c r="B837" s="29"/>
      <c r="C837" s="54"/>
      <c r="D837" s="29"/>
      <c r="E837" s="29"/>
      <c r="F837" s="29"/>
      <c r="G837" s="29"/>
      <c r="H837" s="29"/>
      <c r="I837" s="29"/>
      <c r="J837" s="30"/>
      <c r="K837" s="4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5.75" customHeight="1" x14ac:dyDescent="0.3">
      <c r="A838" s="29"/>
      <c r="B838" s="29"/>
      <c r="C838" s="54"/>
      <c r="D838" s="29"/>
      <c r="E838" s="29"/>
      <c r="F838" s="29"/>
      <c r="G838" s="29"/>
      <c r="H838" s="29"/>
      <c r="I838" s="29"/>
      <c r="J838" s="30"/>
      <c r="K838" s="4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5.75" customHeight="1" x14ac:dyDescent="0.3">
      <c r="A839" s="29"/>
      <c r="B839" s="29"/>
      <c r="C839" s="54"/>
      <c r="D839" s="29"/>
      <c r="E839" s="29"/>
      <c r="F839" s="29"/>
      <c r="G839" s="29"/>
      <c r="H839" s="29"/>
      <c r="I839" s="29"/>
      <c r="J839" s="30"/>
      <c r="K839" s="4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5.75" customHeight="1" x14ac:dyDescent="0.3">
      <c r="A840" s="29"/>
      <c r="B840" s="29"/>
      <c r="C840" s="54"/>
      <c r="D840" s="29"/>
      <c r="E840" s="29"/>
      <c r="F840" s="29"/>
      <c r="G840" s="29"/>
      <c r="H840" s="29"/>
      <c r="I840" s="29"/>
      <c r="J840" s="30"/>
      <c r="K840" s="4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5.75" customHeight="1" x14ac:dyDescent="0.3">
      <c r="A841" s="29"/>
      <c r="B841" s="29"/>
      <c r="C841" s="54"/>
      <c r="D841" s="29"/>
      <c r="E841" s="29"/>
      <c r="F841" s="29"/>
      <c r="G841" s="29"/>
      <c r="H841" s="29"/>
      <c r="I841" s="29"/>
      <c r="J841" s="30"/>
      <c r="K841" s="4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5.75" customHeight="1" x14ac:dyDescent="0.3">
      <c r="A842" s="29"/>
      <c r="B842" s="29"/>
      <c r="C842" s="54"/>
      <c r="D842" s="29"/>
      <c r="E842" s="29"/>
      <c r="F842" s="29"/>
      <c r="G842" s="29"/>
      <c r="H842" s="29"/>
      <c r="I842" s="29"/>
      <c r="J842" s="30"/>
      <c r="K842" s="4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5.75" customHeight="1" x14ac:dyDescent="0.3">
      <c r="A843" s="29"/>
      <c r="B843" s="29"/>
      <c r="C843" s="54"/>
      <c r="D843" s="29"/>
      <c r="E843" s="29"/>
      <c r="F843" s="29"/>
      <c r="G843" s="29"/>
      <c r="H843" s="29"/>
      <c r="I843" s="29"/>
      <c r="J843" s="30"/>
      <c r="K843" s="4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5.75" customHeight="1" x14ac:dyDescent="0.3">
      <c r="A844" s="29"/>
      <c r="B844" s="29"/>
      <c r="C844" s="54"/>
      <c r="D844" s="29"/>
      <c r="E844" s="29"/>
      <c r="F844" s="29"/>
      <c r="G844" s="29"/>
      <c r="H844" s="29"/>
      <c r="I844" s="29"/>
      <c r="J844" s="30"/>
      <c r="K844" s="4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5.75" customHeight="1" x14ac:dyDescent="0.3">
      <c r="A845" s="29"/>
      <c r="B845" s="29"/>
      <c r="C845" s="54"/>
      <c r="D845" s="29"/>
      <c r="E845" s="29"/>
      <c r="F845" s="29"/>
      <c r="G845" s="29"/>
      <c r="H845" s="29"/>
      <c r="I845" s="29"/>
      <c r="J845" s="30"/>
      <c r="K845" s="4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5.75" customHeight="1" x14ac:dyDescent="0.3">
      <c r="A846" s="29"/>
      <c r="B846" s="29"/>
      <c r="C846" s="54"/>
      <c r="D846" s="29"/>
      <c r="E846" s="29"/>
      <c r="F846" s="29"/>
      <c r="G846" s="29"/>
      <c r="H846" s="29"/>
      <c r="I846" s="29"/>
      <c r="J846" s="30"/>
      <c r="K846" s="4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5.75" customHeight="1" x14ac:dyDescent="0.3">
      <c r="A847" s="29"/>
      <c r="B847" s="29"/>
      <c r="C847" s="54"/>
      <c r="D847" s="29"/>
      <c r="E847" s="29"/>
      <c r="F847" s="29"/>
      <c r="G847" s="29"/>
      <c r="H847" s="29"/>
      <c r="I847" s="29"/>
      <c r="J847" s="30"/>
      <c r="K847" s="4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5.75" customHeight="1" x14ac:dyDescent="0.3">
      <c r="A848" s="29"/>
      <c r="B848" s="29"/>
      <c r="C848" s="54"/>
      <c r="D848" s="29"/>
      <c r="E848" s="29"/>
      <c r="F848" s="29"/>
      <c r="G848" s="29"/>
      <c r="H848" s="29"/>
      <c r="I848" s="29"/>
      <c r="J848" s="30"/>
      <c r="K848" s="4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5.75" customHeight="1" x14ac:dyDescent="0.3">
      <c r="A849" s="29"/>
      <c r="B849" s="29"/>
      <c r="C849" s="54"/>
      <c r="D849" s="29"/>
      <c r="E849" s="29"/>
      <c r="F849" s="29"/>
      <c r="G849" s="29"/>
      <c r="H849" s="29"/>
      <c r="I849" s="29"/>
      <c r="J849" s="30"/>
      <c r="K849" s="4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5.75" customHeight="1" x14ac:dyDescent="0.3">
      <c r="A850" s="29"/>
      <c r="B850" s="29"/>
      <c r="C850" s="54"/>
      <c r="D850" s="29"/>
      <c r="E850" s="29"/>
      <c r="F850" s="29"/>
      <c r="G850" s="29"/>
      <c r="H850" s="29"/>
      <c r="I850" s="29"/>
      <c r="J850" s="30"/>
      <c r="K850" s="4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5.75" customHeight="1" x14ac:dyDescent="0.3">
      <c r="A851" s="29"/>
      <c r="B851" s="29"/>
      <c r="C851" s="54"/>
      <c r="D851" s="29"/>
      <c r="E851" s="29"/>
      <c r="F851" s="29"/>
      <c r="G851" s="29"/>
      <c r="H851" s="29"/>
      <c r="I851" s="29"/>
      <c r="J851" s="30"/>
      <c r="K851" s="4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5.75" customHeight="1" x14ac:dyDescent="0.3">
      <c r="A852" s="29"/>
      <c r="B852" s="29"/>
      <c r="C852" s="54"/>
      <c r="D852" s="29"/>
      <c r="E852" s="29"/>
      <c r="F852" s="29"/>
      <c r="G852" s="29"/>
      <c r="H852" s="29"/>
      <c r="I852" s="29"/>
      <c r="J852" s="30"/>
      <c r="K852" s="4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5.75" customHeight="1" x14ac:dyDescent="0.3">
      <c r="A853" s="29"/>
      <c r="B853" s="29"/>
      <c r="C853" s="54"/>
      <c r="D853" s="29"/>
      <c r="E853" s="29"/>
      <c r="F853" s="29"/>
      <c r="G853" s="29"/>
      <c r="H853" s="29"/>
      <c r="I853" s="29"/>
      <c r="J853" s="30"/>
      <c r="K853" s="4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5.75" customHeight="1" x14ac:dyDescent="0.3">
      <c r="A854" s="29"/>
      <c r="B854" s="29"/>
      <c r="C854" s="54"/>
      <c r="D854" s="29"/>
      <c r="E854" s="29"/>
      <c r="F854" s="29"/>
      <c r="G854" s="29"/>
      <c r="H854" s="29"/>
      <c r="I854" s="29"/>
      <c r="J854" s="30"/>
      <c r="K854" s="4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5.75" customHeight="1" x14ac:dyDescent="0.3">
      <c r="A855" s="29"/>
      <c r="B855" s="29"/>
      <c r="C855" s="54"/>
      <c r="D855" s="29"/>
      <c r="E855" s="29"/>
      <c r="F855" s="29"/>
      <c r="G855" s="29"/>
      <c r="H855" s="29"/>
      <c r="I855" s="29"/>
      <c r="J855" s="30"/>
      <c r="K855" s="4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5.75" customHeight="1" x14ac:dyDescent="0.3">
      <c r="A856" s="29"/>
      <c r="B856" s="29"/>
      <c r="C856" s="54"/>
      <c r="D856" s="29"/>
      <c r="E856" s="29"/>
      <c r="F856" s="29"/>
      <c r="G856" s="29"/>
      <c r="H856" s="29"/>
      <c r="I856" s="29"/>
      <c r="J856" s="30"/>
      <c r="K856" s="4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5.75" customHeight="1" x14ac:dyDescent="0.3">
      <c r="A857" s="29"/>
      <c r="B857" s="29"/>
      <c r="C857" s="54"/>
      <c r="D857" s="29"/>
      <c r="E857" s="29"/>
      <c r="F857" s="29"/>
      <c r="G857" s="29"/>
      <c r="H857" s="29"/>
      <c r="I857" s="29"/>
      <c r="J857" s="30"/>
      <c r="K857" s="4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5.75" customHeight="1" x14ac:dyDescent="0.3">
      <c r="A858" s="29"/>
      <c r="B858" s="29"/>
      <c r="C858" s="54"/>
      <c r="D858" s="29"/>
      <c r="E858" s="29"/>
      <c r="F858" s="29"/>
      <c r="G858" s="29"/>
      <c r="H858" s="29"/>
      <c r="I858" s="29"/>
      <c r="J858" s="30"/>
      <c r="K858" s="4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5.75" customHeight="1" x14ac:dyDescent="0.3">
      <c r="A859" s="29"/>
      <c r="B859" s="29"/>
      <c r="C859" s="54"/>
      <c r="D859" s="29"/>
      <c r="E859" s="29"/>
      <c r="F859" s="29"/>
      <c r="G859" s="29"/>
      <c r="H859" s="29"/>
      <c r="I859" s="29"/>
      <c r="J859" s="30"/>
      <c r="K859" s="4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5.75" customHeight="1" x14ac:dyDescent="0.3">
      <c r="A860" s="29"/>
      <c r="B860" s="29"/>
      <c r="C860" s="54"/>
      <c r="D860" s="29"/>
      <c r="E860" s="29"/>
      <c r="F860" s="29"/>
      <c r="G860" s="29"/>
      <c r="H860" s="29"/>
      <c r="I860" s="29"/>
      <c r="J860" s="30"/>
      <c r="K860" s="4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5.75" customHeight="1" x14ac:dyDescent="0.3">
      <c r="A861" s="29"/>
      <c r="B861" s="29"/>
      <c r="C861" s="54"/>
      <c r="D861" s="29"/>
      <c r="E861" s="29"/>
      <c r="F861" s="29"/>
      <c r="G861" s="29"/>
      <c r="H861" s="29"/>
      <c r="I861" s="29"/>
      <c r="J861" s="30"/>
      <c r="K861" s="4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5.75" customHeight="1" x14ac:dyDescent="0.3">
      <c r="A862" s="29"/>
      <c r="B862" s="29"/>
      <c r="C862" s="54"/>
      <c r="D862" s="29"/>
      <c r="E862" s="29"/>
      <c r="F862" s="29"/>
      <c r="G862" s="29"/>
      <c r="H862" s="29"/>
      <c r="I862" s="29"/>
      <c r="J862" s="30"/>
      <c r="K862" s="4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5.75" customHeight="1" x14ac:dyDescent="0.3">
      <c r="A863" s="29"/>
      <c r="B863" s="29"/>
      <c r="C863" s="54"/>
      <c r="D863" s="29"/>
      <c r="E863" s="29"/>
      <c r="F863" s="29"/>
      <c r="G863" s="29"/>
      <c r="H863" s="29"/>
      <c r="I863" s="29"/>
      <c r="J863" s="30"/>
      <c r="K863" s="4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5.75" customHeight="1" x14ac:dyDescent="0.3">
      <c r="A864" s="29"/>
      <c r="B864" s="29"/>
      <c r="C864" s="54"/>
      <c r="D864" s="29"/>
      <c r="E864" s="29"/>
      <c r="F864" s="29"/>
      <c r="G864" s="29"/>
      <c r="H864" s="29"/>
      <c r="I864" s="29"/>
      <c r="J864" s="30"/>
      <c r="K864" s="4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5.75" customHeight="1" x14ac:dyDescent="0.3">
      <c r="A865" s="29"/>
      <c r="B865" s="29"/>
      <c r="C865" s="54"/>
      <c r="D865" s="29"/>
      <c r="E865" s="29"/>
      <c r="F865" s="29"/>
      <c r="G865" s="29"/>
      <c r="H865" s="29"/>
      <c r="I865" s="29"/>
      <c r="J865" s="30"/>
      <c r="K865" s="4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5.75" customHeight="1" x14ac:dyDescent="0.3">
      <c r="A866" s="29"/>
      <c r="B866" s="29"/>
      <c r="C866" s="54"/>
      <c r="D866" s="29"/>
      <c r="E866" s="29"/>
      <c r="F866" s="29"/>
      <c r="G866" s="29"/>
      <c r="H866" s="29"/>
      <c r="I866" s="29"/>
      <c r="J866" s="30"/>
      <c r="K866" s="4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5.75" customHeight="1" x14ac:dyDescent="0.3">
      <c r="A867" s="29"/>
      <c r="B867" s="29"/>
      <c r="C867" s="54"/>
      <c r="D867" s="29"/>
      <c r="E867" s="29"/>
      <c r="F867" s="29"/>
      <c r="G867" s="29"/>
      <c r="H867" s="29"/>
      <c r="I867" s="29"/>
      <c r="J867" s="30"/>
      <c r="K867" s="4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5.75" customHeight="1" x14ac:dyDescent="0.3">
      <c r="A868" s="29"/>
      <c r="B868" s="29"/>
      <c r="C868" s="54"/>
      <c r="D868" s="29"/>
      <c r="E868" s="29"/>
      <c r="F868" s="29"/>
      <c r="G868" s="29"/>
      <c r="H868" s="29"/>
      <c r="I868" s="29"/>
      <c r="J868" s="30"/>
      <c r="K868" s="4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5.75" customHeight="1" x14ac:dyDescent="0.3">
      <c r="A869" s="29"/>
      <c r="B869" s="29"/>
      <c r="C869" s="54"/>
      <c r="D869" s="29"/>
      <c r="E869" s="29"/>
      <c r="F869" s="29"/>
      <c r="G869" s="29"/>
      <c r="H869" s="29"/>
      <c r="I869" s="29"/>
      <c r="J869" s="30"/>
      <c r="K869" s="4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5.75" customHeight="1" x14ac:dyDescent="0.3">
      <c r="A870" s="29"/>
      <c r="B870" s="29"/>
      <c r="C870" s="54"/>
      <c r="D870" s="29"/>
      <c r="E870" s="29"/>
      <c r="F870" s="29"/>
      <c r="G870" s="29"/>
      <c r="H870" s="29"/>
      <c r="I870" s="29"/>
      <c r="J870" s="30"/>
      <c r="K870" s="4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5.75" customHeight="1" x14ac:dyDescent="0.3">
      <c r="A871" s="29"/>
      <c r="B871" s="29"/>
      <c r="C871" s="54"/>
      <c r="D871" s="29"/>
      <c r="E871" s="29"/>
      <c r="F871" s="29"/>
      <c r="G871" s="29"/>
      <c r="H871" s="29"/>
      <c r="I871" s="29"/>
      <c r="J871" s="30"/>
      <c r="K871" s="4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5.75" customHeight="1" x14ac:dyDescent="0.3">
      <c r="A872" s="29"/>
      <c r="B872" s="29"/>
      <c r="C872" s="54"/>
      <c r="D872" s="29"/>
      <c r="E872" s="29"/>
      <c r="F872" s="29"/>
      <c r="G872" s="29"/>
      <c r="H872" s="29"/>
      <c r="I872" s="29"/>
      <c r="J872" s="30"/>
      <c r="K872" s="4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5.75" customHeight="1" x14ac:dyDescent="0.3">
      <c r="A873" s="29"/>
      <c r="B873" s="29"/>
      <c r="C873" s="54"/>
      <c r="D873" s="29"/>
      <c r="E873" s="29"/>
      <c r="F873" s="29"/>
      <c r="G873" s="29"/>
      <c r="H873" s="29"/>
      <c r="I873" s="29"/>
      <c r="J873" s="30"/>
      <c r="K873" s="4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5.75" customHeight="1" x14ac:dyDescent="0.3">
      <c r="A874" s="29"/>
      <c r="B874" s="29"/>
      <c r="C874" s="54"/>
      <c r="D874" s="29"/>
      <c r="E874" s="29"/>
      <c r="F874" s="29"/>
      <c r="G874" s="29"/>
      <c r="H874" s="29"/>
      <c r="I874" s="29"/>
      <c r="J874" s="30"/>
      <c r="K874" s="4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5.75" customHeight="1" x14ac:dyDescent="0.3">
      <c r="A875" s="29"/>
      <c r="B875" s="29"/>
      <c r="C875" s="54"/>
      <c r="D875" s="29"/>
      <c r="E875" s="29"/>
      <c r="F875" s="29"/>
      <c r="G875" s="29"/>
      <c r="H875" s="29"/>
      <c r="I875" s="29"/>
      <c r="J875" s="30"/>
      <c r="K875" s="4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5.75" customHeight="1" x14ac:dyDescent="0.3">
      <c r="A876" s="29"/>
      <c r="B876" s="29"/>
      <c r="C876" s="54"/>
      <c r="D876" s="29"/>
      <c r="E876" s="29"/>
      <c r="F876" s="29"/>
      <c r="G876" s="29"/>
      <c r="H876" s="29"/>
      <c r="I876" s="29"/>
      <c r="J876" s="30"/>
      <c r="K876" s="4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5.75" customHeight="1" x14ac:dyDescent="0.3">
      <c r="A877" s="29"/>
      <c r="B877" s="29"/>
      <c r="C877" s="54"/>
      <c r="D877" s="29"/>
      <c r="E877" s="29"/>
      <c r="F877" s="29"/>
      <c r="G877" s="29"/>
      <c r="H877" s="29"/>
      <c r="I877" s="29"/>
      <c r="J877" s="30"/>
      <c r="K877" s="4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5.75" customHeight="1" x14ac:dyDescent="0.3">
      <c r="A878" s="29"/>
      <c r="B878" s="29"/>
      <c r="C878" s="54"/>
      <c r="D878" s="29"/>
      <c r="E878" s="29"/>
      <c r="F878" s="29"/>
      <c r="G878" s="29"/>
      <c r="H878" s="29"/>
      <c r="I878" s="29"/>
      <c r="J878" s="30"/>
      <c r="K878" s="4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5.75" customHeight="1" x14ac:dyDescent="0.3">
      <c r="A879" s="29"/>
      <c r="B879" s="29"/>
      <c r="C879" s="54"/>
      <c r="D879" s="29"/>
      <c r="E879" s="29"/>
      <c r="F879" s="29"/>
      <c r="G879" s="29"/>
      <c r="H879" s="29"/>
      <c r="I879" s="29"/>
      <c r="J879" s="30"/>
      <c r="K879" s="4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5.75" customHeight="1" x14ac:dyDescent="0.3">
      <c r="A880" s="29"/>
      <c r="B880" s="29"/>
      <c r="C880" s="54"/>
      <c r="D880" s="29"/>
      <c r="E880" s="29"/>
      <c r="F880" s="29"/>
      <c r="G880" s="29"/>
      <c r="H880" s="29"/>
      <c r="I880" s="29"/>
      <c r="J880" s="30"/>
      <c r="K880" s="4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5.75" customHeight="1" x14ac:dyDescent="0.3">
      <c r="A881" s="29"/>
      <c r="B881" s="29"/>
      <c r="C881" s="54"/>
      <c r="D881" s="29"/>
      <c r="E881" s="29"/>
      <c r="F881" s="29"/>
      <c r="G881" s="29"/>
      <c r="H881" s="29"/>
      <c r="I881" s="29"/>
      <c r="J881" s="30"/>
      <c r="K881" s="4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5.75" customHeight="1" x14ac:dyDescent="0.3">
      <c r="A882" s="29"/>
      <c r="B882" s="29"/>
      <c r="C882" s="54"/>
      <c r="D882" s="29"/>
      <c r="E882" s="29"/>
      <c r="F882" s="29"/>
      <c r="G882" s="29"/>
      <c r="H882" s="29"/>
      <c r="I882" s="29"/>
      <c r="J882" s="30"/>
      <c r="K882" s="4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5.75" customHeight="1" x14ac:dyDescent="0.3">
      <c r="A883" s="29"/>
      <c r="B883" s="29"/>
      <c r="C883" s="54"/>
      <c r="D883" s="29"/>
      <c r="E883" s="29"/>
      <c r="F883" s="29"/>
      <c r="G883" s="29"/>
      <c r="H883" s="29"/>
      <c r="I883" s="29"/>
      <c r="J883" s="30"/>
      <c r="K883" s="4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5.75" customHeight="1" x14ac:dyDescent="0.3">
      <c r="A884" s="29"/>
      <c r="B884" s="29"/>
      <c r="C884" s="54"/>
      <c r="D884" s="29"/>
      <c r="E884" s="29"/>
      <c r="F884" s="29"/>
      <c r="G884" s="29"/>
      <c r="H884" s="29"/>
      <c r="I884" s="29"/>
      <c r="J884" s="30"/>
      <c r="K884" s="4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5.75" customHeight="1" x14ac:dyDescent="0.3">
      <c r="A885" s="29"/>
      <c r="B885" s="29"/>
      <c r="C885" s="54"/>
      <c r="D885" s="29"/>
      <c r="E885" s="29"/>
      <c r="F885" s="29"/>
      <c r="G885" s="29"/>
      <c r="H885" s="29"/>
      <c r="I885" s="29"/>
      <c r="J885" s="30"/>
      <c r="K885" s="4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5.75" customHeight="1" x14ac:dyDescent="0.3">
      <c r="A886" s="29"/>
      <c r="B886" s="29"/>
      <c r="C886" s="54"/>
      <c r="D886" s="29"/>
      <c r="E886" s="29"/>
      <c r="F886" s="29"/>
      <c r="G886" s="29"/>
      <c r="H886" s="29"/>
      <c r="I886" s="29"/>
      <c r="J886" s="30"/>
      <c r="K886" s="4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5.75" customHeight="1" x14ac:dyDescent="0.3">
      <c r="A887" s="29"/>
      <c r="B887" s="29"/>
      <c r="C887" s="54"/>
      <c r="D887" s="29"/>
      <c r="E887" s="29"/>
      <c r="F887" s="29"/>
      <c r="G887" s="29"/>
      <c r="H887" s="29"/>
      <c r="I887" s="29"/>
      <c r="J887" s="30"/>
      <c r="K887" s="4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5.75" customHeight="1" x14ac:dyDescent="0.3">
      <c r="A888" s="29"/>
      <c r="B888" s="29"/>
      <c r="C888" s="54"/>
      <c r="D888" s="29"/>
      <c r="E888" s="29"/>
      <c r="F888" s="29"/>
      <c r="G888" s="29"/>
      <c r="H888" s="29"/>
      <c r="I888" s="29"/>
      <c r="J888" s="30"/>
      <c r="K888" s="4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5.75" customHeight="1" x14ac:dyDescent="0.3">
      <c r="A889" s="29"/>
      <c r="B889" s="29"/>
      <c r="C889" s="54"/>
      <c r="D889" s="29"/>
      <c r="E889" s="29"/>
      <c r="F889" s="29"/>
      <c r="G889" s="29"/>
      <c r="H889" s="29"/>
      <c r="I889" s="29"/>
      <c r="J889" s="30"/>
      <c r="K889" s="4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5.75" customHeight="1" x14ac:dyDescent="0.3">
      <c r="A890" s="29"/>
      <c r="B890" s="29"/>
      <c r="C890" s="54"/>
      <c r="D890" s="29"/>
      <c r="E890" s="29"/>
      <c r="F890" s="29"/>
      <c r="G890" s="29"/>
      <c r="H890" s="29"/>
      <c r="I890" s="29"/>
      <c r="J890" s="30"/>
      <c r="K890" s="4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5.75" customHeight="1" x14ac:dyDescent="0.3">
      <c r="A891" s="29"/>
      <c r="B891" s="29"/>
      <c r="C891" s="54"/>
      <c r="D891" s="29"/>
      <c r="E891" s="29"/>
      <c r="F891" s="29"/>
      <c r="G891" s="29"/>
      <c r="H891" s="29"/>
      <c r="I891" s="29"/>
      <c r="J891" s="30"/>
      <c r="K891" s="4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5.75" customHeight="1" x14ac:dyDescent="0.3">
      <c r="A892" s="29"/>
      <c r="B892" s="29"/>
      <c r="C892" s="54"/>
      <c r="D892" s="29"/>
      <c r="E892" s="29"/>
      <c r="F892" s="29"/>
      <c r="G892" s="29"/>
      <c r="H892" s="29"/>
      <c r="I892" s="29"/>
      <c r="J892" s="30"/>
      <c r="K892" s="4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5.75" customHeight="1" x14ac:dyDescent="0.3">
      <c r="A893" s="29"/>
      <c r="B893" s="29"/>
      <c r="C893" s="54"/>
      <c r="D893" s="29"/>
      <c r="E893" s="29"/>
      <c r="F893" s="29"/>
      <c r="G893" s="29"/>
      <c r="H893" s="29"/>
      <c r="I893" s="29"/>
      <c r="J893" s="30"/>
      <c r="K893" s="4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5.75" customHeight="1" x14ac:dyDescent="0.3">
      <c r="A894" s="29"/>
      <c r="B894" s="29"/>
      <c r="C894" s="54"/>
      <c r="D894" s="29"/>
      <c r="E894" s="29"/>
      <c r="F894" s="29"/>
      <c r="G894" s="29"/>
      <c r="H894" s="29"/>
      <c r="I894" s="29"/>
      <c r="J894" s="30"/>
      <c r="K894" s="4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5.75" customHeight="1" x14ac:dyDescent="0.3">
      <c r="A895" s="29"/>
      <c r="B895" s="29"/>
      <c r="C895" s="54"/>
      <c r="D895" s="29"/>
      <c r="E895" s="29"/>
      <c r="F895" s="29"/>
      <c r="G895" s="29"/>
      <c r="H895" s="29"/>
      <c r="I895" s="29"/>
      <c r="J895" s="30"/>
      <c r="K895" s="4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5.75" customHeight="1" x14ac:dyDescent="0.3">
      <c r="A896" s="29"/>
      <c r="B896" s="29"/>
      <c r="C896" s="54"/>
      <c r="D896" s="29"/>
      <c r="E896" s="29"/>
      <c r="F896" s="29"/>
      <c r="G896" s="29"/>
      <c r="H896" s="29"/>
      <c r="I896" s="29"/>
      <c r="J896" s="30"/>
      <c r="K896" s="4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5.75" customHeight="1" x14ac:dyDescent="0.3">
      <c r="A897" s="29"/>
      <c r="B897" s="29"/>
      <c r="C897" s="54"/>
      <c r="D897" s="29"/>
      <c r="E897" s="29"/>
      <c r="F897" s="29"/>
      <c r="G897" s="29"/>
      <c r="H897" s="29"/>
      <c r="I897" s="29"/>
      <c r="J897" s="30"/>
      <c r="K897" s="4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5.75" customHeight="1" x14ac:dyDescent="0.3">
      <c r="A898" s="29"/>
      <c r="B898" s="29"/>
      <c r="C898" s="54"/>
      <c r="D898" s="29"/>
      <c r="E898" s="29"/>
      <c r="F898" s="29"/>
      <c r="G898" s="29"/>
      <c r="H898" s="29"/>
      <c r="I898" s="29"/>
      <c r="J898" s="30"/>
      <c r="K898" s="4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5.75" customHeight="1" x14ac:dyDescent="0.3">
      <c r="A899" s="29"/>
      <c r="B899" s="29"/>
      <c r="C899" s="54"/>
      <c r="D899" s="29"/>
      <c r="E899" s="29"/>
      <c r="F899" s="29"/>
      <c r="G899" s="29"/>
      <c r="H899" s="29"/>
      <c r="I899" s="29"/>
      <c r="J899" s="30"/>
      <c r="K899" s="4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5.75" customHeight="1" x14ac:dyDescent="0.3">
      <c r="A900" s="29"/>
      <c r="B900" s="29"/>
      <c r="C900" s="54"/>
      <c r="D900" s="29"/>
      <c r="E900" s="29"/>
      <c r="F900" s="29"/>
      <c r="G900" s="29"/>
      <c r="H900" s="29"/>
      <c r="I900" s="29"/>
      <c r="J900" s="30"/>
      <c r="K900" s="4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5.75" customHeight="1" x14ac:dyDescent="0.3">
      <c r="A901" s="29"/>
      <c r="B901" s="29"/>
      <c r="C901" s="54"/>
      <c r="D901" s="29"/>
      <c r="E901" s="29"/>
      <c r="F901" s="29"/>
      <c r="G901" s="29"/>
      <c r="H901" s="29"/>
      <c r="I901" s="29"/>
      <c r="J901" s="30"/>
      <c r="K901" s="4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5.75" customHeight="1" x14ac:dyDescent="0.3">
      <c r="A902" s="29"/>
      <c r="B902" s="29"/>
      <c r="C902" s="54"/>
      <c r="D902" s="29"/>
      <c r="E902" s="29"/>
      <c r="F902" s="29"/>
      <c r="G902" s="29"/>
      <c r="H902" s="29"/>
      <c r="I902" s="29"/>
      <c r="J902" s="30"/>
      <c r="K902" s="4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5.75" customHeight="1" x14ac:dyDescent="0.3">
      <c r="A903" s="29"/>
      <c r="B903" s="29"/>
      <c r="C903" s="54"/>
      <c r="D903" s="29"/>
      <c r="E903" s="29"/>
      <c r="F903" s="29"/>
      <c r="G903" s="29"/>
      <c r="H903" s="29"/>
      <c r="I903" s="29"/>
      <c r="J903" s="30"/>
      <c r="K903" s="4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5.75" customHeight="1" x14ac:dyDescent="0.3">
      <c r="A904" s="29"/>
      <c r="B904" s="29"/>
      <c r="C904" s="54"/>
      <c r="D904" s="29"/>
      <c r="E904" s="29"/>
      <c r="F904" s="29"/>
      <c r="G904" s="29"/>
      <c r="H904" s="29"/>
      <c r="I904" s="29"/>
      <c r="J904" s="30"/>
      <c r="K904" s="4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5.75" customHeight="1" x14ac:dyDescent="0.3">
      <c r="A905" s="29"/>
      <c r="B905" s="29"/>
      <c r="C905" s="54"/>
      <c r="D905" s="29"/>
      <c r="E905" s="29"/>
      <c r="F905" s="29"/>
      <c r="G905" s="29"/>
      <c r="H905" s="29"/>
      <c r="I905" s="29"/>
      <c r="J905" s="30"/>
      <c r="K905" s="4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5.75" customHeight="1" x14ac:dyDescent="0.3">
      <c r="A906" s="29"/>
      <c r="B906" s="29"/>
      <c r="C906" s="54"/>
      <c r="D906" s="29"/>
      <c r="E906" s="29"/>
      <c r="F906" s="29"/>
      <c r="G906" s="29"/>
      <c r="H906" s="29"/>
      <c r="I906" s="29"/>
      <c r="J906" s="30"/>
      <c r="K906" s="4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5.75" customHeight="1" x14ac:dyDescent="0.3">
      <c r="A907" s="29"/>
      <c r="B907" s="29"/>
      <c r="C907" s="54"/>
      <c r="D907" s="29"/>
      <c r="E907" s="29"/>
      <c r="F907" s="29"/>
      <c r="G907" s="29"/>
      <c r="H907" s="29"/>
      <c r="I907" s="29"/>
      <c r="J907" s="30"/>
      <c r="K907" s="4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5.75" customHeight="1" x14ac:dyDescent="0.3">
      <c r="A908" s="29"/>
      <c r="B908" s="29"/>
      <c r="C908" s="54"/>
      <c r="D908" s="29"/>
      <c r="E908" s="29"/>
      <c r="F908" s="29"/>
      <c r="G908" s="29"/>
      <c r="H908" s="29"/>
      <c r="I908" s="29"/>
      <c r="J908" s="30"/>
      <c r="K908" s="4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5.75" customHeight="1" x14ac:dyDescent="0.3">
      <c r="A909" s="29"/>
      <c r="B909" s="29"/>
      <c r="C909" s="54"/>
      <c r="D909" s="29"/>
      <c r="E909" s="29"/>
      <c r="F909" s="29"/>
      <c r="G909" s="29"/>
      <c r="H909" s="29"/>
      <c r="I909" s="29"/>
      <c r="J909" s="30"/>
      <c r="K909" s="4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5.75" customHeight="1" x14ac:dyDescent="0.3">
      <c r="A910" s="29"/>
      <c r="B910" s="29"/>
      <c r="C910" s="54"/>
      <c r="D910" s="29"/>
      <c r="E910" s="29"/>
      <c r="F910" s="29"/>
      <c r="G910" s="29"/>
      <c r="H910" s="29"/>
      <c r="I910" s="29"/>
      <c r="J910" s="30"/>
      <c r="K910" s="4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5.75" customHeight="1" x14ac:dyDescent="0.3">
      <c r="A911" s="29"/>
      <c r="B911" s="29"/>
      <c r="C911" s="54"/>
      <c r="D911" s="29"/>
      <c r="E911" s="29"/>
      <c r="F911" s="29"/>
      <c r="G911" s="29"/>
      <c r="H911" s="29"/>
      <c r="I911" s="29"/>
      <c r="J911" s="30"/>
      <c r="K911" s="4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5.75" customHeight="1" x14ac:dyDescent="0.3">
      <c r="A912" s="29"/>
      <c r="B912" s="29"/>
      <c r="C912" s="54"/>
      <c r="D912" s="29"/>
      <c r="E912" s="29"/>
      <c r="F912" s="29"/>
      <c r="G912" s="29"/>
      <c r="H912" s="29"/>
      <c r="I912" s="29"/>
      <c r="J912" s="30"/>
      <c r="K912" s="4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5.75" customHeight="1" x14ac:dyDescent="0.3">
      <c r="A913" s="29"/>
      <c r="B913" s="29"/>
      <c r="C913" s="54"/>
      <c r="D913" s="29"/>
      <c r="E913" s="29"/>
      <c r="F913" s="29"/>
      <c r="G913" s="29"/>
      <c r="H913" s="29"/>
      <c r="I913" s="29"/>
      <c r="J913" s="30"/>
      <c r="K913" s="4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5.75" customHeight="1" x14ac:dyDescent="0.3">
      <c r="A914" s="29"/>
      <c r="B914" s="29"/>
      <c r="C914" s="54"/>
      <c r="D914" s="29"/>
      <c r="E914" s="29"/>
      <c r="F914" s="29"/>
      <c r="G914" s="29"/>
      <c r="H914" s="29"/>
      <c r="I914" s="29"/>
      <c r="J914" s="30"/>
      <c r="K914" s="4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5.75" customHeight="1" x14ac:dyDescent="0.3">
      <c r="A915" s="29"/>
      <c r="B915" s="29"/>
      <c r="C915" s="54"/>
      <c r="D915" s="29"/>
      <c r="E915" s="29"/>
      <c r="F915" s="29"/>
      <c r="G915" s="29"/>
      <c r="H915" s="29"/>
      <c r="I915" s="29"/>
      <c r="J915" s="30"/>
      <c r="K915" s="4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5.75" customHeight="1" x14ac:dyDescent="0.3">
      <c r="A916" s="29"/>
      <c r="B916" s="29"/>
      <c r="C916" s="54"/>
      <c r="D916" s="29"/>
      <c r="E916" s="29"/>
      <c r="F916" s="29"/>
      <c r="G916" s="29"/>
      <c r="H916" s="29"/>
      <c r="I916" s="29"/>
      <c r="J916" s="30"/>
      <c r="K916" s="4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5.75" customHeight="1" x14ac:dyDescent="0.3">
      <c r="A917" s="29"/>
      <c r="B917" s="29"/>
      <c r="C917" s="54"/>
      <c r="D917" s="29"/>
      <c r="E917" s="29"/>
      <c r="F917" s="29"/>
      <c r="G917" s="29"/>
      <c r="H917" s="29"/>
      <c r="I917" s="29"/>
      <c r="J917" s="30"/>
      <c r="K917" s="4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5.75" customHeight="1" x14ac:dyDescent="0.3">
      <c r="A918" s="29"/>
      <c r="B918" s="29"/>
      <c r="C918" s="54"/>
      <c r="D918" s="29"/>
      <c r="E918" s="29"/>
      <c r="F918" s="29"/>
      <c r="G918" s="29"/>
      <c r="H918" s="29"/>
      <c r="I918" s="29"/>
      <c r="J918" s="30"/>
      <c r="K918" s="4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5.75" customHeight="1" x14ac:dyDescent="0.3">
      <c r="A919" s="29"/>
      <c r="B919" s="29"/>
      <c r="C919" s="54"/>
      <c r="D919" s="29"/>
      <c r="E919" s="29"/>
      <c r="F919" s="29"/>
      <c r="G919" s="29"/>
      <c r="H919" s="29"/>
      <c r="I919" s="29"/>
      <c r="J919" s="30"/>
      <c r="K919" s="4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5.75" customHeight="1" x14ac:dyDescent="0.3">
      <c r="A920" s="29"/>
      <c r="B920" s="29"/>
      <c r="C920" s="54"/>
      <c r="D920" s="29"/>
      <c r="E920" s="29"/>
      <c r="F920" s="29"/>
      <c r="G920" s="29"/>
      <c r="H920" s="29"/>
      <c r="I920" s="29"/>
      <c r="J920" s="30"/>
      <c r="K920" s="4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5.75" customHeight="1" x14ac:dyDescent="0.3">
      <c r="A921" s="29"/>
      <c r="B921" s="29"/>
      <c r="C921" s="54"/>
      <c r="D921" s="29"/>
      <c r="E921" s="29"/>
      <c r="F921" s="29"/>
      <c r="G921" s="29"/>
      <c r="H921" s="29"/>
      <c r="I921" s="29"/>
      <c r="J921" s="30"/>
      <c r="K921" s="4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5.75" customHeight="1" x14ac:dyDescent="0.3">
      <c r="A922" s="29"/>
      <c r="B922" s="29"/>
      <c r="C922" s="54"/>
      <c r="D922" s="29"/>
      <c r="E922" s="29"/>
      <c r="F922" s="29"/>
      <c r="G922" s="29"/>
      <c r="H922" s="29"/>
      <c r="I922" s="29"/>
      <c r="J922" s="30"/>
      <c r="K922" s="4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5.75" customHeight="1" x14ac:dyDescent="0.3">
      <c r="A923" s="29"/>
      <c r="B923" s="29"/>
      <c r="C923" s="54"/>
      <c r="D923" s="29"/>
      <c r="E923" s="29"/>
      <c r="F923" s="29"/>
      <c r="G923" s="29"/>
      <c r="H923" s="29"/>
      <c r="I923" s="29"/>
      <c r="J923" s="30"/>
      <c r="K923" s="4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5.75" customHeight="1" x14ac:dyDescent="0.3">
      <c r="A924" s="29"/>
      <c r="B924" s="29"/>
      <c r="C924" s="54"/>
      <c r="D924" s="29"/>
      <c r="E924" s="29"/>
      <c r="F924" s="29"/>
      <c r="G924" s="29"/>
      <c r="H924" s="29"/>
      <c r="I924" s="29"/>
      <c r="J924" s="30"/>
      <c r="K924" s="4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5.75" customHeight="1" x14ac:dyDescent="0.3">
      <c r="A925" s="29"/>
      <c r="B925" s="29"/>
      <c r="C925" s="54"/>
      <c r="D925" s="29"/>
      <c r="E925" s="29"/>
      <c r="F925" s="29"/>
      <c r="G925" s="29"/>
      <c r="H925" s="29"/>
      <c r="I925" s="29"/>
      <c r="J925" s="30"/>
      <c r="K925" s="4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5.75" customHeight="1" x14ac:dyDescent="0.3">
      <c r="A926" s="29"/>
      <c r="B926" s="29"/>
      <c r="C926" s="54"/>
      <c r="D926" s="29"/>
      <c r="E926" s="29"/>
      <c r="F926" s="29"/>
      <c r="G926" s="29"/>
      <c r="H926" s="29"/>
      <c r="I926" s="29"/>
      <c r="J926" s="30"/>
      <c r="K926" s="4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5.75" customHeight="1" x14ac:dyDescent="0.3">
      <c r="A927" s="29"/>
      <c r="B927" s="29"/>
      <c r="C927" s="54"/>
      <c r="D927" s="29"/>
      <c r="E927" s="29"/>
      <c r="F927" s="29"/>
      <c r="G927" s="29"/>
      <c r="H927" s="29"/>
      <c r="I927" s="29"/>
      <c r="J927" s="30"/>
      <c r="K927" s="4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5.75" customHeight="1" x14ac:dyDescent="0.3">
      <c r="A928" s="29"/>
      <c r="B928" s="29"/>
      <c r="C928" s="54"/>
      <c r="D928" s="29"/>
      <c r="E928" s="29"/>
      <c r="F928" s="29"/>
      <c r="G928" s="29"/>
      <c r="H928" s="29"/>
      <c r="I928" s="29"/>
      <c r="J928" s="30"/>
      <c r="K928" s="4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5.75" customHeight="1" x14ac:dyDescent="0.3">
      <c r="A929" s="29"/>
      <c r="B929" s="29"/>
      <c r="C929" s="54"/>
      <c r="D929" s="29"/>
      <c r="E929" s="29"/>
      <c r="F929" s="29"/>
      <c r="G929" s="29"/>
      <c r="H929" s="29"/>
      <c r="I929" s="29"/>
      <c r="J929" s="30"/>
      <c r="K929" s="4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5.75" customHeight="1" x14ac:dyDescent="0.3">
      <c r="A930" s="29"/>
      <c r="B930" s="29"/>
      <c r="C930" s="54"/>
      <c r="D930" s="29"/>
      <c r="E930" s="29"/>
      <c r="F930" s="29"/>
      <c r="G930" s="29"/>
      <c r="H930" s="29"/>
      <c r="I930" s="29"/>
      <c r="J930" s="30"/>
      <c r="K930" s="4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5.75" customHeight="1" x14ac:dyDescent="0.3">
      <c r="A931" s="29"/>
      <c r="B931" s="29"/>
      <c r="C931" s="54"/>
      <c r="D931" s="29"/>
      <c r="E931" s="29"/>
      <c r="F931" s="29"/>
      <c r="G931" s="29"/>
      <c r="H931" s="29"/>
      <c r="I931" s="29"/>
      <c r="J931" s="30"/>
      <c r="K931" s="4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5.75" customHeight="1" x14ac:dyDescent="0.3">
      <c r="A932" s="29"/>
      <c r="B932" s="29"/>
      <c r="C932" s="54"/>
      <c r="D932" s="29"/>
      <c r="E932" s="29"/>
      <c r="F932" s="29"/>
      <c r="G932" s="29"/>
      <c r="H932" s="29"/>
      <c r="I932" s="29"/>
      <c r="J932" s="30"/>
      <c r="K932" s="4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5.75" customHeight="1" x14ac:dyDescent="0.3">
      <c r="A933" s="29"/>
      <c r="B933" s="29"/>
      <c r="C933" s="54"/>
      <c r="D933" s="29"/>
      <c r="E933" s="29"/>
      <c r="F933" s="29"/>
      <c r="G933" s="29"/>
      <c r="H933" s="29"/>
      <c r="I933" s="29"/>
      <c r="J933" s="30"/>
      <c r="K933" s="4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5.75" customHeight="1" x14ac:dyDescent="0.3">
      <c r="A934" s="29"/>
      <c r="B934" s="29"/>
      <c r="C934" s="54"/>
      <c r="D934" s="29"/>
      <c r="E934" s="29"/>
      <c r="F934" s="29"/>
      <c r="G934" s="29"/>
      <c r="H934" s="29"/>
      <c r="I934" s="29"/>
      <c r="J934" s="30"/>
      <c r="K934" s="4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5.75" customHeight="1" x14ac:dyDescent="0.3">
      <c r="A935" s="29"/>
      <c r="B935" s="29"/>
      <c r="C935" s="54"/>
      <c r="D935" s="29"/>
      <c r="E935" s="29"/>
      <c r="F935" s="29"/>
      <c r="G935" s="29"/>
      <c r="H935" s="29"/>
      <c r="I935" s="29"/>
      <c r="J935" s="30"/>
      <c r="K935" s="4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5.75" customHeight="1" x14ac:dyDescent="0.3">
      <c r="A936" s="29"/>
      <c r="B936" s="29"/>
      <c r="C936" s="54"/>
      <c r="D936" s="29"/>
      <c r="E936" s="29"/>
      <c r="F936" s="29"/>
      <c r="G936" s="29"/>
      <c r="H936" s="29"/>
      <c r="I936" s="29"/>
      <c r="J936" s="30"/>
      <c r="K936" s="4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5.75" customHeight="1" x14ac:dyDescent="0.3">
      <c r="A937" s="29"/>
      <c r="B937" s="29"/>
      <c r="C937" s="54"/>
      <c r="D937" s="29"/>
      <c r="E937" s="29"/>
      <c r="F937" s="29"/>
      <c r="G937" s="29"/>
      <c r="H937" s="29"/>
      <c r="I937" s="29"/>
      <c r="J937" s="30"/>
      <c r="K937" s="4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5.75" customHeight="1" x14ac:dyDescent="0.3">
      <c r="A938" s="29"/>
      <c r="B938" s="29"/>
      <c r="C938" s="54"/>
      <c r="D938" s="29"/>
      <c r="E938" s="29"/>
      <c r="F938" s="29"/>
      <c r="G938" s="29"/>
      <c r="H938" s="29"/>
      <c r="I938" s="29"/>
      <c r="J938" s="30"/>
      <c r="K938" s="4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5.75" customHeight="1" x14ac:dyDescent="0.3">
      <c r="A939" s="29"/>
      <c r="B939" s="29"/>
      <c r="C939" s="54"/>
      <c r="D939" s="29"/>
      <c r="E939" s="29"/>
      <c r="F939" s="29"/>
      <c r="G939" s="29"/>
      <c r="H939" s="29"/>
      <c r="I939" s="29"/>
      <c r="J939" s="30"/>
      <c r="K939" s="4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5.75" customHeight="1" x14ac:dyDescent="0.3">
      <c r="A940" s="29"/>
      <c r="B940" s="29"/>
      <c r="C940" s="54"/>
      <c r="D940" s="29"/>
      <c r="E940" s="29"/>
      <c r="F940" s="29"/>
      <c r="G940" s="29"/>
      <c r="H940" s="29"/>
      <c r="I940" s="29"/>
      <c r="J940" s="30"/>
      <c r="K940" s="4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5.75" customHeight="1" x14ac:dyDescent="0.3">
      <c r="A941" s="29"/>
      <c r="B941" s="29"/>
      <c r="C941" s="54"/>
      <c r="D941" s="29"/>
      <c r="E941" s="29"/>
      <c r="F941" s="29"/>
      <c r="G941" s="29"/>
      <c r="H941" s="29"/>
      <c r="I941" s="29"/>
      <c r="J941" s="30"/>
      <c r="K941" s="4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5.75" customHeight="1" x14ac:dyDescent="0.3">
      <c r="A942" s="29"/>
      <c r="B942" s="29"/>
      <c r="C942" s="54"/>
      <c r="D942" s="29"/>
      <c r="E942" s="29"/>
      <c r="F942" s="29"/>
      <c r="G942" s="29"/>
      <c r="H942" s="29"/>
      <c r="I942" s="29"/>
      <c r="J942" s="30"/>
      <c r="K942" s="4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5.75" customHeight="1" x14ac:dyDescent="0.3">
      <c r="A943" s="29"/>
      <c r="B943" s="29"/>
      <c r="C943" s="54"/>
      <c r="D943" s="29"/>
      <c r="E943" s="29"/>
      <c r="F943" s="29"/>
      <c r="G943" s="29"/>
      <c r="H943" s="29"/>
      <c r="I943" s="29"/>
      <c r="J943" s="30"/>
      <c r="K943" s="4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5.75" customHeight="1" x14ac:dyDescent="0.3">
      <c r="A944" s="29"/>
      <c r="B944" s="29"/>
      <c r="C944" s="54"/>
      <c r="D944" s="29"/>
      <c r="E944" s="29"/>
      <c r="F944" s="29"/>
      <c r="G944" s="29"/>
      <c r="H944" s="29"/>
      <c r="I944" s="29"/>
      <c r="J944" s="30"/>
      <c r="K944" s="4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5.75" customHeight="1" x14ac:dyDescent="0.3">
      <c r="A945" s="29"/>
      <c r="B945" s="29"/>
      <c r="C945" s="54"/>
      <c r="D945" s="29"/>
      <c r="E945" s="29"/>
      <c r="F945" s="29"/>
      <c r="G945" s="29"/>
      <c r="H945" s="29"/>
      <c r="I945" s="29"/>
      <c r="J945" s="30"/>
      <c r="K945" s="4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5.75" customHeight="1" x14ac:dyDescent="0.3">
      <c r="A946" s="29"/>
      <c r="B946" s="29"/>
      <c r="C946" s="54"/>
      <c r="D946" s="29"/>
      <c r="E946" s="29"/>
      <c r="F946" s="29"/>
      <c r="G946" s="29"/>
      <c r="H946" s="29"/>
      <c r="I946" s="29"/>
      <c r="J946" s="30"/>
      <c r="K946" s="4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5.75" customHeight="1" x14ac:dyDescent="0.3">
      <c r="A947" s="29"/>
      <c r="B947" s="29"/>
      <c r="C947" s="54"/>
      <c r="D947" s="29"/>
      <c r="E947" s="29"/>
      <c r="F947" s="29"/>
      <c r="G947" s="29"/>
      <c r="H947" s="29"/>
      <c r="I947" s="29"/>
      <c r="J947" s="30"/>
      <c r="K947" s="4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5.75" customHeight="1" x14ac:dyDescent="0.3">
      <c r="A948" s="29"/>
      <c r="B948" s="29"/>
      <c r="C948" s="54"/>
      <c r="D948" s="29"/>
      <c r="E948" s="29"/>
      <c r="F948" s="29"/>
      <c r="G948" s="29"/>
      <c r="H948" s="29"/>
      <c r="I948" s="29"/>
      <c r="J948" s="30"/>
      <c r="K948" s="4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5.75" customHeight="1" x14ac:dyDescent="0.3">
      <c r="A949" s="29"/>
      <c r="B949" s="29"/>
      <c r="C949" s="54"/>
      <c r="D949" s="29"/>
      <c r="E949" s="29"/>
      <c r="F949" s="29"/>
      <c r="G949" s="29"/>
      <c r="H949" s="29"/>
      <c r="I949" s="29"/>
      <c r="J949" s="30"/>
      <c r="K949" s="4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5.75" customHeight="1" x14ac:dyDescent="0.3">
      <c r="A950" s="29"/>
      <c r="B950" s="29"/>
      <c r="C950" s="54"/>
      <c r="D950" s="29"/>
      <c r="E950" s="29"/>
      <c r="F950" s="29"/>
      <c r="G950" s="29"/>
      <c r="H950" s="29"/>
      <c r="I950" s="29"/>
      <c r="J950" s="30"/>
      <c r="K950" s="4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5.75" customHeight="1" x14ac:dyDescent="0.3">
      <c r="A951" s="29"/>
      <c r="B951" s="29"/>
      <c r="C951" s="54"/>
      <c r="D951" s="29"/>
      <c r="E951" s="29"/>
      <c r="F951" s="29"/>
      <c r="G951" s="29"/>
      <c r="H951" s="29"/>
      <c r="I951" s="29"/>
      <c r="J951" s="30"/>
      <c r="K951" s="4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5.75" customHeight="1" x14ac:dyDescent="0.3">
      <c r="A952" s="29"/>
      <c r="B952" s="29"/>
      <c r="C952" s="54"/>
      <c r="D952" s="29"/>
      <c r="E952" s="29"/>
      <c r="F952" s="29"/>
      <c r="G952" s="29"/>
      <c r="H952" s="29"/>
      <c r="I952" s="29"/>
      <c r="J952" s="30"/>
      <c r="K952" s="4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5.75" customHeight="1" x14ac:dyDescent="0.3">
      <c r="A953" s="29"/>
      <c r="B953" s="29"/>
      <c r="C953" s="54"/>
      <c r="D953" s="29"/>
      <c r="E953" s="29"/>
      <c r="F953" s="29"/>
      <c r="G953" s="29"/>
      <c r="H953" s="29"/>
      <c r="I953" s="29"/>
      <c r="J953" s="30"/>
      <c r="K953" s="4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5.75" customHeight="1" x14ac:dyDescent="0.3">
      <c r="A954" s="29"/>
      <c r="B954" s="29"/>
      <c r="C954" s="54"/>
      <c r="D954" s="29"/>
      <c r="E954" s="29"/>
      <c r="F954" s="29"/>
      <c r="G954" s="29"/>
      <c r="H954" s="29"/>
      <c r="I954" s="29"/>
      <c r="J954" s="30"/>
      <c r="K954" s="4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5.75" customHeight="1" x14ac:dyDescent="0.3">
      <c r="A955" s="29"/>
      <c r="B955" s="29"/>
      <c r="C955" s="54"/>
      <c r="D955" s="29"/>
      <c r="E955" s="29"/>
      <c r="F955" s="29"/>
      <c r="G955" s="29"/>
      <c r="H955" s="29"/>
      <c r="I955" s="29"/>
      <c r="J955" s="30"/>
      <c r="K955" s="4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5.75" customHeight="1" x14ac:dyDescent="0.3">
      <c r="A956" s="29"/>
      <c r="B956" s="29"/>
      <c r="C956" s="54"/>
      <c r="D956" s="29"/>
      <c r="E956" s="29"/>
      <c r="F956" s="29"/>
      <c r="G956" s="29"/>
      <c r="H956" s="29"/>
      <c r="I956" s="29"/>
      <c r="J956" s="30"/>
      <c r="K956" s="4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5.75" customHeight="1" x14ac:dyDescent="0.3">
      <c r="A957" s="29"/>
      <c r="B957" s="29"/>
      <c r="C957" s="54"/>
      <c r="D957" s="29"/>
      <c r="E957" s="29"/>
      <c r="F957" s="29"/>
      <c r="G957" s="29"/>
      <c r="H957" s="29"/>
      <c r="I957" s="29"/>
      <c r="J957" s="30"/>
      <c r="K957" s="4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5.75" customHeight="1" x14ac:dyDescent="0.3">
      <c r="A958" s="29"/>
      <c r="B958" s="29"/>
      <c r="C958" s="54"/>
      <c r="D958" s="29"/>
      <c r="E958" s="29"/>
      <c r="F958" s="29"/>
      <c r="G958" s="29"/>
      <c r="H958" s="29"/>
      <c r="I958" s="29"/>
      <c r="J958" s="30"/>
      <c r="K958" s="4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5.75" customHeight="1" x14ac:dyDescent="0.3">
      <c r="A959" s="29"/>
      <c r="B959" s="29"/>
      <c r="C959" s="54"/>
      <c r="D959" s="29"/>
      <c r="E959" s="29"/>
      <c r="F959" s="29"/>
      <c r="G959" s="29"/>
      <c r="H959" s="29"/>
      <c r="I959" s="29"/>
      <c r="J959" s="30"/>
      <c r="K959" s="4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5.75" customHeight="1" x14ac:dyDescent="0.3">
      <c r="A960" s="29"/>
      <c r="B960" s="29"/>
      <c r="C960" s="54"/>
      <c r="D960" s="29"/>
      <c r="E960" s="29"/>
      <c r="F960" s="29"/>
      <c r="G960" s="29"/>
      <c r="H960" s="29"/>
      <c r="I960" s="29"/>
      <c r="J960" s="30"/>
      <c r="K960" s="4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5.75" customHeight="1" x14ac:dyDescent="0.3">
      <c r="A961" s="29"/>
      <c r="B961" s="29"/>
      <c r="C961" s="54"/>
      <c r="D961" s="29"/>
      <c r="E961" s="29"/>
      <c r="F961" s="29"/>
      <c r="G961" s="29"/>
      <c r="H961" s="29"/>
      <c r="I961" s="29"/>
      <c r="J961" s="30"/>
      <c r="K961" s="4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5.75" customHeight="1" x14ac:dyDescent="0.3">
      <c r="A962" s="29"/>
      <c r="B962" s="29"/>
      <c r="C962" s="54"/>
      <c r="D962" s="29"/>
      <c r="E962" s="29"/>
      <c r="F962" s="29"/>
      <c r="G962" s="29"/>
      <c r="H962" s="29"/>
      <c r="I962" s="29"/>
      <c r="J962" s="30"/>
      <c r="K962" s="4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5.75" customHeight="1" x14ac:dyDescent="0.3">
      <c r="A963" s="29"/>
      <c r="B963" s="29"/>
      <c r="C963" s="54"/>
      <c r="D963" s="29"/>
      <c r="E963" s="29"/>
      <c r="F963" s="29"/>
      <c r="G963" s="29"/>
      <c r="H963" s="29"/>
      <c r="I963" s="29"/>
      <c r="J963" s="30"/>
      <c r="K963" s="4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5.75" customHeight="1" x14ac:dyDescent="0.3">
      <c r="A964" s="29"/>
      <c r="B964" s="29"/>
      <c r="C964" s="54"/>
      <c r="D964" s="29"/>
      <c r="E964" s="29"/>
      <c r="F964" s="29"/>
      <c r="G964" s="29"/>
      <c r="H964" s="29"/>
      <c r="I964" s="29"/>
      <c r="J964" s="30"/>
      <c r="K964" s="4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5.75" customHeight="1" x14ac:dyDescent="0.3">
      <c r="A965" s="29"/>
      <c r="B965" s="29"/>
      <c r="C965" s="54"/>
      <c r="D965" s="29"/>
      <c r="E965" s="29"/>
      <c r="F965" s="29"/>
      <c r="G965" s="29"/>
      <c r="H965" s="29"/>
      <c r="I965" s="29"/>
      <c r="J965" s="30"/>
      <c r="K965" s="4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5.75" customHeight="1" x14ac:dyDescent="0.3">
      <c r="A966" s="29"/>
      <c r="B966" s="29"/>
      <c r="C966" s="54"/>
      <c r="D966" s="29"/>
      <c r="E966" s="29"/>
      <c r="F966" s="29"/>
      <c r="G966" s="29"/>
      <c r="H966" s="29"/>
      <c r="I966" s="29"/>
      <c r="J966" s="30"/>
      <c r="K966" s="4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5.75" customHeight="1" x14ac:dyDescent="0.3">
      <c r="A967" s="29"/>
      <c r="B967" s="29"/>
      <c r="C967" s="54"/>
      <c r="D967" s="29"/>
      <c r="E967" s="29"/>
      <c r="F967" s="29"/>
      <c r="G967" s="29"/>
      <c r="H967" s="29"/>
      <c r="I967" s="29"/>
      <c r="J967" s="30"/>
      <c r="K967" s="4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5.75" customHeight="1" x14ac:dyDescent="0.3">
      <c r="A968" s="29"/>
      <c r="B968" s="29"/>
      <c r="C968" s="54"/>
      <c r="D968" s="29"/>
      <c r="E968" s="29"/>
      <c r="F968" s="29"/>
      <c r="G968" s="29"/>
      <c r="H968" s="29"/>
      <c r="I968" s="29"/>
      <c r="J968" s="30"/>
      <c r="K968" s="4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5.75" customHeight="1" x14ac:dyDescent="0.3">
      <c r="A969" s="29"/>
      <c r="B969" s="29"/>
      <c r="C969" s="54"/>
      <c r="D969" s="29"/>
      <c r="E969" s="29"/>
      <c r="F969" s="29"/>
      <c r="G969" s="29"/>
      <c r="H969" s="29"/>
      <c r="I969" s="29"/>
      <c r="J969" s="30"/>
      <c r="K969" s="4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5.75" customHeight="1" x14ac:dyDescent="0.3">
      <c r="A970" s="29"/>
      <c r="B970" s="29"/>
      <c r="C970" s="54"/>
      <c r="D970" s="29"/>
      <c r="E970" s="29"/>
      <c r="F970" s="29"/>
      <c r="G970" s="29"/>
      <c r="H970" s="29"/>
      <c r="I970" s="29"/>
      <c r="J970" s="30"/>
      <c r="K970" s="4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5.75" customHeight="1" x14ac:dyDescent="0.3">
      <c r="A971" s="29"/>
      <c r="B971" s="29"/>
      <c r="C971" s="54"/>
      <c r="D971" s="29"/>
      <c r="E971" s="29"/>
      <c r="F971" s="29"/>
      <c r="G971" s="29"/>
      <c r="H971" s="29"/>
      <c r="I971" s="29"/>
      <c r="J971" s="30"/>
      <c r="K971" s="4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5.75" customHeight="1" x14ac:dyDescent="0.3">
      <c r="A972" s="29"/>
      <c r="B972" s="29"/>
      <c r="C972" s="54"/>
      <c r="D972" s="29"/>
      <c r="E972" s="29"/>
      <c r="F972" s="29"/>
      <c r="G972" s="29"/>
      <c r="H972" s="29"/>
      <c r="I972" s="29"/>
      <c r="J972" s="30"/>
      <c r="K972" s="4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5.75" customHeight="1" x14ac:dyDescent="0.3">
      <c r="A973" s="29"/>
      <c r="B973" s="29"/>
      <c r="C973" s="54"/>
      <c r="D973" s="29"/>
      <c r="E973" s="29"/>
      <c r="F973" s="29"/>
      <c r="G973" s="29"/>
      <c r="H973" s="29"/>
      <c r="I973" s="29"/>
      <c r="J973" s="30"/>
      <c r="K973" s="4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5.75" customHeight="1" x14ac:dyDescent="0.3">
      <c r="A974" s="29"/>
      <c r="B974" s="29"/>
      <c r="C974" s="54"/>
      <c r="D974" s="29"/>
      <c r="E974" s="29"/>
      <c r="F974" s="29"/>
      <c r="G974" s="29"/>
      <c r="H974" s="29"/>
      <c r="I974" s="29"/>
      <c r="J974" s="30"/>
      <c r="K974" s="4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5.75" customHeight="1" x14ac:dyDescent="0.3">
      <c r="A975" s="29"/>
      <c r="B975" s="29"/>
      <c r="C975" s="54"/>
      <c r="D975" s="29"/>
      <c r="E975" s="29"/>
      <c r="F975" s="29"/>
      <c r="G975" s="29"/>
      <c r="H975" s="29"/>
      <c r="I975" s="29"/>
      <c r="J975" s="30"/>
      <c r="K975" s="4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5.75" customHeight="1" x14ac:dyDescent="0.3">
      <c r="A976" s="29"/>
      <c r="B976" s="29"/>
      <c r="C976" s="54"/>
      <c r="D976" s="29"/>
      <c r="E976" s="29"/>
      <c r="F976" s="29"/>
      <c r="G976" s="29"/>
      <c r="H976" s="29"/>
      <c r="I976" s="29"/>
      <c r="J976" s="30"/>
      <c r="K976" s="4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5.75" customHeight="1" x14ac:dyDescent="0.3">
      <c r="A977" s="29"/>
      <c r="B977" s="29"/>
      <c r="C977" s="54"/>
      <c r="D977" s="29"/>
      <c r="E977" s="29"/>
      <c r="F977" s="29"/>
      <c r="G977" s="29"/>
      <c r="H977" s="29"/>
      <c r="I977" s="29"/>
      <c r="J977" s="30"/>
      <c r="K977" s="4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5.75" customHeight="1" x14ac:dyDescent="0.3">
      <c r="A978" s="29"/>
      <c r="B978" s="29"/>
      <c r="C978" s="54"/>
      <c r="D978" s="29"/>
      <c r="E978" s="29"/>
      <c r="F978" s="29"/>
      <c r="G978" s="29"/>
      <c r="H978" s="29"/>
      <c r="I978" s="29"/>
      <c r="J978" s="30"/>
      <c r="K978" s="4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5.75" customHeight="1" x14ac:dyDescent="0.3">
      <c r="A979" s="29"/>
      <c r="B979" s="29"/>
      <c r="C979" s="54"/>
      <c r="D979" s="29"/>
      <c r="E979" s="29"/>
      <c r="F979" s="29"/>
      <c r="G979" s="29"/>
      <c r="H979" s="29"/>
      <c r="I979" s="29"/>
      <c r="J979" s="30"/>
      <c r="K979" s="4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5.75" customHeight="1" x14ac:dyDescent="0.3">
      <c r="A980" s="29"/>
      <c r="B980" s="29"/>
      <c r="C980" s="54"/>
      <c r="D980" s="29"/>
      <c r="E980" s="29"/>
      <c r="F980" s="29"/>
      <c r="G980" s="29"/>
      <c r="H980" s="29"/>
      <c r="I980" s="29"/>
      <c r="J980" s="30"/>
      <c r="K980" s="4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5.75" customHeight="1" x14ac:dyDescent="0.3">
      <c r="A981" s="29"/>
      <c r="B981" s="29"/>
      <c r="C981" s="54"/>
      <c r="D981" s="29"/>
      <c r="E981" s="29"/>
      <c r="F981" s="29"/>
      <c r="G981" s="29"/>
      <c r="H981" s="29"/>
      <c r="I981" s="29"/>
      <c r="J981" s="30"/>
      <c r="K981" s="4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5.75" customHeight="1" x14ac:dyDescent="0.3">
      <c r="A982" s="29"/>
      <c r="B982" s="29"/>
      <c r="C982" s="54"/>
      <c r="D982" s="29"/>
      <c r="E982" s="29"/>
      <c r="F982" s="29"/>
      <c r="G982" s="29"/>
      <c r="H982" s="29"/>
      <c r="I982" s="29"/>
      <c r="J982" s="30"/>
      <c r="K982" s="4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5.75" customHeight="1" x14ac:dyDescent="0.3">
      <c r="A983" s="29"/>
      <c r="B983" s="29"/>
      <c r="C983" s="54"/>
      <c r="D983" s="29"/>
      <c r="E983" s="29"/>
      <c r="F983" s="29"/>
      <c r="G983" s="29"/>
      <c r="H983" s="29"/>
      <c r="I983" s="29"/>
      <c r="J983" s="30"/>
      <c r="K983" s="4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5.75" customHeight="1" x14ac:dyDescent="0.3">
      <c r="A984" s="29"/>
      <c r="B984" s="29"/>
      <c r="C984" s="54"/>
      <c r="D984" s="29"/>
      <c r="E984" s="29"/>
      <c r="F984" s="29"/>
      <c r="G984" s="29"/>
      <c r="H984" s="29"/>
      <c r="I984" s="29"/>
      <c r="J984" s="30"/>
      <c r="K984" s="4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5.75" customHeight="1" x14ac:dyDescent="0.3">
      <c r="A985" s="29"/>
      <c r="B985" s="29"/>
      <c r="C985" s="54"/>
      <c r="D985" s="29"/>
      <c r="E985" s="29"/>
      <c r="F985" s="29"/>
      <c r="G985" s="29"/>
      <c r="H985" s="29"/>
      <c r="I985" s="29"/>
      <c r="J985" s="30"/>
      <c r="K985" s="4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5.75" customHeight="1" x14ac:dyDescent="0.3">
      <c r="A986" s="29"/>
      <c r="B986" s="29"/>
      <c r="C986" s="54"/>
      <c r="D986" s="29"/>
      <c r="E986" s="29"/>
      <c r="F986" s="29"/>
      <c r="G986" s="29"/>
      <c r="H986" s="29"/>
      <c r="I986" s="29"/>
      <c r="J986" s="30"/>
      <c r="K986" s="4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5.75" customHeight="1" x14ac:dyDescent="0.3">
      <c r="A987" s="29"/>
      <c r="B987" s="29"/>
      <c r="C987" s="54"/>
      <c r="D987" s="29"/>
      <c r="E987" s="29"/>
      <c r="F987" s="29"/>
      <c r="G987" s="29"/>
      <c r="H987" s="29"/>
      <c r="I987" s="29"/>
      <c r="J987" s="30"/>
      <c r="K987" s="4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5.75" customHeight="1" x14ac:dyDescent="0.3">
      <c r="A988" s="29"/>
      <c r="B988" s="29"/>
      <c r="C988" s="54"/>
      <c r="D988" s="29"/>
      <c r="E988" s="29"/>
      <c r="F988" s="29"/>
      <c r="G988" s="29"/>
      <c r="H988" s="29"/>
      <c r="I988" s="29"/>
      <c r="J988" s="30"/>
      <c r="K988" s="4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5.75" customHeight="1" x14ac:dyDescent="0.3">
      <c r="A989" s="29"/>
      <c r="B989" s="29"/>
      <c r="C989" s="54"/>
      <c r="D989" s="29"/>
      <c r="E989" s="29"/>
      <c r="F989" s="29"/>
      <c r="G989" s="29"/>
      <c r="H989" s="29"/>
      <c r="I989" s="29"/>
      <c r="J989" s="30"/>
      <c r="K989" s="4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5.75" customHeight="1" x14ac:dyDescent="0.3">
      <c r="A990" s="29"/>
      <c r="B990" s="29"/>
      <c r="C990" s="54"/>
      <c r="D990" s="29"/>
      <c r="E990" s="29"/>
      <c r="F990" s="29"/>
      <c r="G990" s="29"/>
      <c r="H990" s="29"/>
      <c r="I990" s="29"/>
      <c r="J990" s="30"/>
      <c r="K990" s="4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5.75" customHeight="1" x14ac:dyDescent="0.3">
      <c r="A991" s="29"/>
      <c r="B991" s="29"/>
      <c r="C991" s="54"/>
      <c r="D991" s="29"/>
      <c r="E991" s="29"/>
      <c r="F991" s="29"/>
      <c r="G991" s="29"/>
      <c r="H991" s="29"/>
      <c r="I991" s="29"/>
      <c r="J991" s="30"/>
      <c r="K991" s="4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5.75" customHeight="1" x14ac:dyDescent="0.3">
      <c r="A992" s="29"/>
      <c r="B992" s="29"/>
      <c r="C992" s="54"/>
      <c r="D992" s="29"/>
      <c r="E992" s="29"/>
      <c r="F992" s="29"/>
      <c r="G992" s="29"/>
      <c r="H992" s="29"/>
      <c r="I992" s="29"/>
      <c r="J992" s="30"/>
      <c r="K992" s="4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5.75" customHeight="1" x14ac:dyDescent="0.3">
      <c r="A993" s="29"/>
      <c r="B993" s="29"/>
      <c r="C993" s="54"/>
      <c r="D993" s="29"/>
      <c r="E993" s="29"/>
      <c r="F993" s="29"/>
      <c r="G993" s="29"/>
      <c r="H993" s="29"/>
      <c r="I993" s="29"/>
      <c r="J993" s="30"/>
      <c r="K993" s="4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5.75" customHeight="1" x14ac:dyDescent="0.3">
      <c r="A994" s="29"/>
      <c r="B994" s="29"/>
      <c r="C994" s="54"/>
      <c r="D994" s="29"/>
      <c r="E994" s="29"/>
      <c r="F994" s="29"/>
      <c r="G994" s="29"/>
      <c r="H994" s="29"/>
      <c r="I994" s="29"/>
      <c r="J994" s="30"/>
      <c r="K994" s="4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5.75" customHeight="1" x14ac:dyDescent="0.3">
      <c r="A995" s="29"/>
      <c r="B995" s="29"/>
      <c r="C995" s="54"/>
      <c r="D995" s="29"/>
      <c r="E995" s="29"/>
      <c r="F995" s="29"/>
      <c r="G995" s="29"/>
      <c r="H995" s="29"/>
      <c r="I995" s="29"/>
      <c r="J995" s="30"/>
      <c r="K995" s="4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5.75" customHeight="1" x14ac:dyDescent="0.3">
      <c r="A996" s="29"/>
      <c r="B996" s="29"/>
      <c r="C996" s="54"/>
      <c r="D996" s="29"/>
      <c r="E996" s="29"/>
      <c r="F996" s="29"/>
      <c r="G996" s="29"/>
      <c r="H996" s="29"/>
      <c r="I996" s="29"/>
      <c r="J996" s="30"/>
      <c r="K996" s="4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5.75" customHeight="1" x14ac:dyDescent="0.3">
      <c r="A997" s="29"/>
      <c r="B997" s="29"/>
      <c r="C997" s="54"/>
      <c r="D997" s="29"/>
      <c r="E997" s="29"/>
      <c r="F997" s="29"/>
      <c r="G997" s="29"/>
      <c r="H997" s="29"/>
      <c r="I997" s="29"/>
      <c r="J997" s="30"/>
      <c r="K997" s="4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5.75" customHeight="1" x14ac:dyDescent="0.3">
      <c r="A998" s="29"/>
      <c r="B998" s="29"/>
      <c r="C998" s="54"/>
      <c r="D998" s="29"/>
      <c r="E998" s="29"/>
      <c r="F998" s="29"/>
      <c r="G998" s="29"/>
      <c r="H998" s="29"/>
      <c r="I998" s="29"/>
      <c r="J998" s="30"/>
      <c r="K998" s="4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5.75" customHeight="1" x14ac:dyDescent="0.3">
      <c r="A999" s="29"/>
      <c r="B999" s="29"/>
      <c r="C999" s="54"/>
      <c r="D999" s="29"/>
      <c r="E999" s="29"/>
      <c r="F999" s="29"/>
      <c r="G999" s="29"/>
      <c r="H999" s="29"/>
      <c r="I999" s="29"/>
      <c r="J999" s="30"/>
      <c r="K999" s="4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5.75" customHeight="1" x14ac:dyDescent="0.3">
      <c r="A1000" s="29"/>
      <c r="B1000" s="29"/>
      <c r="C1000" s="54"/>
      <c r="D1000" s="29"/>
      <c r="E1000" s="29"/>
      <c r="F1000" s="29"/>
      <c r="G1000" s="29"/>
      <c r="H1000" s="29"/>
      <c r="I1000" s="29"/>
      <c r="J1000" s="30"/>
      <c r="K1000" s="4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">
    <mergeCell ref="A1:G1"/>
    <mergeCell ref="D3:E3"/>
    <mergeCell ref="C19:D19"/>
  </mergeCells>
  <pageMargins left="0.7" right="0.7" top="0.75" bottom="0.75" header="0" footer="0"/>
  <pageSetup scale="99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workbookViewId="0"/>
  </sheetViews>
  <sheetFormatPr defaultColWidth="14.44140625" defaultRowHeight="15" customHeight="1" x14ac:dyDescent="0.3"/>
  <cols>
    <col min="1" max="1" width="5.6640625" customWidth="1"/>
    <col min="2" max="2" width="11.5546875" customWidth="1"/>
    <col min="3" max="3" width="42.5546875" customWidth="1"/>
    <col min="4" max="4" width="21.88671875" customWidth="1"/>
    <col min="5" max="5" width="8.44140625" customWidth="1"/>
    <col min="6" max="6" width="10.44140625" customWidth="1"/>
    <col min="7" max="7" width="11.5546875" customWidth="1"/>
    <col min="8" max="26" width="9.109375" customWidth="1"/>
  </cols>
  <sheetData>
    <row r="1" spans="1:26" ht="18" x14ac:dyDescent="0.35">
      <c r="A1" s="276" t="s">
        <v>201</v>
      </c>
      <c r="B1" s="253"/>
      <c r="C1" s="253"/>
      <c r="D1" s="253"/>
      <c r="E1" s="253"/>
      <c r="F1" s="253"/>
      <c r="G1" s="254"/>
      <c r="H1" s="29"/>
      <c r="I1" s="29"/>
      <c r="J1" s="30"/>
      <c r="K1" s="4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14.4" x14ac:dyDescent="0.3">
      <c r="A2" s="46" t="s">
        <v>6</v>
      </c>
      <c r="B2" s="27" t="s">
        <v>8</v>
      </c>
      <c r="C2" s="111" t="s">
        <v>10</v>
      </c>
      <c r="D2" s="27" t="s">
        <v>12</v>
      </c>
      <c r="E2" s="27" t="s">
        <v>15</v>
      </c>
      <c r="F2" s="27" t="s">
        <v>16</v>
      </c>
      <c r="G2" s="112" t="s">
        <v>19</v>
      </c>
      <c r="H2" s="29"/>
      <c r="I2" s="29"/>
      <c r="J2" s="30"/>
      <c r="K2" s="4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15.6" x14ac:dyDescent="0.3">
      <c r="A3" s="35"/>
      <c r="B3" s="36"/>
      <c r="C3" s="37"/>
      <c r="D3" s="255" t="s">
        <v>25</v>
      </c>
      <c r="E3" s="240"/>
      <c r="F3" s="113">
        <v>20000</v>
      </c>
      <c r="G3" s="40">
        <v>15645</v>
      </c>
      <c r="H3" s="29"/>
      <c r="I3" s="29"/>
      <c r="J3" s="30"/>
      <c r="K3" s="4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15.6" x14ac:dyDescent="0.3">
      <c r="A4" s="35">
        <v>1</v>
      </c>
      <c r="B4" s="42">
        <v>45268</v>
      </c>
      <c r="C4" s="43" t="s">
        <v>202</v>
      </c>
      <c r="D4" s="17" t="s">
        <v>64</v>
      </c>
      <c r="E4" s="17" t="s">
        <v>45</v>
      </c>
      <c r="F4" s="67"/>
      <c r="G4" s="120">
        <v>40</v>
      </c>
      <c r="H4" s="29"/>
      <c r="I4" s="29"/>
      <c r="J4" s="30"/>
      <c r="K4" s="4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28.8" x14ac:dyDescent="0.3">
      <c r="A5" s="35">
        <v>2</v>
      </c>
      <c r="B5" s="42">
        <v>45268</v>
      </c>
      <c r="C5" s="43" t="s">
        <v>203</v>
      </c>
      <c r="D5" s="17" t="s">
        <v>183</v>
      </c>
      <c r="E5" s="17" t="s">
        <v>45</v>
      </c>
      <c r="F5" s="67"/>
      <c r="G5" s="120">
        <v>180</v>
      </c>
      <c r="H5" s="29"/>
      <c r="I5" s="29"/>
      <c r="J5" s="30"/>
      <c r="K5" s="4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28.8" x14ac:dyDescent="0.3">
      <c r="A6" s="35">
        <v>3</v>
      </c>
      <c r="B6" s="42">
        <v>45271</v>
      </c>
      <c r="C6" s="43" t="s">
        <v>204</v>
      </c>
      <c r="D6" s="17" t="s">
        <v>64</v>
      </c>
      <c r="E6" s="17" t="s">
        <v>45</v>
      </c>
      <c r="F6" s="17"/>
      <c r="G6" s="121">
        <v>60</v>
      </c>
      <c r="H6" s="29"/>
      <c r="I6" s="29"/>
      <c r="J6" s="30"/>
      <c r="K6" s="4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43.2" x14ac:dyDescent="0.3">
      <c r="A7" s="35">
        <v>4</v>
      </c>
      <c r="B7" s="42">
        <v>45280</v>
      </c>
      <c r="C7" s="43" t="s">
        <v>205</v>
      </c>
      <c r="D7" s="17" t="s">
        <v>64</v>
      </c>
      <c r="E7" s="17" t="s">
        <v>33</v>
      </c>
      <c r="F7" s="17"/>
      <c r="G7" s="121">
        <v>350</v>
      </c>
      <c r="H7" s="29"/>
      <c r="I7" s="29"/>
      <c r="J7" s="30"/>
      <c r="K7" s="4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14.4" x14ac:dyDescent="0.3">
      <c r="A8" s="46"/>
      <c r="B8" s="36"/>
      <c r="C8" s="26"/>
      <c r="D8" s="27" t="s">
        <v>52</v>
      </c>
      <c r="E8" s="27"/>
      <c r="F8" s="47">
        <f>SUM(F3:F6)</f>
        <v>20000</v>
      </c>
      <c r="G8" s="48">
        <f>SUM(G3:G7)</f>
        <v>16275</v>
      </c>
      <c r="H8" s="29"/>
      <c r="I8" s="29"/>
      <c r="J8" s="30"/>
      <c r="K8" s="4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ht="14.4" x14ac:dyDescent="0.3">
      <c r="A9" s="49"/>
      <c r="B9" s="50"/>
      <c r="C9" s="256" t="s">
        <v>73</v>
      </c>
      <c r="D9" s="248"/>
      <c r="E9" s="51"/>
      <c r="F9" s="52">
        <f>F8-G8</f>
        <v>3725</v>
      </c>
      <c r="G9" s="53"/>
      <c r="H9" s="29"/>
      <c r="I9" s="29"/>
      <c r="J9" s="30"/>
      <c r="K9" s="4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ht="14.4" x14ac:dyDescent="0.3">
      <c r="A10" s="29"/>
      <c r="B10" s="29"/>
      <c r="C10" s="54"/>
      <c r="D10" s="29"/>
      <c r="E10" s="29"/>
      <c r="F10" s="29"/>
      <c r="G10" s="29"/>
      <c r="H10" s="29"/>
      <c r="I10" s="29"/>
      <c r="J10" s="30"/>
      <c r="K10" s="4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14.4" x14ac:dyDescent="0.3">
      <c r="A11" s="29"/>
      <c r="B11" s="29"/>
      <c r="C11" s="54"/>
      <c r="D11" s="29"/>
      <c r="E11" s="29"/>
      <c r="F11" s="29"/>
      <c r="G11" s="29"/>
      <c r="H11" s="29"/>
      <c r="I11" s="29"/>
      <c r="J11" s="30"/>
      <c r="K11" s="4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14.4" x14ac:dyDescent="0.3">
      <c r="A12" s="29"/>
      <c r="B12" s="29"/>
      <c r="C12" s="54"/>
      <c r="D12" s="29"/>
      <c r="E12" s="29"/>
      <c r="F12" s="29"/>
      <c r="G12" s="29"/>
      <c r="H12" s="29"/>
      <c r="I12" s="29"/>
      <c r="J12" s="30"/>
      <c r="K12" s="4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14.4" x14ac:dyDescent="0.3">
      <c r="A13" s="29"/>
      <c r="B13" s="29"/>
      <c r="C13" s="54"/>
      <c r="D13" s="29"/>
      <c r="E13" s="29"/>
      <c r="F13" s="29"/>
      <c r="G13" s="29"/>
      <c r="H13" s="29"/>
      <c r="I13" s="29"/>
      <c r="J13" s="30"/>
      <c r="K13" s="4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14.4" x14ac:dyDescent="0.3">
      <c r="A14" s="29"/>
      <c r="B14" s="29"/>
      <c r="C14" s="54"/>
      <c r="D14" s="29"/>
      <c r="E14" s="29"/>
      <c r="F14" s="29"/>
      <c r="G14" s="29"/>
      <c r="H14" s="29"/>
      <c r="I14" s="29"/>
      <c r="J14" s="30"/>
      <c r="K14" s="4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14.4" x14ac:dyDescent="0.3">
      <c r="A15" s="29"/>
      <c r="B15" s="29"/>
      <c r="C15" s="54"/>
      <c r="D15" s="29"/>
      <c r="E15" s="29"/>
      <c r="F15" s="29"/>
      <c r="G15" s="29"/>
      <c r="H15" s="29"/>
      <c r="I15" s="29"/>
      <c r="J15" s="30"/>
      <c r="K15" s="4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ht="14.4" x14ac:dyDescent="0.3">
      <c r="A16" s="29"/>
      <c r="B16" s="29"/>
      <c r="C16" s="54"/>
      <c r="D16" s="29"/>
      <c r="E16" s="29"/>
      <c r="F16" s="29"/>
      <c r="G16" s="29"/>
      <c r="H16" s="29"/>
      <c r="I16" s="29"/>
      <c r="J16" s="30"/>
      <c r="K16" s="4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14.4" x14ac:dyDescent="0.3">
      <c r="A17" s="29"/>
      <c r="B17" s="29"/>
      <c r="C17" s="54"/>
      <c r="D17" s="29"/>
      <c r="E17" s="29"/>
      <c r="F17" s="29"/>
      <c r="G17" s="29"/>
      <c r="H17" s="29"/>
      <c r="I17" s="29"/>
      <c r="J17" s="30"/>
      <c r="K17" s="4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ht="14.4" x14ac:dyDescent="0.3">
      <c r="A18" s="29"/>
      <c r="B18" s="29"/>
      <c r="C18" s="54"/>
      <c r="D18" s="29"/>
      <c r="E18" s="29"/>
      <c r="F18" s="29"/>
      <c r="G18" s="29"/>
      <c r="H18" s="29"/>
      <c r="I18" s="29"/>
      <c r="J18" s="30"/>
      <c r="K18" s="4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4.4" x14ac:dyDescent="0.3">
      <c r="A19" s="29"/>
      <c r="B19" s="29"/>
      <c r="C19" s="54"/>
      <c r="D19" s="29"/>
      <c r="E19" s="29"/>
      <c r="F19" s="29"/>
      <c r="G19" s="29"/>
      <c r="H19" s="29"/>
      <c r="I19" s="29"/>
      <c r="J19" s="30"/>
      <c r="K19" s="4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4.4" x14ac:dyDescent="0.3">
      <c r="A20" s="29"/>
      <c r="B20" s="29"/>
      <c r="C20" s="54"/>
      <c r="D20" s="29"/>
      <c r="E20" s="29"/>
      <c r="F20" s="29"/>
      <c r="G20" s="29"/>
      <c r="H20" s="29"/>
      <c r="I20" s="29"/>
      <c r="J20" s="30"/>
      <c r="K20" s="4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5.75" customHeight="1" x14ac:dyDescent="0.3">
      <c r="A21" s="29"/>
      <c r="B21" s="29"/>
      <c r="C21" s="54"/>
      <c r="D21" s="29"/>
      <c r="E21" s="29"/>
      <c r="F21" s="29"/>
      <c r="G21" s="29"/>
      <c r="H21" s="29"/>
      <c r="I21" s="29"/>
      <c r="J21" s="30"/>
      <c r="K21" s="4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5.75" customHeight="1" x14ac:dyDescent="0.3">
      <c r="A22" s="29"/>
      <c r="B22" s="29"/>
      <c r="C22" s="54"/>
      <c r="D22" s="29"/>
      <c r="E22" s="29"/>
      <c r="F22" s="29"/>
      <c r="G22" s="29"/>
      <c r="H22" s="29"/>
      <c r="I22" s="29"/>
      <c r="J22" s="30"/>
      <c r="K22" s="4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5.75" customHeight="1" x14ac:dyDescent="0.3">
      <c r="A23" s="29"/>
      <c r="B23" s="29"/>
      <c r="C23" s="54"/>
      <c r="D23" s="29"/>
      <c r="E23" s="29"/>
      <c r="F23" s="29"/>
      <c r="G23" s="29"/>
      <c r="H23" s="29"/>
      <c r="I23" s="29"/>
      <c r="J23" s="30"/>
      <c r="K23" s="4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15.75" customHeight="1" x14ac:dyDescent="0.3">
      <c r="A24" s="29"/>
      <c r="B24" s="29"/>
      <c r="C24" s="54"/>
      <c r="D24" s="29"/>
      <c r="E24" s="29"/>
      <c r="F24" s="29"/>
      <c r="G24" s="29"/>
      <c r="H24" s="29"/>
      <c r="I24" s="29"/>
      <c r="J24" s="30"/>
      <c r="K24" s="4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15.75" customHeight="1" x14ac:dyDescent="0.3">
      <c r="A25" s="29"/>
      <c r="B25" s="29"/>
      <c r="C25" s="54"/>
      <c r="D25" s="29"/>
      <c r="E25" s="29"/>
      <c r="F25" s="29"/>
      <c r="G25" s="29"/>
      <c r="H25" s="29"/>
      <c r="I25" s="29"/>
      <c r="J25" s="30"/>
      <c r="K25" s="4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15.75" customHeight="1" x14ac:dyDescent="0.3">
      <c r="A26" s="29"/>
      <c r="B26" s="29"/>
      <c r="C26" s="54"/>
      <c r="D26" s="29"/>
      <c r="E26" s="29"/>
      <c r="F26" s="29"/>
      <c r="G26" s="29"/>
      <c r="H26" s="29"/>
      <c r="I26" s="29"/>
      <c r="J26" s="30"/>
      <c r="K26" s="4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15.75" customHeight="1" x14ac:dyDescent="0.3">
      <c r="A27" s="29"/>
      <c r="B27" s="29"/>
      <c r="C27" s="54"/>
      <c r="D27" s="29"/>
      <c r="E27" s="29"/>
      <c r="F27" s="29"/>
      <c r="G27" s="29"/>
      <c r="H27" s="29"/>
      <c r="I27" s="29"/>
      <c r="J27" s="30"/>
      <c r="K27" s="4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15.75" customHeight="1" x14ac:dyDescent="0.3">
      <c r="A28" s="29"/>
      <c r="B28" s="29"/>
      <c r="C28" s="54"/>
      <c r="D28" s="29"/>
      <c r="E28" s="29"/>
      <c r="F28" s="29"/>
      <c r="G28" s="29"/>
      <c r="H28" s="29"/>
      <c r="I28" s="29"/>
      <c r="J28" s="30"/>
      <c r="K28" s="4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15.75" customHeight="1" x14ac:dyDescent="0.3">
      <c r="A29" s="29"/>
      <c r="B29" s="29"/>
      <c r="C29" s="54"/>
      <c r="D29" s="29"/>
      <c r="E29" s="29"/>
      <c r="F29" s="29"/>
      <c r="G29" s="29"/>
      <c r="H29" s="29"/>
      <c r="I29" s="29"/>
      <c r="J29" s="30"/>
      <c r="K29" s="4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ht="15.75" customHeight="1" x14ac:dyDescent="0.3">
      <c r="A30" s="29"/>
      <c r="B30" s="29"/>
      <c r="C30" s="54"/>
      <c r="D30" s="29"/>
      <c r="E30" s="29"/>
      <c r="F30" s="29"/>
      <c r="G30" s="29"/>
      <c r="H30" s="29"/>
      <c r="I30" s="29"/>
      <c r="J30" s="30"/>
      <c r="K30" s="4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ht="15.75" customHeight="1" x14ac:dyDescent="0.3">
      <c r="A31" s="29"/>
      <c r="B31" s="29"/>
      <c r="C31" s="54"/>
      <c r="D31" s="29"/>
      <c r="E31" s="29"/>
      <c r="F31" s="29"/>
      <c r="G31" s="29"/>
      <c r="H31" s="29"/>
      <c r="I31" s="29"/>
      <c r="J31" s="30"/>
      <c r="K31" s="4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15.75" customHeight="1" x14ac:dyDescent="0.3">
      <c r="A32" s="29"/>
      <c r="B32" s="29"/>
      <c r="C32" s="54"/>
      <c r="D32" s="29"/>
      <c r="E32" s="29"/>
      <c r="F32" s="29"/>
      <c r="G32" s="29"/>
      <c r="H32" s="29"/>
      <c r="I32" s="29"/>
      <c r="J32" s="30"/>
      <c r="K32" s="4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15.75" customHeight="1" x14ac:dyDescent="0.3">
      <c r="A33" s="29"/>
      <c r="B33" s="29"/>
      <c r="C33" s="54"/>
      <c r="D33" s="29"/>
      <c r="E33" s="29"/>
      <c r="F33" s="29"/>
      <c r="G33" s="29"/>
      <c r="H33" s="29"/>
      <c r="I33" s="29"/>
      <c r="J33" s="30"/>
      <c r="K33" s="4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15.75" customHeight="1" x14ac:dyDescent="0.3">
      <c r="A34" s="29"/>
      <c r="B34" s="29"/>
      <c r="C34" s="54"/>
      <c r="D34" s="29"/>
      <c r="E34" s="29"/>
      <c r="F34" s="29"/>
      <c r="G34" s="29"/>
      <c r="H34" s="29"/>
      <c r="I34" s="29"/>
      <c r="J34" s="30"/>
      <c r="K34" s="4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5.75" customHeight="1" x14ac:dyDescent="0.3">
      <c r="A35" s="29"/>
      <c r="B35" s="29"/>
      <c r="C35" s="54"/>
      <c r="D35" s="29"/>
      <c r="E35" s="29"/>
      <c r="F35" s="29"/>
      <c r="G35" s="29"/>
      <c r="H35" s="29"/>
      <c r="I35" s="29"/>
      <c r="J35" s="30"/>
      <c r="K35" s="4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15.75" customHeight="1" x14ac:dyDescent="0.3">
      <c r="A36" s="29"/>
      <c r="B36" s="29"/>
      <c r="C36" s="54"/>
      <c r="D36" s="29"/>
      <c r="E36" s="29"/>
      <c r="F36" s="29"/>
      <c r="G36" s="29"/>
      <c r="H36" s="29"/>
      <c r="I36" s="29"/>
      <c r="J36" s="30"/>
      <c r="K36" s="4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ht="15.75" customHeight="1" x14ac:dyDescent="0.3">
      <c r="A37" s="29"/>
      <c r="B37" s="29"/>
      <c r="C37" s="54"/>
      <c r="D37" s="29"/>
      <c r="E37" s="29"/>
      <c r="F37" s="29"/>
      <c r="G37" s="29"/>
      <c r="H37" s="29"/>
      <c r="I37" s="29"/>
      <c r="J37" s="30"/>
      <c r="K37" s="4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15.75" customHeight="1" x14ac:dyDescent="0.3">
      <c r="A38" s="29"/>
      <c r="B38" s="29"/>
      <c r="C38" s="54"/>
      <c r="D38" s="29"/>
      <c r="E38" s="29"/>
      <c r="F38" s="29"/>
      <c r="G38" s="29"/>
      <c r="H38" s="29"/>
      <c r="I38" s="29"/>
      <c r="J38" s="30"/>
      <c r="K38" s="4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15.75" customHeight="1" x14ac:dyDescent="0.3">
      <c r="A39" s="29"/>
      <c r="B39" s="29"/>
      <c r="C39" s="54"/>
      <c r="D39" s="29"/>
      <c r="E39" s="29"/>
      <c r="F39" s="29"/>
      <c r="G39" s="29"/>
      <c r="H39" s="29"/>
      <c r="I39" s="29"/>
      <c r="J39" s="30"/>
      <c r="K39" s="4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15.75" customHeight="1" x14ac:dyDescent="0.3">
      <c r="A40" s="29"/>
      <c r="B40" s="29"/>
      <c r="C40" s="54"/>
      <c r="D40" s="29"/>
      <c r="E40" s="29"/>
      <c r="F40" s="29"/>
      <c r="G40" s="29"/>
      <c r="H40" s="29"/>
      <c r="I40" s="29"/>
      <c r="J40" s="30"/>
      <c r="K40" s="4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15.75" customHeight="1" x14ac:dyDescent="0.3">
      <c r="A41" s="29"/>
      <c r="B41" s="29"/>
      <c r="C41" s="54"/>
      <c r="D41" s="29"/>
      <c r="E41" s="29"/>
      <c r="F41" s="29"/>
      <c r="G41" s="29"/>
      <c r="H41" s="29"/>
      <c r="I41" s="29"/>
      <c r="J41" s="30"/>
      <c r="K41" s="4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ht="15.75" customHeight="1" x14ac:dyDescent="0.3">
      <c r="A42" s="29"/>
      <c r="B42" s="29"/>
      <c r="C42" s="54"/>
      <c r="D42" s="29"/>
      <c r="E42" s="29"/>
      <c r="F42" s="29"/>
      <c r="G42" s="29"/>
      <c r="H42" s="29"/>
      <c r="I42" s="29"/>
      <c r="J42" s="30"/>
      <c r="K42" s="4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15.75" customHeight="1" x14ac:dyDescent="0.3">
      <c r="A43" s="29"/>
      <c r="B43" s="29"/>
      <c r="C43" s="54"/>
      <c r="D43" s="29"/>
      <c r="E43" s="29"/>
      <c r="F43" s="29"/>
      <c r="G43" s="29"/>
      <c r="H43" s="29"/>
      <c r="I43" s="29"/>
      <c r="J43" s="30"/>
      <c r="K43" s="4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ht="15.75" customHeight="1" x14ac:dyDescent="0.3">
      <c r="A44" s="29"/>
      <c r="B44" s="29"/>
      <c r="C44" s="54"/>
      <c r="D44" s="29"/>
      <c r="E44" s="29"/>
      <c r="F44" s="29"/>
      <c r="G44" s="29"/>
      <c r="H44" s="29"/>
      <c r="I44" s="29"/>
      <c r="J44" s="30"/>
      <c r="K44" s="4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15.75" customHeight="1" x14ac:dyDescent="0.3">
      <c r="A45" s="29"/>
      <c r="B45" s="29"/>
      <c r="C45" s="54"/>
      <c r="D45" s="29"/>
      <c r="E45" s="29"/>
      <c r="F45" s="29"/>
      <c r="G45" s="29"/>
      <c r="H45" s="29"/>
      <c r="I45" s="29"/>
      <c r="J45" s="30"/>
      <c r="K45" s="4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15.75" customHeight="1" x14ac:dyDescent="0.3">
      <c r="A46" s="29"/>
      <c r="B46" s="29"/>
      <c r="C46" s="54"/>
      <c r="D46" s="29"/>
      <c r="E46" s="29"/>
      <c r="F46" s="29"/>
      <c r="G46" s="29"/>
      <c r="H46" s="29"/>
      <c r="I46" s="29"/>
      <c r="J46" s="30"/>
      <c r="K46" s="4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15.75" customHeight="1" x14ac:dyDescent="0.3">
      <c r="A47" s="29"/>
      <c r="B47" s="29"/>
      <c r="C47" s="54"/>
      <c r="D47" s="29"/>
      <c r="E47" s="29"/>
      <c r="F47" s="29"/>
      <c r="G47" s="29"/>
      <c r="H47" s="29"/>
      <c r="I47" s="29"/>
      <c r="J47" s="30"/>
      <c r="K47" s="4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15.75" customHeight="1" x14ac:dyDescent="0.3">
      <c r="A48" s="29"/>
      <c r="B48" s="29"/>
      <c r="C48" s="54"/>
      <c r="D48" s="29"/>
      <c r="E48" s="29"/>
      <c r="F48" s="29"/>
      <c r="G48" s="29"/>
      <c r="H48" s="29"/>
      <c r="I48" s="29"/>
      <c r="J48" s="30"/>
      <c r="K48" s="4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15.75" customHeight="1" x14ac:dyDescent="0.3">
      <c r="A49" s="29"/>
      <c r="B49" s="29"/>
      <c r="C49" s="54"/>
      <c r="D49" s="29"/>
      <c r="E49" s="29"/>
      <c r="F49" s="29"/>
      <c r="G49" s="29"/>
      <c r="H49" s="29"/>
      <c r="I49" s="29"/>
      <c r="J49" s="30"/>
      <c r="K49" s="4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15.75" customHeight="1" x14ac:dyDescent="0.3">
      <c r="A50" s="29"/>
      <c r="B50" s="29"/>
      <c r="C50" s="54"/>
      <c r="D50" s="29"/>
      <c r="E50" s="29"/>
      <c r="F50" s="29"/>
      <c r="G50" s="29"/>
      <c r="H50" s="29"/>
      <c r="I50" s="29"/>
      <c r="J50" s="30"/>
      <c r="K50" s="4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15.75" customHeight="1" x14ac:dyDescent="0.3">
      <c r="A51" s="29"/>
      <c r="B51" s="29"/>
      <c r="C51" s="54"/>
      <c r="D51" s="29"/>
      <c r="E51" s="29"/>
      <c r="F51" s="29"/>
      <c r="G51" s="29"/>
      <c r="H51" s="29"/>
      <c r="I51" s="29"/>
      <c r="J51" s="30"/>
      <c r="K51" s="4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15.75" customHeight="1" x14ac:dyDescent="0.3">
      <c r="A52" s="29"/>
      <c r="B52" s="29"/>
      <c r="C52" s="54"/>
      <c r="D52" s="29"/>
      <c r="E52" s="29"/>
      <c r="F52" s="29"/>
      <c r="G52" s="29"/>
      <c r="H52" s="29"/>
      <c r="I52" s="29"/>
      <c r="J52" s="30"/>
      <c r="K52" s="4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ht="15.75" customHeight="1" x14ac:dyDescent="0.3">
      <c r="A53" s="29"/>
      <c r="B53" s="29"/>
      <c r="C53" s="54"/>
      <c r="D53" s="29"/>
      <c r="E53" s="29"/>
      <c r="F53" s="29"/>
      <c r="G53" s="29"/>
      <c r="H53" s="29"/>
      <c r="I53" s="29"/>
      <c r="J53" s="30"/>
      <c r="K53" s="4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15.75" customHeight="1" x14ac:dyDescent="0.3">
      <c r="A54" s="29"/>
      <c r="B54" s="29"/>
      <c r="C54" s="54"/>
      <c r="D54" s="29"/>
      <c r="E54" s="29"/>
      <c r="F54" s="29"/>
      <c r="G54" s="29"/>
      <c r="H54" s="29"/>
      <c r="I54" s="29"/>
      <c r="J54" s="30"/>
      <c r="K54" s="4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ht="15.75" customHeight="1" x14ac:dyDescent="0.3">
      <c r="A55" s="29"/>
      <c r="B55" s="29"/>
      <c r="C55" s="54"/>
      <c r="D55" s="29"/>
      <c r="E55" s="29"/>
      <c r="F55" s="29"/>
      <c r="G55" s="29"/>
      <c r="H55" s="29"/>
      <c r="I55" s="29"/>
      <c r="J55" s="30"/>
      <c r="K55" s="4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ht="15.75" customHeight="1" x14ac:dyDescent="0.3">
      <c r="A56" s="29"/>
      <c r="B56" s="29"/>
      <c r="C56" s="54"/>
      <c r="D56" s="29"/>
      <c r="E56" s="29"/>
      <c r="F56" s="29"/>
      <c r="G56" s="29"/>
      <c r="H56" s="29"/>
      <c r="I56" s="29"/>
      <c r="J56" s="30"/>
      <c r="K56" s="4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ht="15.75" customHeight="1" x14ac:dyDescent="0.3">
      <c r="A57" s="29"/>
      <c r="B57" s="29"/>
      <c r="C57" s="54"/>
      <c r="D57" s="29"/>
      <c r="E57" s="29"/>
      <c r="F57" s="29"/>
      <c r="G57" s="29"/>
      <c r="H57" s="29"/>
      <c r="I57" s="29"/>
      <c r="J57" s="30"/>
      <c r="K57" s="4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15.75" customHeight="1" x14ac:dyDescent="0.3">
      <c r="A58" s="29"/>
      <c r="B58" s="29"/>
      <c r="C58" s="54"/>
      <c r="D58" s="29"/>
      <c r="E58" s="29"/>
      <c r="F58" s="29"/>
      <c r="G58" s="29"/>
      <c r="H58" s="29"/>
      <c r="I58" s="29"/>
      <c r="J58" s="30"/>
      <c r="K58" s="4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ht="15.75" customHeight="1" x14ac:dyDescent="0.3">
      <c r="A59" s="29"/>
      <c r="B59" s="29"/>
      <c r="C59" s="54"/>
      <c r="D59" s="29"/>
      <c r="E59" s="29"/>
      <c r="F59" s="29"/>
      <c r="G59" s="29"/>
      <c r="H59" s="29"/>
      <c r="I59" s="29"/>
      <c r="J59" s="30"/>
      <c r="K59" s="4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ht="15.75" customHeight="1" x14ac:dyDescent="0.3">
      <c r="A60" s="29"/>
      <c r="B60" s="29"/>
      <c r="C60" s="54"/>
      <c r="D60" s="29"/>
      <c r="E60" s="29"/>
      <c r="F60" s="29"/>
      <c r="G60" s="29"/>
      <c r="H60" s="29"/>
      <c r="I60" s="29"/>
      <c r="J60" s="30"/>
      <c r="K60" s="4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5.75" customHeight="1" x14ac:dyDescent="0.3">
      <c r="A61" s="29"/>
      <c r="B61" s="29"/>
      <c r="C61" s="54"/>
      <c r="D61" s="29"/>
      <c r="E61" s="29"/>
      <c r="F61" s="29"/>
      <c r="G61" s="29"/>
      <c r="H61" s="29"/>
      <c r="I61" s="29"/>
      <c r="J61" s="30"/>
      <c r="K61" s="4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5.75" customHeight="1" x14ac:dyDescent="0.3">
      <c r="A62" s="29"/>
      <c r="B62" s="29"/>
      <c r="C62" s="54"/>
      <c r="D62" s="29"/>
      <c r="E62" s="29"/>
      <c r="F62" s="29"/>
      <c r="G62" s="29"/>
      <c r="H62" s="29"/>
      <c r="I62" s="29"/>
      <c r="J62" s="30"/>
      <c r="K62" s="4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5.75" customHeight="1" x14ac:dyDescent="0.3">
      <c r="A63" s="29"/>
      <c r="B63" s="29"/>
      <c r="C63" s="54"/>
      <c r="D63" s="29"/>
      <c r="E63" s="29"/>
      <c r="F63" s="29"/>
      <c r="G63" s="29"/>
      <c r="H63" s="29"/>
      <c r="I63" s="29"/>
      <c r="J63" s="30"/>
      <c r="K63" s="4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5.75" customHeight="1" x14ac:dyDescent="0.3">
      <c r="A64" s="29"/>
      <c r="B64" s="29"/>
      <c r="C64" s="54"/>
      <c r="D64" s="29"/>
      <c r="E64" s="29"/>
      <c r="F64" s="29"/>
      <c r="G64" s="29"/>
      <c r="H64" s="29"/>
      <c r="I64" s="29"/>
      <c r="J64" s="30"/>
      <c r="K64" s="4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5.75" customHeight="1" x14ac:dyDescent="0.3">
      <c r="A65" s="29"/>
      <c r="B65" s="29"/>
      <c r="C65" s="54"/>
      <c r="D65" s="29"/>
      <c r="E65" s="29"/>
      <c r="F65" s="29"/>
      <c r="G65" s="29"/>
      <c r="H65" s="29"/>
      <c r="I65" s="29"/>
      <c r="J65" s="30"/>
      <c r="K65" s="4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5.75" customHeight="1" x14ac:dyDescent="0.3">
      <c r="A66" s="29"/>
      <c r="B66" s="29"/>
      <c r="C66" s="54"/>
      <c r="D66" s="29"/>
      <c r="E66" s="29"/>
      <c r="F66" s="29"/>
      <c r="G66" s="29"/>
      <c r="H66" s="29"/>
      <c r="I66" s="29"/>
      <c r="J66" s="30"/>
      <c r="K66" s="4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5.75" customHeight="1" x14ac:dyDescent="0.3">
      <c r="A67" s="29"/>
      <c r="B67" s="29"/>
      <c r="C67" s="54"/>
      <c r="D67" s="29"/>
      <c r="E67" s="29"/>
      <c r="F67" s="29"/>
      <c r="G67" s="29"/>
      <c r="H67" s="29"/>
      <c r="I67" s="29"/>
      <c r="J67" s="30"/>
      <c r="K67" s="4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5.75" customHeight="1" x14ac:dyDescent="0.3">
      <c r="A68" s="29"/>
      <c r="B68" s="29"/>
      <c r="C68" s="54"/>
      <c r="D68" s="29"/>
      <c r="E68" s="29"/>
      <c r="F68" s="29"/>
      <c r="G68" s="29"/>
      <c r="H68" s="29"/>
      <c r="I68" s="29"/>
      <c r="J68" s="30"/>
      <c r="K68" s="4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5.75" customHeight="1" x14ac:dyDescent="0.3">
      <c r="A69" s="29"/>
      <c r="B69" s="29"/>
      <c r="C69" s="54"/>
      <c r="D69" s="29"/>
      <c r="E69" s="29"/>
      <c r="F69" s="29"/>
      <c r="G69" s="29"/>
      <c r="H69" s="29"/>
      <c r="I69" s="29"/>
      <c r="J69" s="30"/>
      <c r="K69" s="4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5.75" customHeight="1" x14ac:dyDescent="0.3">
      <c r="A70" s="29"/>
      <c r="B70" s="29"/>
      <c r="C70" s="54"/>
      <c r="D70" s="29"/>
      <c r="E70" s="29"/>
      <c r="F70" s="29"/>
      <c r="G70" s="29"/>
      <c r="H70" s="29"/>
      <c r="I70" s="29"/>
      <c r="J70" s="30"/>
      <c r="K70" s="4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5.75" customHeight="1" x14ac:dyDescent="0.3">
      <c r="A71" s="29"/>
      <c r="B71" s="29"/>
      <c r="C71" s="54"/>
      <c r="D71" s="29"/>
      <c r="E71" s="29"/>
      <c r="F71" s="29"/>
      <c r="G71" s="29"/>
      <c r="H71" s="29"/>
      <c r="I71" s="29"/>
      <c r="J71" s="30"/>
      <c r="K71" s="4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5.75" customHeight="1" x14ac:dyDescent="0.3">
      <c r="A72" s="29"/>
      <c r="B72" s="29"/>
      <c r="C72" s="54"/>
      <c r="D72" s="29"/>
      <c r="E72" s="29"/>
      <c r="F72" s="29"/>
      <c r="G72" s="29"/>
      <c r="H72" s="29"/>
      <c r="I72" s="29"/>
      <c r="J72" s="30"/>
      <c r="K72" s="4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5.75" customHeight="1" x14ac:dyDescent="0.3">
      <c r="A73" s="29"/>
      <c r="B73" s="29"/>
      <c r="C73" s="54"/>
      <c r="D73" s="29"/>
      <c r="E73" s="29"/>
      <c r="F73" s="29"/>
      <c r="G73" s="29"/>
      <c r="H73" s="29"/>
      <c r="I73" s="29"/>
      <c r="J73" s="30"/>
      <c r="K73" s="4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5.75" customHeight="1" x14ac:dyDescent="0.3">
      <c r="A74" s="29"/>
      <c r="B74" s="29"/>
      <c r="C74" s="54"/>
      <c r="D74" s="29"/>
      <c r="E74" s="29"/>
      <c r="F74" s="29"/>
      <c r="G74" s="29"/>
      <c r="H74" s="29"/>
      <c r="I74" s="29"/>
      <c r="J74" s="30"/>
      <c r="K74" s="4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5.75" customHeight="1" x14ac:dyDescent="0.3">
      <c r="A75" s="29"/>
      <c r="B75" s="29"/>
      <c r="C75" s="54"/>
      <c r="D75" s="29"/>
      <c r="E75" s="29"/>
      <c r="F75" s="29"/>
      <c r="G75" s="29"/>
      <c r="H75" s="29"/>
      <c r="I75" s="29"/>
      <c r="J75" s="30"/>
      <c r="K75" s="4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5.75" customHeight="1" x14ac:dyDescent="0.3">
      <c r="A76" s="29"/>
      <c r="B76" s="29"/>
      <c r="C76" s="54"/>
      <c r="D76" s="29"/>
      <c r="E76" s="29"/>
      <c r="F76" s="29"/>
      <c r="G76" s="29"/>
      <c r="H76" s="29"/>
      <c r="I76" s="29"/>
      <c r="J76" s="30"/>
      <c r="K76" s="4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5.75" customHeight="1" x14ac:dyDescent="0.3">
      <c r="A77" s="29"/>
      <c r="B77" s="29"/>
      <c r="C77" s="54"/>
      <c r="D77" s="29"/>
      <c r="E77" s="29"/>
      <c r="F77" s="29"/>
      <c r="G77" s="29"/>
      <c r="H77" s="29"/>
      <c r="I77" s="29"/>
      <c r="J77" s="30"/>
      <c r="K77" s="4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5.75" customHeight="1" x14ac:dyDescent="0.3">
      <c r="A78" s="29"/>
      <c r="B78" s="29"/>
      <c r="C78" s="54"/>
      <c r="D78" s="29"/>
      <c r="E78" s="29"/>
      <c r="F78" s="29"/>
      <c r="G78" s="29"/>
      <c r="H78" s="29"/>
      <c r="I78" s="29"/>
      <c r="J78" s="30"/>
      <c r="K78" s="4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5.75" customHeight="1" x14ac:dyDescent="0.3">
      <c r="A79" s="29"/>
      <c r="B79" s="29"/>
      <c r="C79" s="54"/>
      <c r="D79" s="29"/>
      <c r="E79" s="29"/>
      <c r="F79" s="29"/>
      <c r="G79" s="29"/>
      <c r="H79" s="29"/>
      <c r="I79" s="29"/>
      <c r="J79" s="30"/>
      <c r="K79" s="4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5.75" customHeight="1" x14ac:dyDescent="0.3">
      <c r="A80" s="29"/>
      <c r="B80" s="29"/>
      <c r="C80" s="54"/>
      <c r="D80" s="29"/>
      <c r="E80" s="29"/>
      <c r="F80" s="29"/>
      <c r="G80" s="29"/>
      <c r="H80" s="29"/>
      <c r="I80" s="29"/>
      <c r="J80" s="30"/>
      <c r="K80" s="4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5.75" customHeight="1" x14ac:dyDescent="0.3">
      <c r="A81" s="29"/>
      <c r="B81" s="29"/>
      <c r="C81" s="54"/>
      <c r="D81" s="29"/>
      <c r="E81" s="29"/>
      <c r="F81" s="29"/>
      <c r="G81" s="29"/>
      <c r="H81" s="29"/>
      <c r="I81" s="29"/>
      <c r="J81" s="30"/>
      <c r="K81" s="4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5.75" customHeight="1" x14ac:dyDescent="0.3">
      <c r="A82" s="29"/>
      <c r="B82" s="29"/>
      <c r="C82" s="54"/>
      <c r="D82" s="29"/>
      <c r="E82" s="29"/>
      <c r="F82" s="29"/>
      <c r="G82" s="29"/>
      <c r="H82" s="29"/>
      <c r="I82" s="29"/>
      <c r="J82" s="30"/>
      <c r="K82" s="4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5.75" customHeight="1" x14ac:dyDescent="0.3">
      <c r="A83" s="29"/>
      <c r="B83" s="29"/>
      <c r="C83" s="54"/>
      <c r="D83" s="29"/>
      <c r="E83" s="29"/>
      <c r="F83" s="29"/>
      <c r="G83" s="29"/>
      <c r="H83" s="29"/>
      <c r="I83" s="29"/>
      <c r="J83" s="30"/>
      <c r="K83" s="4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5.75" customHeight="1" x14ac:dyDescent="0.3">
      <c r="A84" s="29"/>
      <c r="B84" s="29"/>
      <c r="C84" s="54"/>
      <c r="D84" s="29"/>
      <c r="E84" s="29"/>
      <c r="F84" s="29"/>
      <c r="G84" s="29"/>
      <c r="H84" s="29"/>
      <c r="I84" s="29"/>
      <c r="J84" s="30"/>
      <c r="K84" s="4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5.75" customHeight="1" x14ac:dyDescent="0.3">
      <c r="A85" s="29"/>
      <c r="B85" s="29"/>
      <c r="C85" s="54"/>
      <c r="D85" s="29"/>
      <c r="E85" s="29"/>
      <c r="F85" s="29"/>
      <c r="G85" s="29"/>
      <c r="H85" s="29"/>
      <c r="I85" s="29"/>
      <c r="J85" s="30"/>
      <c r="K85" s="4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5.75" customHeight="1" x14ac:dyDescent="0.3">
      <c r="A86" s="29"/>
      <c r="B86" s="29"/>
      <c r="C86" s="54"/>
      <c r="D86" s="29"/>
      <c r="E86" s="29"/>
      <c r="F86" s="29"/>
      <c r="G86" s="29"/>
      <c r="H86" s="29"/>
      <c r="I86" s="29"/>
      <c r="J86" s="30"/>
      <c r="K86" s="4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5.75" customHeight="1" x14ac:dyDescent="0.3">
      <c r="A87" s="29"/>
      <c r="B87" s="29"/>
      <c r="C87" s="54"/>
      <c r="D87" s="29"/>
      <c r="E87" s="29"/>
      <c r="F87" s="29"/>
      <c r="G87" s="29"/>
      <c r="H87" s="29"/>
      <c r="I87" s="29"/>
      <c r="J87" s="30"/>
      <c r="K87" s="4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5.75" customHeight="1" x14ac:dyDescent="0.3">
      <c r="A88" s="29"/>
      <c r="B88" s="29"/>
      <c r="C88" s="54"/>
      <c r="D88" s="29"/>
      <c r="E88" s="29"/>
      <c r="F88" s="29"/>
      <c r="G88" s="29"/>
      <c r="H88" s="29"/>
      <c r="I88" s="29"/>
      <c r="J88" s="30"/>
      <c r="K88" s="4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5.75" customHeight="1" x14ac:dyDescent="0.3">
      <c r="A89" s="29"/>
      <c r="B89" s="29"/>
      <c r="C89" s="54"/>
      <c r="D89" s="29"/>
      <c r="E89" s="29"/>
      <c r="F89" s="29"/>
      <c r="G89" s="29"/>
      <c r="H89" s="29"/>
      <c r="I89" s="29"/>
      <c r="J89" s="30"/>
      <c r="K89" s="4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5.75" customHeight="1" x14ac:dyDescent="0.3">
      <c r="A90" s="29"/>
      <c r="B90" s="29"/>
      <c r="C90" s="54"/>
      <c r="D90" s="29"/>
      <c r="E90" s="29"/>
      <c r="F90" s="29"/>
      <c r="G90" s="29"/>
      <c r="H90" s="29"/>
      <c r="I90" s="29"/>
      <c r="J90" s="30"/>
      <c r="K90" s="4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5.75" customHeight="1" x14ac:dyDescent="0.3">
      <c r="A91" s="29"/>
      <c r="B91" s="29"/>
      <c r="C91" s="54"/>
      <c r="D91" s="29"/>
      <c r="E91" s="29"/>
      <c r="F91" s="29"/>
      <c r="G91" s="29"/>
      <c r="H91" s="29"/>
      <c r="I91" s="29"/>
      <c r="J91" s="30"/>
      <c r="K91" s="4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5.75" customHeight="1" x14ac:dyDescent="0.3">
      <c r="A92" s="29"/>
      <c r="B92" s="29"/>
      <c r="C92" s="54"/>
      <c r="D92" s="29"/>
      <c r="E92" s="29"/>
      <c r="F92" s="29"/>
      <c r="G92" s="29"/>
      <c r="H92" s="29"/>
      <c r="I92" s="29"/>
      <c r="J92" s="30"/>
      <c r="K92" s="4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5.75" customHeight="1" x14ac:dyDescent="0.3">
      <c r="A93" s="29"/>
      <c r="B93" s="29"/>
      <c r="C93" s="54"/>
      <c r="D93" s="29"/>
      <c r="E93" s="29"/>
      <c r="F93" s="29"/>
      <c r="G93" s="29"/>
      <c r="H93" s="29"/>
      <c r="I93" s="29"/>
      <c r="J93" s="30"/>
      <c r="K93" s="4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5.75" customHeight="1" x14ac:dyDescent="0.3">
      <c r="A94" s="29"/>
      <c r="B94" s="29"/>
      <c r="C94" s="54"/>
      <c r="D94" s="29"/>
      <c r="E94" s="29"/>
      <c r="F94" s="29"/>
      <c r="G94" s="29"/>
      <c r="H94" s="29"/>
      <c r="I94" s="29"/>
      <c r="J94" s="30"/>
      <c r="K94" s="4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5.75" customHeight="1" x14ac:dyDescent="0.3">
      <c r="A95" s="29"/>
      <c r="B95" s="29"/>
      <c r="C95" s="54"/>
      <c r="D95" s="29"/>
      <c r="E95" s="29"/>
      <c r="F95" s="29"/>
      <c r="G95" s="29"/>
      <c r="H95" s="29"/>
      <c r="I95" s="29"/>
      <c r="J95" s="30"/>
      <c r="K95" s="4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5.75" customHeight="1" x14ac:dyDescent="0.3">
      <c r="A96" s="29"/>
      <c r="B96" s="29"/>
      <c r="C96" s="54"/>
      <c r="D96" s="29"/>
      <c r="E96" s="29"/>
      <c r="F96" s="29"/>
      <c r="G96" s="29"/>
      <c r="H96" s="29"/>
      <c r="I96" s="29"/>
      <c r="J96" s="30"/>
      <c r="K96" s="4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5.75" customHeight="1" x14ac:dyDescent="0.3">
      <c r="A97" s="29"/>
      <c r="B97" s="29"/>
      <c r="C97" s="54"/>
      <c r="D97" s="29"/>
      <c r="E97" s="29"/>
      <c r="F97" s="29"/>
      <c r="G97" s="29"/>
      <c r="H97" s="29"/>
      <c r="I97" s="29"/>
      <c r="J97" s="30"/>
      <c r="K97" s="4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5.75" customHeight="1" x14ac:dyDescent="0.3">
      <c r="A98" s="29"/>
      <c r="B98" s="29"/>
      <c r="C98" s="54"/>
      <c r="D98" s="29"/>
      <c r="E98" s="29"/>
      <c r="F98" s="29"/>
      <c r="G98" s="29"/>
      <c r="H98" s="29"/>
      <c r="I98" s="29"/>
      <c r="J98" s="30"/>
      <c r="K98" s="4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5.75" customHeight="1" x14ac:dyDescent="0.3">
      <c r="A99" s="29"/>
      <c r="B99" s="29"/>
      <c r="C99" s="54"/>
      <c r="D99" s="29"/>
      <c r="E99" s="29"/>
      <c r="F99" s="29"/>
      <c r="G99" s="29"/>
      <c r="H99" s="29"/>
      <c r="I99" s="29"/>
      <c r="J99" s="30"/>
      <c r="K99" s="4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5.75" customHeight="1" x14ac:dyDescent="0.3">
      <c r="A100" s="29"/>
      <c r="B100" s="29"/>
      <c r="C100" s="54"/>
      <c r="D100" s="29"/>
      <c r="E100" s="29"/>
      <c r="F100" s="29"/>
      <c r="G100" s="29"/>
      <c r="H100" s="29"/>
      <c r="I100" s="29"/>
      <c r="J100" s="30"/>
      <c r="K100" s="4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5.75" customHeight="1" x14ac:dyDescent="0.3">
      <c r="A101" s="29"/>
      <c r="B101" s="29"/>
      <c r="C101" s="54"/>
      <c r="D101" s="29"/>
      <c r="E101" s="29"/>
      <c r="F101" s="29"/>
      <c r="G101" s="29"/>
      <c r="H101" s="29"/>
      <c r="I101" s="29"/>
      <c r="J101" s="30"/>
      <c r="K101" s="4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5.75" customHeight="1" x14ac:dyDescent="0.3">
      <c r="A102" s="29"/>
      <c r="B102" s="29"/>
      <c r="C102" s="54"/>
      <c r="D102" s="29"/>
      <c r="E102" s="29"/>
      <c r="F102" s="29"/>
      <c r="G102" s="29"/>
      <c r="H102" s="29"/>
      <c r="I102" s="29"/>
      <c r="J102" s="30"/>
      <c r="K102" s="4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5.75" customHeight="1" x14ac:dyDescent="0.3">
      <c r="A103" s="29"/>
      <c r="B103" s="29"/>
      <c r="C103" s="54"/>
      <c r="D103" s="29"/>
      <c r="E103" s="29"/>
      <c r="F103" s="29"/>
      <c r="G103" s="29"/>
      <c r="H103" s="29"/>
      <c r="I103" s="29"/>
      <c r="J103" s="30"/>
      <c r="K103" s="4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5.75" customHeight="1" x14ac:dyDescent="0.3">
      <c r="A104" s="29"/>
      <c r="B104" s="29"/>
      <c r="C104" s="54"/>
      <c r="D104" s="29"/>
      <c r="E104" s="29"/>
      <c r="F104" s="29"/>
      <c r="G104" s="29"/>
      <c r="H104" s="29"/>
      <c r="I104" s="29"/>
      <c r="J104" s="30"/>
      <c r="K104" s="4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5.75" customHeight="1" x14ac:dyDescent="0.3">
      <c r="A105" s="29"/>
      <c r="B105" s="29"/>
      <c r="C105" s="54"/>
      <c r="D105" s="29"/>
      <c r="E105" s="29"/>
      <c r="F105" s="29"/>
      <c r="G105" s="29"/>
      <c r="H105" s="29"/>
      <c r="I105" s="29"/>
      <c r="J105" s="30"/>
      <c r="K105" s="4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5.75" customHeight="1" x14ac:dyDescent="0.3">
      <c r="A106" s="29"/>
      <c r="B106" s="29"/>
      <c r="C106" s="54"/>
      <c r="D106" s="29"/>
      <c r="E106" s="29"/>
      <c r="F106" s="29"/>
      <c r="G106" s="29"/>
      <c r="H106" s="29"/>
      <c r="I106" s="29"/>
      <c r="J106" s="30"/>
      <c r="K106" s="4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5.75" customHeight="1" x14ac:dyDescent="0.3">
      <c r="A107" s="29"/>
      <c r="B107" s="29"/>
      <c r="C107" s="54"/>
      <c r="D107" s="29"/>
      <c r="E107" s="29"/>
      <c r="F107" s="29"/>
      <c r="G107" s="29"/>
      <c r="H107" s="29"/>
      <c r="I107" s="29"/>
      <c r="J107" s="30"/>
      <c r="K107" s="4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5.75" customHeight="1" x14ac:dyDescent="0.3">
      <c r="A108" s="29"/>
      <c r="B108" s="29"/>
      <c r="C108" s="54"/>
      <c r="D108" s="29"/>
      <c r="E108" s="29"/>
      <c r="F108" s="29"/>
      <c r="G108" s="29"/>
      <c r="H108" s="29"/>
      <c r="I108" s="29"/>
      <c r="J108" s="30"/>
      <c r="K108" s="4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5.75" customHeight="1" x14ac:dyDescent="0.3">
      <c r="A109" s="29"/>
      <c r="B109" s="29"/>
      <c r="C109" s="54"/>
      <c r="D109" s="29"/>
      <c r="E109" s="29"/>
      <c r="F109" s="29"/>
      <c r="G109" s="29"/>
      <c r="H109" s="29"/>
      <c r="I109" s="29"/>
      <c r="J109" s="30"/>
      <c r="K109" s="4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5.75" customHeight="1" x14ac:dyDescent="0.3">
      <c r="A110" s="29"/>
      <c r="B110" s="29"/>
      <c r="C110" s="54"/>
      <c r="D110" s="29"/>
      <c r="E110" s="29"/>
      <c r="F110" s="29"/>
      <c r="G110" s="29"/>
      <c r="H110" s="29"/>
      <c r="I110" s="29"/>
      <c r="J110" s="30"/>
      <c r="K110" s="4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5.75" customHeight="1" x14ac:dyDescent="0.3">
      <c r="A111" s="29"/>
      <c r="B111" s="29"/>
      <c r="C111" s="54"/>
      <c r="D111" s="29"/>
      <c r="E111" s="29"/>
      <c r="F111" s="29"/>
      <c r="G111" s="29"/>
      <c r="H111" s="29"/>
      <c r="I111" s="29"/>
      <c r="J111" s="30"/>
      <c r="K111" s="4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5.75" customHeight="1" x14ac:dyDescent="0.3">
      <c r="A112" s="29"/>
      <c r="B112" s="29"/>
      <c r="C112" s="54"/>
      <c r="D112" s="29"/>
      <c r="E112" s="29"/>
      <c r="F112" s="29"/>
      <c r="G112" s="29"/>
      <c r="H112" s="29"/>
      <c r="I112" s="29"/>
      <c r="J112" s="30"/>
      <c r="K112" s="4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5.75" customHeight="1" x14ac:dyDescent="0.3">
      <c r="A113" s="29"/>
      <c r="B113" s="29"/>
      <c r="C113" s="54"/>
      <c r="D113" s="29"/>
      <c r="E113" s="29"/>
      <c r="F113" s="29"/>
      <c r="G113" s="29"/>
      <c r="H113" s="29"/>
      <c r="I113" s="29"/>
      <c r="J113" s="30"/>
      <c r="K113" s="4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5.75" customHeight="1" x14ac:dyDescent="0.3">
      <c r="A114" s="29"/>
      <c r="B114" s="29"/>
      <c r="C114" s="54"/>
      <c r="D114" s="29"/>
      <c r="E114" s="29"/>
      <c r="F114" s="29"/>
      <c r="G114" s="29"/>
      <c r="H114" s="29"/>
      <c r="I114" s="29"/>
      <c r="J114" s="30"/>
      <c r="K114" s="4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5.75" customHeight="1" x14ac:dyDescent="0.3">
      <c r="A115" s="29"/>
      <c r="B115" s="29"/>
      <c r="C115" s="54"/>
      <c r="D115" s="29"/>
      <c r="E115" s="29"/>
      <c r="F115" s="29"/>
      <c r="G115" s="29"/>
      <c r="H115" s="29"/>
      <c r="I115" s="29"/>
      <c r="J115" s="30"/>
      <c r="K115" s="4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5.75" customHeight="1" x14ac:dyDescent="0.3">
      <c r="A116" s="29"/>
      <c r="B116" s="29"/>
      <c r="C116" s="54"/>
      <c r="D116" s="29"/>
      <c r="E116" s="29"/>
      <c r="F116" s="29"/>
      <c r="G116" s="29"/>
      <c r="H116" s="29"/>
      <c r="I116" s="29"/>
      <c r="J116" s="30"/>
      <c r="K116" s="4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5.75" customHeight="1" x14ac:dyDescent="0.3">
      <c r="A117" s="29"/>
      <c r="B117" s="29"/>
      <c r="C117" s="54"/>
      <c r="D117" s="29"/>
      <c r="E117" s="29"/>
      <c r="F117" s="29"/>
      <c r="G117" s="29"/>
      <c r="H117" s="29"/>
      <c r="I117" s="29"/>
      <c r="J117" s="30"/>
      <c r="K117" s="4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5.75" customHeight="1" x14ac:dyDescent="0.3">
      <c r="A118" s="29"/>
      <c r="B118" s="29"/>
      <c r="C118" s="54"/>
      <c r="D118" s="29"/>
      <c r="E118" s="29"/>
      <c r="F118" s="29"/>
      <c r="G118" s="29"/>
      <c r="H118" s="29"/>
      <c r="I118" s="29"/>
      <c r="J118" s="30"/>
      <c r="K118" s="4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5.75" customHeight="1" x14ac:dyDescent="0.3">
      <c r="A119" s="29"/>
      <c r="B119" s="29"/>
      <c r="C119" s="54"/>
      <c r="D119" s="29"/>
      <c r="E119" s="29"/>
      <c r="F119" s="29"/>
      <c r="G119" s="29"/>
      <c r="H119" s="29"/>
      <c r="I119" s="29"/>
      <c r="J119" s="30"/>
      <c r="K119" s="4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5.75" customHeight="1" x14ac:dyDescent="0.3">
      <c r="A120" s="29"/>
      <c r="B120" s="29"/>
      <c r="C120" s="54"/>
      <c r="D120" s="29"/>
      <c r="E120" s="29"/>
      <c r="F120" s="29"/>
      <c r="G120" s="29"/>
      <c r="H120" s="29"/>
      <c r="I120" s="29"/>
      <c r="J120" s="30"/>
      <c r="K120" s="4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5.75" customHeight="1" x14ac:dyDescent="0.3">
      <c r="A121" s="29"/>
      <c r="B121" s="29"/>
      <c r="C121" s="54"/>
      <c r="D121" s="29"/>
      <c r="E121" s="29"/>
      <c r="F121" s="29"/>
      <c r="G121" s="29"/>
      <c r="H121" s="29"/>
      <c r="I121" s="29"/>
      <c r="J121" s="30"/>
      <c r="K121" s="4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5.75" customHeight="1" x14ac:dyDescent="0.3">
      <c r="A122" s="29"/>
      <c r="B122" s="29"/>
      <c r="C122" s="54"/>
      <c r="D122" s="29"/>
      <c r="E122" s="29"/>
      <c r="F122" s="29"/>
      <c r="G122" s="29"/>
      <c r="H122" s="29"/>
      <c r="I122" s="29"/>
      <c r="J122" s="30"/>
      <c r="K122" s="4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5.75" customHeight="1" x14ac:dyDescent="0.3">
      <c r="A123" s="29"/>
      <c r="B123" s="29"/>
      <c r="C123" s="54"/>
      <c r="D123" s="29"/>
      <c r="E123" s="29"/>
      <c r="F123" s="29"/>
      <c r="G123" s="29"/>
      <c r="H123" s="29"/>
      <c r="I123" s="29"/>
      <c r="J123" s="30"/>
      <c r="K123" s="4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5.75" customHeight="1" x14ac:dyDescent="0.3">
      <c r="A124" s="29"/>
      <c r="B124" s="29"/>
      <c r="C124" s="54"/>
      <c r="D124" s="29"/>
      <c r="E124" s="29"/>
      <c r="F124" s="29"/>
      <c r="G124" s="29"/>
      <c r="H124" s="29"/>
      <c r="I124" s="29"/>
      <c r="J124" s="30"/>
      <c r="K124" s="4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5.75" customHeight="1" x14ac:dyDescent="0.3">
      <c r="A125" s="29"/>
      <c r="B125" s="29"/>
      <c r="C125" s="54"/>
      <c r="D125" s="29"/>
      <c r="E125" s="29"/>
      <c r="F125" s="29"/>
      <c r="G125" s="29"/>
      <c r="H125" s="29"/>
      <c r="I125" s="29"/>
      <c r="J125" s="30"/>
      <c r="K125" s="4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5.75" customHeight="1" x14ac:dyDescent="0.3">
      <c r="A126" s="29"/>
      <c r="B126" s="29"/>
      <c r="C126" s="54"/>
      <c r="D126" s="29"/>
      <c r="E126" s="29"/>
      <c r="F126" s="29"/>
      <c r="G126" s="29"/>
      <c r="H126" s="29"/>
      <c r="I126" s="29"/>
      <c r="J126" s="30"/>
      <c r="K126" s="4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5.75" customHeight="1" x14ac:dyDescent="0.3">
      <c r="A127" s="29"/>
      <c r="B127" s="29"/>
      <c r="C127" s="54"/>
      <c r="D127" s="29"/>
      <c r="E127" s="29"/>
      <c r="F127" s="29"/>
      <c r="G127" s="29"/>
      <c r="H127" s="29"/>
      <c r="I127" s="29"/>
      <c r="J127" s="30"/>
      <c r="K127" s="4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5.75" customHeight="1" x14ac:dyDescent="0.3">
      <c r="A128" s="29"/>
      <c r="B128" s="29"/>
      <c r="C128" s="54"/>
      <c r="D128" s="29"/>
      <c r="E128" s="29"/>
      <c r="F128" s="29"/>
      <c r="G128" s="29"/>
      <c r="H128" s="29"/>
      <c r="I128" s="29"/>
      <c r="J128" s="30"/>
      <c r="K128" s="4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5.75" customHeight="1" x14ac:dyDescent="0.3">
      <c r="A129" s="29"/>
      <c r="B129" s="29"/>
      <c r="C129" s="54"/>
      <c r="D129" s="29"/>
      <c r="E129" s="29"/>
      <c r="F129" s="29"/>
      <c r="G129" s="29"/>
      <c r="H129" s="29"/>
      <c r="I129" s="29"/>
      <c r="J129" s="30"/>
      <c r="K129" s="4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5.75" customHeight="1" x14ac:dyDescent="0.3">
      <c r="A130" s="29"/>
      <c r="B130" s="29"/>
      <c r="C130" s="54"/>
      <c r="D130" s="29"/>
      <c r="E130" s="29"/>
      <c r="F130" s="29"/>
      <c r="G130" s="29"/>
      <c r="H130" s="29"/>
      <c r="I130" s="29"/>
      <c r="J130" s="30"/>
      <c r="K130" s="4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5.75" customHeight="1" x14ac:dyDescent="0.3">
      <c r="A131" s="29"/>
      <c r="B131" s="29"/>
      <c r="C131" s="54"/>
      <c r="D131" s="29"/>
      <c r="E131" s="29"/>
      <c r="F131" s="29"/>
      <c r="G131" s="29"/>
      <c r="H131" s="29"/>
      <c r="I131" s="29"/>
      <c r="J131" s="30"/>
      <c r="K131" s="4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5.75" customHeight="1" x14ac:dyDescent="0.3">
      <c r="A132" s="29"/>
      <c r="B132" s="29"/>
      <c r="C132" s="54"/>
      <c r="D132" s="29"/>
      <c r="E132" s="29"/>
      <c r="F132" s="29"/>
      <c r="G132" s="29"/>
      <c r="H132" s="29"/>
      <c r="I132" s="29"/>
      <c r="J132" s="30"/>
      <c r="K132" s="4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5.75" customHeight="1" x14ac:dyDescent="0.3">
      <c r="A133" s="29"/>
      <c r="B133" s="29"/>
      <c r="C133" s="54"/>
      <c r="D133" s="29"/>
      <c r="E133" s="29"/>
      <c r="F133" s="29"/>
      <c r="G133" s="29"/>
      <c r="H133" s="29"/>
      <c r="I133" s="29"/>
      <c r="J133" s="30"/>
      <c r="K133" s="4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5.75" customHeight="1" x14ac:dyDescent="0.3">
      <c r="A134" s="29"/>
      <c r="B134" s="29"/>
      <c r="C134" s="54"/>
      <c r="D134" s="29"/>
      <c r="E134" s="29"/>
      <c r="F134" s="29"/>
      <c r="G134" s="29"/>
      <c r="H134" s="29"/>
      <c r="I134" s="29"/>
      <c r="J134" s="30"/>
      <c r="K134" s="4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5.75" customHeight="1" x14ac:dyDescent="0.3">
      <c r="A135" s="29"/>
      <c r="B135" s="29"/>
      <c r="C135" s="54"/>
      <c r="D135" s="29"/>
      <c r="E135" s="29"/>
      <c r="F135" s="29"/>
      <c r="G135" s="29"/>
      <c r="H135" s="29"/>
      <c r="I135" s="29"/>
      <c r="J135" s="30"/>
      <c r="K135" s="4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5.75" customHeight="1" x14ac:dyDescent="0.3">
      <c r="A136" s="29"/>
      <c r="B136" s="29"/>
      <c r="C136" s="54"/>
      <c r="D136" s="29"/>
      <c r="E136" s="29"/>
      <c r="F136" s="29"/>
      <c r="G136" s="29"/>
      <c r="H136" s="29"/>
      <c r="I136" s="29"/>
      <c r="J136" s="30"/>
      <c r="K136" s="4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5.75" customHeight="1" x14ac:dyDescent="0.3">
      <c r="A137" s="29"/>
      <c r="B137" s="29"/>
      <c r="C137" s="54"/>
      <c r="D137" s="29"/>
      <c r="E137" s="29"/>
      <c r="F137" s="29"/>
      <c r="G137" s="29"/>
      <c r="H137" s="29"/>
      <c r="I137" s="29"/>
      <c r="J137" s="30"/>
      <c r="K137" s="4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5.75" customHeight="1" x14ac:dyDescent="0.3">
      <c r="A138" s="29"/>
      <c r="B138" s="29"/>
      <c r="C138" s="54"/>
      <c r="D138" s="29"/>
      <c r="E138" s="29"/>
      <c r="F138" s="29"/>
      <c r="G138" s="29"/>
      <c r="H138" s="29"/>
      <c r="I138" s="29"/>
      <c r="J138" s="30"/>
      <c r="K138" s="4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5.75" customHeight="1" x14ac:dyDescent="0.3">
      <c r="A139" s="29"/>
      <c r="B139" s="29"/>
      <c r="C139" s="54"/>
      <c r="D139" s="29"/>
      <c r="E139" s="29"/>
      <c r="F139" s="29"/>
      <c r="G139" s="29"/>
      <c r="H139" s="29"/>
      <c r="I139" s="29"/>
      <c r="J139" s="30"/>
      <c r="K139" s="4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5.75" customHeight="1" x14ac:dyDescent="0.3">
      <c r="A140" s="29"/>
      <c r="B140" s="29"/>
      <c r="C140" s="54"/>
      <c r="D140" s="29"/>
      <c r="E140" s="29"/>
      <c r="F140" s="29"/>
      <c r="G140" s="29"/>
      <c r="H140" s="29"/>
      <c r="I140" s="29"/>
      <c r="J140" s="30"/>
      <c r="K140" s="4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5.75" customHeight="1" x14ac:dyDescent="0.3">
      <c r="A141" s="29"/>
      <c r="B141" s="29"/>
      <c r="C141" s="54"/>
      <c r="D141" s="29"/>
      <c r="E141" s="29"/>
      <c r="F141" s="29"/>
      <c r="G141" s="29"/>
      <c r="H141" s="29"/>
      <c r="I141" s="29"/>
      <c r="J141" s="30"/>
      <c r="K141" s="4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5.75" customHeight="1" x14ac:dyDescent="0.3">
      <c r="A142" s="29"/>
      <c r="B142" s="29"/>
      <c r="C142" s="54"/>
      <c r="D142" s="29"/>
      <c r="E142" s="29"/>
      <c r="F142" s="29"/>
      <c r="G142" s="29"/>
      <c r="H142" s="29"/>
      <c r="I142" s="29"/>
      <c r="J142" s="30"/>
      <c r="K142" s="4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5.75" customHeight="1" x14ac:dyDescent="0.3">
      <c r="A143" s="29"/>
      <c r="B143" s="29"/>
      <c r="C143" s="54"/>
      <c r="D143" s="29"/>
      <c r="E143" s="29"/>
      <c r="F143" s="29"/>
      <c r="G143" s="29"/>
      <c r="H143" s="29"/>
      <c r="I143" s="29"/>
      <c r="J143" s="30"/>
      <c r="K143" s="4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5.75" customHeight="1" x14ac:dyDescent="0.3">
      <c r="A144" s="29"/>
      <c r="B144" s="29"/>
      <c r="C144" s="54"/>
      <c r="D144" s="29"/>
      <c r="E144" s="29"/>
      <c r="F144" s="29"/>
      <c r="G144" s="29"/>
      <c r="H144" s="29"/>
      <c r="I144" s="29"/>
      <c r="J144" s="30"/>
      <c r="K144" s="4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5.75" customHeight="1" x14ac:dyDescent="0.3">
      <c r="A145" s="29"/>
      <c r="B145" s="29"/>
      <c r="C145" s="54"/>
      <c r="D145" s="29"/>
      <c r="E145" s="29"/>
      <c r="F145" s="29"/>
      <c r="G145" s="29"/>
      <c r="H145" s="29"/>
      <c r="I145" s="29"/>
      <c r="J145" s="30"/>
      <c r="K145" s="4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5.75" customHeight="1" x14ac:dyDescent="0.3">
      <c r="A146" s="29"/>
      <c r="B146" s="29"/>
      <c r="C146" s="54"/>
      <c r="D146" s="29"/>
      <c r="E146" s="29"/>
      <c r="F146" s="29"/>
      <c r="G146" s="29"/>
      <c r="H146" s="29"/>
      <c r="I146" s="29"/>
      <c r="J146" s="30"/>
      <c r="K146" s="4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5.75" customHeight="1" x14ac:dyDescent="0.3">
      <c r="A147" s="29"/>
      <c r="B147" s="29"/>
      <c r="C147" s="54"/>
      <c r="D147" s="29"/>
      <c r="E147" s="29"/>
      <c r="F147" s="29"/>
      <c r="G147" s="29"/>
      <c r="H147" s="29"/>
      <c r="I147" s="29"/>
      <c r="J147" s="30"/>
      <c r="K147" s="4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5.75" customHeight="1" x14ac:dyDescent="0.3">
      <c r="A148" s="29"/>
      <c r="B148" s="29"/>
      <c r="C148" s="54"/>
      <c r="D148" s="29"/>
      <c r="E148" s="29"/>
      <c r="F148" s="29"/>
      <c r="G148" s="29"/>
      <c r="H148" s="29"/>
      <c r="I148" s="29"/>
      <c r="J148" s="30"/>
      <c r="K148" s="4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5.75" customHeight="1" x14ac:dyDescent="0.3">
      <c r="A149" s="29"/>
      <c r="B149" s="29"/>
      <c r="C149" s="54"/>
      <c r="D149" s="29"/>
      <c r="E149" s="29"/>
      <c r="F149" s="29"/>
      <c r="G149" s="29"/>
      <c r="H149" s="29"/>
      <c r="I149" s="29"/>
      <c r="J149" s="30"/>
      <c r="K149" s="4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5.75" customHeight="1" x14ac:dyDescent="0.3">
      <c r="A150" s="29"/>
      <c r="B150" s="29"/>
      <c r="C150" s="54"/>
      <c r="D150" s="29"/>
      <c r="E150" s="29"/>
      <c r="F150" s="29"/>
      <c r="G150" s="29"/>
      <c r="H150" s="29"/>
      <c r="I150" s="29"/>
      <c r="J150" s="30"/>
      <c r="K150" s="4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5.75" customHeight="1" x14ac:dyDescent="0.3">
      <c r="A151" s="29"/>
      <c r="B151" s="29"/>
      <c r="C151" s="54"/>
      <c r="D151" s="29"/>
      <c r="E151" s="29"/>
      <c r="F151" s="29"/>
      <c r="G151" s="29"/>
      <c r="H151" s="29"/>
      <c r="I151" s="29"/>
      <c r="J151" s="30"/>
      <c r="K151" s="4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5.75" customHeight="1" x14ac:dyDescent="0.3">
      <c r="A152" s="29"/>
      <c r="B152" s="29"/>
      <c r="C152" s="54"/>
      <c r="D152" s="29"/>
      <c r="E152" s="29"/>
      <c r="F152" s="29"/>
      <c r="G152" s="29"/>
      <c r="H152" s="29"/>
      <c r="I152" s="29"/>
      <c r="J152" s="30"/>
      <c r="K152" s="4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5.75" customHeight="1" x14ac:dyDescent="0.3">
      <c r="A153" s="29"/>
      <c r="B153" s="29"/>
      <c r="C153" s="54"/>
      <c r="D153" s="29"/>
      <c r="E153" s="29"/>
      <c r="F153" s="29"/>
      <c r="G153" s="29"/>
      <c r="H153" s="29"/>
      <c r="I153" s="29"/>
      <c r="J153" s="30"/>
      <c r="K153" s="4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5.75" customHeight="1" x14ac:dyDescent="0.3">
      <c r="A154" s="29"/>
      <c r="B154" s="29"/>
      <c r="C154" s="54"/>
      <c r="D154" s="29"/>
      <c r="E154" s="29"/>
      <c r="F154" s="29"/>
      <c r="G154" s="29"/>
      <c r="H154" s="29"/>
      <c r="I154" s="29"/>
      <c r="J154" s="30"/>
      <c r="K154" s="4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5.75" customHeight="1" x14ac:dyDescent="0.3">
      <c r="A155" s="29"/>
      <c r="B155" s="29"/>
      <c r="C155" s="54"/>
      <c r="D155" s="29"/>
      <c r="E155" s="29"/>
      <c r="F155" s="29"/>
      <c r="G155" s="29"/>
      <c r="H155" s="29"/>
      <c r="I155" s="29"/>
      <c r="J155" s="30"/>
      <c r="K155" s="4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5.75" customHeight="1" x14ac:dyDescent="0.3">
      <c r="A156" s="29"/>
      <c r="B156" s="29"/>
      <c r="C156" s="54"/>
      <c r="D156" s="29"/>
      <c r="E156" s="29"/>
      <c r="F156" s="29"/>
      <c r="G156" s="29"/>
      <c r="H156" s="29"/>
      <c r="I156" s="29"/>
      <c r="J156" s="30"/>
      <c r="K156" s="4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5.75" customHeight="1" x14ac:dyDescent="0.3">
      <c r="A157" s="29"/>
      <c r="B157" s="29"/>
      <c r="C157" s="54"/>
      <c r="D157" s="29"/>
      <c r="E157" s="29"/>
      <c r="F157" s="29"/>
      <c r="G157" s="29"/>
      <c r="H157" s="29"/>
      <c r="I157" s="29"/>
      <c r="J157" s="30"/>
      <c r="K157" s="4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5.75" customHeight="1" x14ac:dyDescent="0.3">
      <c r="A158" s="29"/>
      <c r="B158" s="29"/>
      <c r="C158" s="54"/>
      <c r="D158" s="29"/>
      <c r="E158" s="29"/>
      <c r="F158" s="29"/>
      <c r="G158" s="29"/>
      <c r="H158" s="29"/>
      <c r="I158" s="29"/>
      <c r="J158" s="30"/>
      <c r="K158" s="4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5.75" customHeight="1" x14ac:dyDescent="0.3">
      <c r="A159" s="29"/>
      <c r="B159" s="29"/>
      <c r="C159" s="54"/>
      <c r="D159" s="29"/>
      <c r="E159" s="29"/>
      <c r="F159" s="29"/>
      <c r="G159" s="29"/>
      <c r="H159" s="29"/>
      <c r="I159" s="29"/>
      <c r="J159" s="30"/>
      <c r="K159" s="4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5.75" customHeight="1" x14ac:dyDescent="0.3">
      <c r="A160" s="29"/>
      <c r="B160" s="29"/>
      <c r="C160" s="54"/>
      <c r="D160" s="29"/>
      <c r="E160" s="29"/>
      <c r="F160" s="29"/>
      <c r="G160" s="29"/>
      <c r="H160" s="29"/>
      <c r="I160" s="29"/>
      <c r="J160" s="30"/>
      <c r="K160" s="4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5.75" customHeight="1" x14ac:dyDescent="0.3">
      <c r="A161" s="29"/>
      <c r="B161" s="29"/>
      <c r="C161" s="54"/>
      <c r="D161" s="29"/>
      <c r="E161" s="29"/>
      <c r="F161" s="29"/>
      <c r="G161" s="29"/>
      <c r="H161" s="29"/>
      <c r="I161" s="29"/>
      <c r="J161" s="30"/>
      <c r="K161" s="4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5.75" customHeight="1" x14ac:dyDescent="0.3">
      <c r="A162" s="29"/>
      <c r="B162" s="29"/>
      <c r="C162" s="54"/>
      <c r="D162" s="29"/>
      <c r="E162" s="29"/>
      <c r="F162" s="29"/>
      <c r="G162" s="29"/>
      <c r="H162" s="29"/>
      <c r="I162" s="29"/>
      <c r="J162" s="30"/>
      <c r="K162" s="4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5.75" customHeight="1" x14ac:dyDescent="0.3">
      <c r="A163" s="29"/>
      <c r="B163" s="29"/>
      <c r="C163" s="54"/>
      <c r="D163" s="29"/>
      <c r="E163" s="29"/>
      <c r="F163" s="29"/>
      <c r="G163" s="29"/>
      <c r="H163" s="29"/>
      <c r="I163" s="29"/>
      <c r="J163" s="30"/>
      <c r="K163" s="4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5.75" customHeight="1" x14ac:dyDescent="0.3">
      <c r="A164" s="29"/>
      <c r="B164" s="29"/>
      <c r="C164" s="54"/>
      <c r="D164" s="29"/>
      <c r="E164" s="29"/>
      <c r="F164" s="29"/>
      <c r="G164" s="29"/>
      <c r="H164" s="29"/>
      <c r="I164" s="29"/>
      <c r="J164" s="30"/>
      <c r="K164" s="4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5.75" customHeight="1" x14ac:dyDescent="0.3">
      <c r="A165" s="29"/>
      <c r="B165" s="29"/>
      <c r="C165" s="54"/>
      <c r="D165" s="29"/>
      <c r="E165" s="29"/>
      <c r="F165" s="29"/>
      <c r="G165" s="29"/>
      <c r="H165" s="29"/>
      <c r="I165" s="29"/>
      <c r="J165" s="30"/>
      <c r="K165" s="4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5.75" customHeight="1" x14ac:dyDescent="0.3">
      <c r="A166" s="29"/>
      <c r="B166" s="29"/>
      <c r="C166" s="54"/>
      <c r="D166" s="29"/>
      <c r="E166" s="29"/>
      <c r="F166" s="29"/>
      <c r="G166" s="29"/>
      <c r="H166" s="29"/>
      <c r="I166" s="29"/>
      <c r="J166" s="30"/>
      <c r="K166" s="4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5.75" customHeight="1" x14ac:dyDescent="0.3">
      <c r="A167" s="29"/>
      <c r="B167" s="29"/>
      <c r="C167" s="54"/>
      <c r="D167" s="29"/>
      <c r="E167" s="29"/>
      <c r="F167" s="29"/>
      <c r="G167" s="29"/>
      <c r="H167" s="29"/>
      <c r="I167" s="29"/>
      <c r="J167" s="30"/>
      <c r="K167" s="4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5.75" customHeight="1" x14ac:dyDescent="0.3">
      <c r="A168" s="29"/>
      <c r="B168" s="29"/>
      <c r="C168" s="54"/>
      <c r="D168" s="29"/>
      <c r="E168" s="29"/>
      <c r="F168" s="29"/>
      <c r="G168" s="29"/>
      <c r="H168" s="29"/>
      <c r="I168" s="29"/>
      <c r="J168" s="30"/>
      <c r="K168" s="4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5.75" customHeight="1" x14ac:dyDescent="0.3">
      <c r="A169" s="29"/>
      <c r="B169" s="29"/>
      <c r="C169" s="54"/>
      <c r="D169" s="29"/>
      <c r="E169" s="29"/>
      <c r="F169" s="29"/>
      <c r="G169" s="29"/>
      <c r="H169" s="29"/>
      <c r="I169" s="29"/>
      <c r="J169" s="30"/>
      <c r="K169" s="4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5.75" customHeight="1" x14ac:dyDescent="0.3">
      <c r="A170" s="29"/>
      <c r="B170" s="29"/>
      <c r="C170" s="54"/>
      <c r="D170" s="29"/>
      <c r="E170" s="29"/>
      <c r="F170" s="29"/>
      <c r="G170" s="29"/>
      <c r="H170" s="29"/>
      <c r="I170" s="29"/>
      <c r="J170" s="30"/>
      <c r="K170" s="4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5.75" customHeight="1" x14ac:dyDescent="0.3">
      <c r="A171" s="29"/>
      <c r="B171" s="29"/>
      <c r="C171" s="54"/>
      <c r="D171" s="29"/>
      <c r="E171" s="29"/>
      <c r="F171" s="29"/>
      <c r="G171" s="29"/>
      <c r="H171" s="29"/>
      <c r="I171" s="29"/>
      <c r="J171" s="30"/>
      <c r="K171" s="4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5.75" customHeight="1" x14ac:dyDescent="0.3">
      <c r="A172" s="29"/>
      <c r="B172" s="29"/>
      <c r="C172" s="54"/>
      <c r="D172" s="29"/>
      <c r="E172" s="29"/>
      <c r="F172" s="29"/>
      <c r="G172" s="29"/>
      <c r="H172" s="29"/>
      <c r="I172" s="29"/>
      <c r="J172" s="30"/>
      <c r="K172" s="4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5.75" customHeight="1" x14ac:dyDescent="0.3">
      <c r="A173" s="29"/>
      <c r="B173" s="29"/>
      <c r="C173" s="54"/>
      <c r="D173" s="29"/>
      <c r="E173" s="29"/>
      <c r="F173" s="29"/>
      <c r="G173" s="29"/>
      <c r="H173" s="29"/>
      <c r="I173" s="29"/>
      <c r="J173" s="30"/>
      <c r="K173" s="4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5.75" customHeight="1" x14ac:dyDescent="0.3">
      <c r="A174" s="29"/>
      <c r="B174" s="29"/>
      <c r="C174" s="54"/>
      <c r="D174" s="29"/>
      <c r="E174" s="29"/>
      <c r="F174" s="29"/>
      <c r="G174" s="29"/>
      <c r="H174" s="29"/>
      <c r="I174" s="29"/>
      <c r="J174" s="30"/>
      <c r="K174" s="4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5.75" customHeight="1" x14ac:dyDescent="0.3">
      <c r="A175" s="29"/>
      <c r="B175" s="29"/>
      <c r="C175" s="54"/>
      <c r="D175" s="29"/>
      <c r="E175" s="29"/>
      <c r="F175" s="29"/>
      <c r="G175" s="29"/>
      <c r="H175" s="29"/>
      <c r="I175" s="29"/>
      <c r="J175" s="30"/>
      <c r="K175" s="4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5.75" customHeight="1" x14ac:dyDescent="0.3">
      <c r="A176" s="29"/>
      <c r="B176" s="29"/>
      <c r="C176" s="54"/>
      <c r="D176" s="29"/>
      <c r="E176" s="29"/>
      <c r="F176" s="29"/>
      <c r="G176" s="29"/>
      <c r="H176" s="29"/>
      <c r="I176" s="29"/>
      <c r="J176" s="30"/>
      <c r="K176" s="4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5.75" customHeight="1" x14ac:dyDescent="0.3">
      <c r="A177" s="29"/>
      <c r="B177" s="29"/>
      <c r="C177" s="54"/>
      <c r="D177" s="29"/>
      <c r="E177" s="29"/>
      <c r="F177" s="29"/>
      <c r="G177" s="29"/>
      <c r="H177" s="29"/>
      <c r="I177" s="29"/>
      <c r="J177" s="30"/>
      <c r="K177" s="4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5.75" customHeight="1" x14ac:dyDescent="0.3">
      <c r="A178" s="29"/>
      <c r="B178" s="29"/>
      <c r="C178" s="54"/>
      <c r="D178" s="29"/>
      <c r="E178" s="29"/>
      <c r="F178" s="29"/>
      <c r="G178" s="29"/>
      <c r="H178" s="29"/>
      <c r="I178" s="29"/>
      <c r="J178" s="30"/>
      <c r="K178" s="4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5.75" customHeight="1" x14ac:dyDescent="0.3">
      <c r="A179" s="29"/>
      <c r="B179" s="29"/>
      <c r="C179" s="54"/>
      <c r="D179" s="29"/>
      <c r="E179" s="29"/>
      <c r="F179" s="29"/>
      <c r="G179" s="29"/>
      <c r="H179" s="29"/>
      <c r="I179" s="29"/>
      <c r="J179" s="30"/>
      <c r="K179" s="4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5.75" customHeight="1" x14ac:dyDescent="0.3">
      <c r="A180" s="29"/>
      <c r="B180" s="29"/>
      <c r="C180" s="54"/>
      <c r="D180" s="29"/>
      <c r="E180" s="29"/>
      <c r="F180" s="29"/>
      <c r="G180" s="29"/>
      <c r="H180" s="29"/>
      <c r="I180" s="29"/>
      <c r="J180" s="30"/>
      <c r="K180" s="4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5.75" customHeight="1" x14ac:dyDescent="0.3">
      <c r="A181" s="29"/>
      <c r="B181" s="29"/>
      <c r="C181" s="54"/>
      <c r="D181" s="29"/>
      <c r="E181" s="29"/>
      <c r="F181" s="29"/>
      <c r="G181" s="29"/>
      <c r="H181" s="29"/>
      <c r="I181" s="29"/>
      <c r="J181" s="30"/>
      <c r="K181" s="4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5.75" customHeight="1" x14ac:dyDescent="0.3">
      <c r="A182" s="29"/>
      <c r="B182" s="29"/>
      <c r="C182" s="54"/>
      <c r="D182" s="29"/>
      <c r="E182" s="29"/>
      <c r="F182" s="29"/>
      <c r="G182" s="29"/>
      <c r="H182" s="29"/>
      <c r="I182" s="29"/>
      <c r="J182" s="30"/>
      <c r="K182" s="4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5.75" customHeight="1" x14ac:dyDescent="0.3">
      <c r="A183" s="29"/>
      <c r="B183" s="29"/>
      <c r="C183" s="54"/>
      <c r="D183" s="29"/>
      <c r="E183" s="29"/>
      <c r="F183" s="29"/>
      <c r="G183" s="29"/>
      <c r="H183" s="29"/>
      <c r="I183" s="29"/>
      <c r="J183" s="30"/>
      <c r="K183" s="4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5.75" customHeight="1" x14ac:dyDescent="0.3">
      <c r="A184" s="29"/>
      <c r="B184" s="29"/>
      <c r="C184" s="54"/>
      <c r="D184" s="29"/>
      <c r="E184" s="29"/>
      <c r="F184" s="29"/>
      <c r="G184" s="29"/>
      <c r="H184" s="29"/>
      <c r="I184" s="29"/>
      <c r="J184" s="30"/>
      <c r="K184" s="4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5.75" customHeight="1" x14ac:dyDescent="0.3">
      <c r="A185" s="29"/>
      <c r="B185" s="29"/>
      <c r="C185" s="54"/>
      <c r="D185" s="29"/>
      <c r="E185" s="29"/>
      <c r="F185" s="29"/>
      <c r="G185" s="29"/>
      <c r="H185" s="29"/>
      <c r="I185" s="29"/>
      <c r="J185" s="30"/>
      <c r="K185" s="4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5.75" customHeight="1" x14ac:dyDescent="0.3">
      <c r="A186" s="29"/>
      <c r="B186" s="29"/>
      <c r="C186" s="54"/>
      <c r="D186" s="29"/>
      <c r="E186" s="29"/>
      <c r="F186" s="29"/>
      <c r="G186" s="29"/>
      <c r="H186" s="29"/>
      <c r="I186" s="29"/>
      <c r="J186" s="30"/>
      <c r="K186" s="4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5.75" customHeight="1" x14ac:dyDescent="0.3">
      <c r="A187" s="29"/>
      <c r="B187" s="29"/>
      <c r="C187" s="54"/>
      <c r="D187" s="29"/>
      <c r="E187" s="29"/>
      <c r="F187" s="29"/>
      <c r="G187" s="29"/>
      <c r="H187" s="29"/>
      <c r="I187" s="29"/>
      <c r="J187" s="30"/>
      <c r="K187" s="4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5.75" customHeight="1" x14ac:dyDescent="0.3">
      <c r="A188" s="29"/>
      <c r="B188" s="29"/>
      <c r="C188" s="54"/>
      <c r="D188" s="29"/>
      <c r="E188" s="29"/>
      <c r="F188" s="29"/>
      <c r="G188" s="29"/>
      <c r="H188" s="29"/>
      <c r="I188" s="29"/>
      <c r="J188" s="30"/>
      <c r="K188" s="4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5.75" customHeight="1" x14ac:dyDescent="0.3">
      <c r="A189" s="29"/>
      <c r="B189" s="29"/>
      <c r="C189" s="54"/>
      <c r="D189" s="29"/>
      <c r="E189" s="29"/>
      <c r="F189" s="29"/>
      <c r="G189" s="29"/>
      <c r="H189" s="29"/>
      <c r="I189" s="29"/>
      <c r="J189" s="30"/>
      <c r="K189" s="4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5.75" customHeight="1" x14ac:dyDescent="0.3">
      <c r="A190" s="29"/>
      <c r="B190" s="29"/>
      <c r="C190" s="54"/>
      <c r="D190" s="29"/>
      <c r="E190" s="29"/>
      <c r="F190" s="29"/>
      <c r="G190" s="29"/>
      <c r="H190" s="29"/>
      <c r="I190" s="29"/>
      <c r="J190" s="30"/>
      <c r="K190" s="4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5.75" customHeight="1" x14ac:dyDescent="0.3">
      <c r="A191" s="29"/>
      <c r="B191" s="29"/>
      <c r="C191" s="54"/>
      <c r="D191" s="29"/>
      <c r="E191" s="29"/>
      <c r="F191" s="29"/>
      <c r="G191" s="29"/>
      <c r="H191" s="29"/>
      <c r="I191" s="29"/>
      <c r="J191" s="30"/>
      <c r="K191" s="4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5.75" customHeight="1" x14ac:dyDescent="0.3">
      <c r="A192" s="29"/>
      <c r="B192" s="29"/>
      <c r="C192" s="54"/>
      <c r="D192" s="29"/>
      <c r="E192" s="29"/>
      <c r="F192" s="29"/>
      <c r="G192" s="29"/>
      <c r="H192" s="29"/>
      <c r="I192" s="29"/>
      <c r="J192" s="30"/>
      <c r="K192" s="4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5.75" customHeight="1" x14ac:dyDescent="0.3">
      <c r="A193" s="29"/>
      <c r="B193" s="29"/>
      <c r="C193" s="54"/>
      <c r="D193" s="29"/>
      <c r="E193" s="29"/>
      <c r="F193" s="29"/>
      <c r="G193" s="29"/>
      <c r="H193" s="29"/>
      <c r="I193" s="29"/>
      <c r="J193" s="30"/>
      <c r="K193" s="4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5.75" customHeight="1" x14ac:dyDescent="0.3">
      <c r="A194" s="29"/>
      <c r="B194" s="29"/>
      <c r="C194" s="54"/>
      <c r="D194" s="29"/>
      <c r="E194" s="29"/>
      <c r="F194" s="29"/>
      <c r="G194" s="29"/>
      <c r="H194" s="29"/>
      <c r="I194" s="29"/>
      <c r="J194" s="30"/>
      <c r="K194" s="4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5.75" customHeight="1" x14ac:dyDescent="0.3">
      <c r="A195" s="29"/>
      <c r="B195" s="29"/>
      <c r="C195" s="54"/>
      <c r="D195" s="29"/>
      <c r="E195" s="29"/>
      <c r="F195" s="29"/>
      <c r="G195" s="29"/>
      <c r="H195" s="29"/>
      <c r="I195" s="29"/>
      <c r="J195" s="30"/>
      <c r="K195" s="4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5.75" customHeight="1" x14ac:dyDescent="0.3">
      <c r="A196" s="29"/>
      <c r="B196" s="29"/>
      <c r="C196" s="54"/>
      <c r="D196" s="29"/>
      <c r="E196" s="29"/>
      <c r="F196" s="29"/>
      <c r="G196" s="29"/>
      <c r="H196" s="29"/>
      <c r="I196" s="29"/>
      <c r="J196" s="30"/>
      <c r="K196" s="4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5.75" customHeight="1" x14ac:dyDescent="0.3">
      <c r="A197" s="29"/>
      <c r="B197" s="29"/>
      <c r="C197" s="54"/>
      <c r="D197" s="29"/>
      <c r="E197" s="29"/>
      <c r="F197" s="29"/>
      <c r="G197" s="29"/>
      <c r="H197" s="29"/>
      <c r="I197" s="29"/>
      <c r="J197" s="30"/>
      <c r="K197" s="4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5.75" customHeight="1" x14ac:dyDescent="0.3">
      <c r="A198" s="29"/>
      <c r="B198" s="29"/>
      <c r="C198" s="54"/>
      <c r="D198" s="29"/>
      <c r="E198" s="29"/>
      <c r="F198" s="29"/>
      <c r="G198" s="29"/>
      <c r="H198" s="29"/>
      <c r="I198" s="29"/>
      <c r="J198" s="30"/>
      <c r="K198" s="4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5.75" customHeight="1" x14ac:dyDescent="0.3">
      <c r="A199" s="29"/>
      <c r="B199" s="29"/>
      <c r="C199" s="54"/>
      <c r="D199" s="29"/>
      <c r="E199" s="29"/>
      <c r="F199" s="29"/>
      <c r="G199" s="29"/>
      <c r="H199" s="29"/>
      <c r="I199" s="29"/>
      <c r="J199" s="30"/>
      <c r="K199" s="4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5.75" customHeight="1" x14ac:dyDescent="0.3">
      <c r="A200" s="29"/>
      <c r="B200" s="29"/>
      <c r="C200" s="54"/>
      <c r="D200" s="29"/>
      <c r="E200" s="29"/>
      <c r="F200" s="29"/>
      <c r="G200" s="29"/>
      <c r="H200" s="29"/>
      <c r="I200" s="29"/>
      <c r="J200" s="30"/>
      <c r="K200" s="4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5.75" customHeight="1" x14ac:dyDescent="0.3">
      <c r="A201" s="29"/>
      <c r="B201" s="29"/>
      <c r="C201" s="54"/>
      <c r="D201" s="29"/>
      <c r="E201" s="29"/>
      <c r="F201" s="29"/>
      <c r="G201" s="29"/>
      <c r="H201" s="29"/>
      <c r="I201" s="29"/>
      <c r="J201" s="30"/>
      <c r="K201" s="4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5.75" customHeight="1" x14ac:dyDescent="0.3">
      <c r="A202" s="29"/>
      <c r="B202" s="29"/>
      <c r="C202" s="54"/>
      <c r="D202" s="29"/>
      <c r="E202" s="29"/>
      <c r="F202" s="29"/>
      <c r="G202" s="29"/>
      <c r="H202" s="29"/>
      <c r="I202" s="29"/>
      <c r="J202" s="30"/>
      <c r="K202" s="4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5.75" customHeight="1" x14ac:dyDescent="0.3">
      <c r="A203" s="29"/>
      <c r="B203" s="29"/>
      <c r="C203" s="54"/>
      <c r="D203" s="29"/>
      <c r="E203" s="29"/>
      <c r="F203" s="29"/>
      <c r="G203" s="29"/>
      <c r="H203" s="29"/>
      <c r="I203" s="29"/>
      <c r="J203" s="30"/>
      <c r="K203" s="4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5.75" customHeight="1" x14ac:dyDescent="0.3">
      <c r="A204" s="29"/>
      <c r="B204" s="29"/>
      <c r="C204" s="54"/>
      <c r="D204" s="29"/>
      <c r="E204" s="29"/>
      <c r="F204" s="29"/>
      <c r="G204" s="29"/>
      <c r="H204" s="29"/>
      <c r="I204" s="29"/>
      <c r="J204" s="30"/>
      <c r="K204" s="4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5.75" customHeight="1" x14ac:dyDescent="0.3">
      <c r="A205" s="29"/>
      <c r="B205" s="29"/>
      <c r="C205" s="54"/>
      <c r="D205" s="29"/>
      <c r="E205" s="29"/>
      <c r="F205" s="29"/>
      <c r="G205" s="29"/>
      <c r="H205" s="29"/>
      <c r="I205" s="29"/>
      <c r="J205" s="30"/>
      <c r="K205" s="4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5.75" customHeight="1" x14ac:dyDescent="0.3">
      <c r="A206" s="29"/>
      <c r="B206" s="29"/>
      <c r="C206" s="54"/>
      <c r="D206" s="29"/>
      <c r="E206" s="29"/>
      <c r="F206" s="29"/>
      <c r="G206" s="29"/>
      <c r="H206" s="29"/>
      <c r="I206" s="29"/>
      <c r="J206" s="30"/>
      <c r="K206" s="4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5.75" customHeight="1" x14ac:dyDescent="0.3">
      <c r="A207" s="29"/>
      <c r="B207" s="29"/>
      <c r="C207" s="54"/>
      <c r="D207" s="29"/>
      <c r="E207" s="29"/>
      <c r="F207" s="29"/>
      <c r="G207" s="29"/>
      <c r="H207" s="29"/>
      <c r="I207" s="29"/>
      <c r="J207" s="30"/>
      <c r="K207" s="4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5.75" customHeight="1" x14ac:dyDescent="0.3">
      <c r="A208" s="29"/>
      <c r="B208" s="29"/>
      <c r="C208" s="54"/>
      <c r="D208" s="29"/>
      <c r="E208" s="29"/>
      <c r="F208" s="29"/>
      <c r="G208" s="29"/>
      <c r="H208" s="29"/>
      <c r="I208" s="29"/>
      <c r="J208" s="30"/>
      <c r="K208" s="4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5.75" customHeight="1" x14ac:dyDescent="0.3">
      <c r="A209" s="29"/>
      <c r="B209" s="29"/>
      <c r="C209" s="54"/>
      <c r="D209" s="29"/>
      <c r="E209" s="29"/>
      <c r="F209" s="29"/>
      <c r="G209" s="29"/>
      <c r="H209" s="29"/>
      <c r="I209" s="29"/>
      <c r="J209" s="30"/>
      <c r="K209" s="4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5.75" customHeight="1" x14ac:dyDescent="0.3">
      <c r="A210" s="29"/>
      <c r="B210" s="29"/>
      <c r="C210" s="54"/>
      <c r="D210" s="29"/>
      <c r="E210" s="29"/>
      <c r="F210" s="29"/>
      <c r="G210" s="29"/>
      <c r="H210" s="29"/>
      <c r="I210" s="29"/>
      <c r="J210" s="30"/>
      <c r="K210" s="4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5.75" customHeight="1" x14ac:dyDescent="0.3">
      <c r="A211" s="29"/>
      <c r="B211" s="29"/>
      <c r="C211" s="54"/>
      <c r="D211" s="29"/>
      <c r="E211" s="29"/>
      <c r="F211" s="29"/>
      <c r="G211" s="29"/>
      <c r="H211" s="29"/>
      <c r="I211" s="29"/>
      <c r="J211" s="30"/>
      <c r="K211" s="4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5.75" customHeight="1" x14ac:dyDescent="0.3">
      <c r="A212" s="29"/>
      <c r="B212" s="29"/>
      <c r="C212" s="54"/>
      <c r="D212" s="29"/>
      <c r="E212" s="29"/>
      <c r="F212" s="29"/>
      <c r="G212" s="29"/>
      <c r="H212" s="29"/>
      <c r="I212" s="29"/>
      <c r="J212" s="30"/>
      <c r="K212" s="4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5.75" customHeight="1" x14ac:dyDescent="0.3">
      <c r="A213" s="29"/>
      <c r="B213" s="29"/>
      <c r="C213" s="54"/>
      <c r="D213" s="29"/>
      <c r="E213" s="29"/>
      <c r="F213" s="29"/>
      <c r="G213" s="29"/>
      <c r="H213" s="29"/>
      <c r="I213" s="29"/>
      <c r="J213" s="30"/>
      <c r="K213" s="4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5.75" customHeight="1" x14ac:dyDescent="0.3">
      <c r="A214" s="29"/>
      <c r="B214" s="29"/>
      <c r="C214" s="54"/>
      <c r="D214" s="29"/>
      <c r="E214" s="29"/>
      <c r="F214" s="29"/>
      <c r="G214" s="29"/>
      <c r="H214" s="29"/>
      <c r="I214" s="29"/>
      <c r="J214" s="30"/>
      <c r="K214" s="4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5.75" customHeight="1" x14ac:dyDescent="0.3">
      <c r="A215" s="29"/>
      <c r="B215" s="29"/>
      <c r="C215" s="54"/>
      <c r="D215" s="29"/>
      <c r="E215" s="29"/>
      <c r="F215" s="29"/>
      <c r="G215" s="29"/>
      <c r="H215" s="29"/>
      <c r="I215" s="29"/>
      <c r="J215" s="30"/>
      <c r="K215" s="4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5.75" customHeight="1" x14ac:dyDescent="0.3">
      <c r="A216" s="29"/>
      <c r="B216" s="29"/>
      <c r="C216" s="54"/>
      <c r="D216" s="29"/>
      <c r="E216" s="29"/>
      <c r="F216" s="29"/>
      <c r="G216" s="29"/>
      <c r="H216" s="29"/>
      <c r="I216" s="29"/>
      <c r="J216" s="30"/>
      <c r="K216" s="4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5.75" customHeight="1" x14ac:dyDescent="0.3">
      <c r="A217" s="29"/>
      <c r="B217" s="29"/>
      <c r="C217" s="54"/>
      <c r="D217" s="29"/>
      <c r="E217" s="29"/>
      <c r="F217" s="29"/>
      <c r="G217" s="29"/>
      <c r="H217" s="29"/>
      <c r="I217" s="29"/>
      <c r="J217" s="30"/>
      <c r="K217" s="4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5.75" customHeight="1" x14ac:dyDescent="0.3">
      <c r="A218" s="29"/>
      <c r="B218" s="29"/>
      <c r="C218" s="54"/>
      <c r="D218" s="29"/>
      <c r="E218" s="29"/>
      <c r="F218" s="29"/>
      <c r="G218" s="29"/>
      <c r="H218" s="29"/>
      <c r="I218" s="29"/>
      <c r="J218" s="30"/>
      <c r="K218" s="4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5.75" customHeight="1" x14ac:dyDescent="0.3">
      <c r="A219" s="29"/>
      <c r="B219" s="29"/>
      <c r="C219" s="54"/>
      <c r="D219" s="29"/>
      <c r="E219" s="29"/>
      <c r="F219" s="29"/>
      <c r="G219" s="29"/>
      <c r="H219" s="29"/>
      <c r="I219" s="29"/>
      <c r="J219" s="30"/>
      <c r="K219" s="4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5.75" customHeight="1" x14ac:dyDescent="0.3">
      <c r="A220" s="29"/>
      <c r="B220" s="29"/>
      <c r="C220" s="54"/>
      <c r="D220" s="29"/>
      <c r="E220" s="29"/>
      <c r="F220" s="29"/>
      <c r="G220" s="29"/>
      <c r="H220" s="29"/>
      <c r="I220" s="29"/>
      <c r="J220" s="30"/>
      <c r="K220" s="4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5.75" customHeight="1" x14ac:dyDescent="0.3">
      <c r="A221" s="29"/>
      <c r="B221" s="29"/>
      <c r="C221" s="54"/>
      <c r="D221" s="29"/>
      <c r="E221" s="29"/>
      <c r="F221" s="29"/>
      <c r="G221" s="29"/>
      <c r="H221" s="29"/>
      <c r="I221" s="29"/>
      <c r="J221" s="30"/>
      <c r="K221" s="4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5.75" customHeight="1" x14ac:dyDescent="0.3">
      <c r="A222" s="29"/>
      <c r="B222" s="29"/>
      <c r="C222" s="54"/>
      <c r="D222" s="29"/>
      <c r="E222" s="29"/>
      <c r="F222" s="29"/>
      <c r="G222" s="29"/>
      <c r="H222" s="29"/>
      <c r="I222" s="29"/>
      <c r="J222" s="30"/>
      <c r="K222" s="4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5.75" customHeight="1" x14ac:dyDescent="0.3">
      <c r="A223" s="29"/>
      <c r="B223" s="29"/>
      <c r="C223" s="54"/>
      <c r="D223" s="29"/>
      <c r="E223" s="29"/>
      <c r="F223" s="29"/>
      <c r="G223" s="29"/>
      <c r="H223" s="29"/>
      <c r="I223" s="29"/>
      <c r="J223" s="30"/>
      <c r="K223" s="4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5.75" customHeight="1" x14ac:dyDescent="0.3">
      <c r="A224" s="29"/>
      <c r="B224" s="29"/>
      <c r="C224" s="54"/>
      <c r="D224" s="29"/>
      <c r="E224" s="29"/>
      <c r="F224" s="29"/>
      <c r="G224" s="29"/>
      <c r="H224" s="29"/>
      <c r="I224" s="29"/>
      <c r="J224" s="30"/>
      <c r="K224" s="4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5.75" customHeight="1" x14ac:dyDescent="0.3">
      <c r="A225" s="29"/>
      <c r="B225" s="29"/>
      <c r="C225" s="54"/>
      <c r="D225" s="29"/>
      <c r="E225" s="29"/>
      <c r="F225" s="29"/>
      <c r="G225" s="29"/>
      <c r="H225" s="29"/>
      <c r="I225" s="29"/>
      <c r="J225" s="30"/>
      <c r="K225" s="4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5.75" customHeight="1" x14ac:dyDescent="0.3">
      <c r="A226" s="29"/>
      <c r="B226" s="29"/>
      <c r="C226" s="54"/>
      <c r="D226" s="29"/>
      <c r="E226" s="29"/>
      <c r="F226" s="29"/>
      <c r="G226" s="29"/>
      <c r="H226" s="29"/>
      <c r="I226" s="29"/>
      <c r="J226" s="30"/>
      <c r="K226" s="4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5.75" customHeight="1" x14ac:dyDescent="0.3">
      <c r="A227" s="29"/>
      <c r="B227" s="29"/>
      <c r="C227" s="54"/>
      <c r="D227" s="29"/>
      <c r="E227" s="29"/>
      <c r="F227" s="29"/>
      <c r="G227" s="29"/>
      <c r="H227" s="29"/>
      <c r="I227" s="29"/>
      <c r="J227" s="30"/>
      <c r="K227" s="4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5.75" customHeight="1" x14ac:dyDescent="0.3">
      <c r="A228" s="29"/>
      <c r="B228" s="29"/>
      <c r="C228" s="54"/>
      <c r="D228" s="29"/>
      <c r="E228" s="29"/>
      <c r="F228" s="29"/>
      <c r="G228" s="29"/>
      <c r="H228" s="29"/>
      <c r="I228" s="29"/>
      <c r="J228" s="30"/>
      <c r="K228" s="4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5.75" customHeight="1" x14ac:dyDescent="0.3">
      <c r="A229" s="29"/>
      <c r="B229" s="29"/>
      <c r="C229" s="54"/>
      <c r="D229" s="29"/>
      <c r="E229" s="29"/>
      <c r="F229" s="29"/>
      <c r="G229" s="29"/>
      <c r="H229" s="29"/>
      <c r="I229" s="29"/>
      <c r="J229" s="30"/>
      <c r="K229" s="4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5.75" customHeight="1" x14ac:dyDescent="0.3">
      <c r="A230" s="29"/>
      <c r="B230" s="29"/>
      <c r="C230" s="54"/>
      <c r="D230" s="29"/>
      <c r="E230" s="29"/>
      <c r="F230" s="29"/>
      <c r="G230" s="29"/>
      <c r="H230" s="29"/>
      <c r="I230" s="29"/>
      <c r="J230" s="30"/>
      <c r="K230" s="4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5.75" customHeight="1" x14ac:dyDescent="0.3">
      <c r="A231" s="29"/>
      <c r="B231" s="29"/>
      <c r="C231" s="54"/>
      <c r="D231" s="29"/>
      <c r="E231" s="29"/>
      <c r="F231" s="29"/>
      <c r="G231" s="29"/>
      <c r="H231" s="29"/>
      <c r="I231" s="29"/>
      <c r="J231" s="30"/>
      <c r="K231" s="4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5.75" customHeight="1" x14ac:dyDescent="0.3">
      <c r="A232" s="29"/>
      <c r="B232" s="29"/>
      <c r="C232" s="54"/>
      <c r="D232" s="29"/>
      <c r="E232" s="29"/>
      <c r="F232" s="29"/>
      <c r="G232" s="29"/>
      <c r="H232" s="29"/>
      <c r="I232" s="29"/>
      <c r="J232" s="30"/>
      <c r="K232" s="4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5.75" customHeight="1" x14ac:dyDescent="0.3">
      <c r="A233" s="29"/>
      <c r="B233" s="29"/>
      <c r="C233" s="54"/>
      <c r="D233" s="29"/>
      <c r="E233" s="29"/>
      <c r="F233" s="29"/>
      <c r="G233" s="29"/>
      <c r="H233" s="29"/>
      <c r="I233" s="29"/>
      <c r="J233" s="30"/>
      <c r="K233" s="4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5.75" customHeight="1" x14ac:dyDescent="0.3">
      <c r="A234" s="29"/>
      <c r="B234" s="29"/>
      <c r="C234" s="54"/>
      <c r="D234" s="29"/>
      <c r="E234" s="29"/>
      <c r="F234" s="29"/>
      <c r="G234" s="29"/>
      <c r="H234" s="29"/>
      <c r="I234" s="29"/>
      <c r="J234" s="30"/>
      <c r="K234" s="4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5.75" customHeight="1" x14ac:dyDescent="0.3">
      <c r="A235" s="29"/>
      <c r="B235" s="29"/>
      <c r="C235" s="54"/>
      <c r="D235" s="29"/>
      <c r="E235" s="29"/>
      <c r="F235" s="29"/>
      <c r="G235" s="29"/>
      <c r="H235" s="29"/>
      <c r="I235" s="29"/>
      <c r="J235" s="30"/>
      <c r="K235" s="4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5.75" customHeight="1" x14ac:dyDescent="0.3">
      <c r="A236" s="29"/>
      <c r="B236" s="29"/>
      <c r="C236" s="54"/>
      <c r="D236" s="29"/>
      <c r="E236" s="29"/>
      <c r="F236" s="29"/>
      <c r="G236" s="29"/>
      <c r="H236" s="29"/>
      <c r="I236" s="29"/>
      <c r="J236" s="30"/>
      <c r="K236" s="4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5.75" customHeight="1" x14ac:dyDescent="0.3">
      <c r="A237" s="29"/>
      <c r="B237" s="29"/>
      <c r="C237" s="54"/>
      <c r="D237" s="29"/>
      <c r="E237" s="29"/>
      <c r="F237" s="29"/>
      <c r="G237" s="29"/>
      <c r="H237" s="29"/>
      <c r="I237" s="29"/>
      <c r="J237" s="30"/>
      <c r="K237" s="4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5.75" customHeight="1" x14ac:dyDescent="0.3">
      <c r="A238" s="29"/>
      <c r="B238" s="29"/>
      <c r="C238" s="54"/>
      <c r="D238" s="29"/>
      <c r="E238" s="29"/>
      <c r="F238" s="29"/>
      <c r="G238" s="29"/>
      <c r="H238" s="29"/>
      <c r="I238" s="29"/>
      <c r="J238" s="30"/>
      <c r="K238" s="4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5.75" customHeight="1" x14ac:dyDescent="0.3">
      <c r="A239" s="29"/>
      <c r="B239" s="29"/>
      <c r="C239" s="54"/>
      <c r="D239" s="29"/>
      <c r="E239" s="29"/>
      <c r="F239" s="29"/>
      <c r="G239" s="29"/>
      <c r="H239" s="29"/>
      <c r="I239" s="29"/>
      <c r="J239" s="30"/>
      <c r="K239" s="4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5.75" customHeight="1" x14ac:dyDescent="0.3">
      <c r="A240" s="29"/>
      <c r="B240" s="29"/>
      <c r="C240" s="54"/>
      <c r="D240" s="29"/>
      <c r="E240" s="29"/>
      <c r="F240" s="29"/>
      <c r="G240" s="29"/>
      <c r="H240" s="29"/>
      <c r="I240" s="29"/>
      <c r="J240" s="30"/>
      <c r="K240" s="4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5.75" customHeight="1" x14ac:dyDescent="0.3">
      <c r="A241" s="29"/>
      <c r="B241" s="29"/>
      <c r="C241" s="54"/>
      <c r="D241" s="29"/>
      <c r="E241" s="29"/>
      <c r="F241" s="29"/>
      <c r="G241" s="29"/>
      <c r="H241" s="29"/>
      <c r="I241" s="29"/>
      <c r="J241" s="30"/>
      <c r="K241" s="4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5.75" customHeight="1" x14ac:dyDescent="0.3">
      <c r="A242" s="29"/>
      <c r="B242" s="29"/>
      <c r="C242" s="54"/>
      <c r="D242" s="29"/>
      <c r="E242" s="29"/>
      <c r="F242" s="29"/>
      <c r="G242" s="29"/>
      <c r="H242" s="29"/>
      <c r="I242" s="29"/>
      <c r="J242" s="30"/>
      <c r="K242" s="4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5.75" customHeight="1" x14ac:dyDescent="0.3">
      <c r="A243" s="29"/>
      <c r="B243" s="29"/>
      <c r="C243" s="54"/>
      <c r="D243" s="29"/>
      <c r="E243" s="29"/>
      <c r="F243" s="29"/>
      <c r="G243" s="29"/>
      <c r="H243" s="29"/>
      <c r="I243" s="29"/>
      <c r="J243" s="30"/>
      <c r="K243" s="4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5.75" customHeight="1" x14ac:dyDescent="0.3">
      <c r="A244" s="29"/>
      <c r="B244" s="29"/>
      <c r="C244" s="54"/>
      <c r="D244" s="29"/>
      <c r="E244" s="29"/>
      <c r="F244" s="29"/>
      <c r="G244" s="29"/>
      <c r="H244" s="29"/>
      <c r="I244" s="29"/>
      <c r="J244" s="30"/>
      <c r="K244" s="4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5.75" customHeight="1" x14ac:dyDescent="0.3">
      <c r="A245" s="29"/>
      <c r="B245" s="29"/>
      <c r="C245" s="54"/>
      <c r="D245" s="29"/>
      <c r="E245" s="29"/>
      <c r="F245" s="29"/>
      <c r="G245" s="29"/>
      <c r="H245" s="29"/>
      <c r="I245" s="29"/>
      <c r="J245" s="30"/>
      <c r="K245" s="4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5.75" customHeight="1" x14ac:dyDescent="0.3">
      <c r="A246" s="29"/>
      <c r="B246" s="29"/>
      <c r="C246" s="54"/>
      <c r="D246" s="29"/>
      <c r="E246" s="29"/>
      <c r="F246" s="29"/>
      <c r="G246" s="29"/>
      <c r="H246" s="29"/>
      <c r="I246" s="29"/>
      <c r="J246" s="30"/>
      <c r="K246" s="4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5.75" customHeight="1" x14ac:dyDescent="0.3">
      <c r="A247" s="29"/>
      <c r="B247" s="29"/>
      <c r="C247" s="54"/>
      <c r="D247" s="29"/>
      <c r="E247" s="29"/>
      <c r="F247" s="29"/>
      <c r="G247" s="29"/>
      <c r="H247" s="29"/>
      <c r="I247" s="29"/>
      <c r="J247" s="30"/>
      <c r="K247" s="4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5.75" customHeight="1" x14ac:dyDescent="0.3">
      <c r="A248" s="29"/>
      <c r="B248" s="29"/>
      <c r="C248" s="54"/>
      <c r="D248" s="29"/>
      <c r="E248" s="29"/>
      <c r="F248" s="29"/>
      <c r="G248" s="29"/>
      <c r="H248" s="29"/>
      <c r="I248" s="29"/>
      <c r="J248" s="30"/>
      <c r="K248" s="4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5.75" customHeight="1" x14ac:dyDescent="0.3">
      <c r="A249" s="29"/>
      <c r="B249" s="29"/>
      <c r="C249" s="54"/>
      <c r="D249" s="29"/>
      <c r="E249" s="29"/>
      <c r="F249" s="29"/>
      <c r="G249" s="29"/>
      <c r="H249" s="29"/>
      <c r="I249" s="29"/>
      <c r="J249" s="30"/>
      <c r="K249" s="4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5.75" customHeight="1" x14ac:dyDescent="0.3">
      <c r="A250" s="29"/>
      <c r="B250" s="29"/>
      <c r="C250" s="54"/>
      <c r="D250" s="29"/>
      <c r="E250" s="29"/>
      <c r="F250" s="29"/>
      <c r="G250" s="29"/>
      <c r="H250" s="29"/>
      <c r="I250" s="29"/>
      <c r="J250" s="30"/>
      <c r="K250" s="4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5.75" customHeight="1" x14ac:dyDescent="0.3">
      <c r="A251" s="29"/>
      <c r="B251" s="29"/>
      <c r="C251" s="54"/>
      <c r="D251" s="29"/>
      <c r="E251" s="29"/>
      <c r="F251" s="29"/>
      <c r="G251" s="29"/>
      <c r="H251" s="29"/>
      <c r="I251" s="29"/>
      <c r="J251" s="30"/>
      <c r="K251" s="4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5.75" customHeight="1" x14ac:dyDescent="0.3">
      <c r="A252" s="29"/>
      <c r="B252" s="29"/>
      <c r="C252" s="54"/>
      <c r="D252" s="29"/>
      <c r="E252" s="29"/>
      <c r="F252" s="29"/>
      <c r="G252" s="29"/>
      <c r="H252" s="29"/>
      <c r="I252" s="29"/>
      <c r="J252" s="30"/>
      <c r="K252" s="4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5.75" customHeight="1" x14ac:dyDescent="0.3">
      <c r="A253" s="29"/>
      <c r="B253" s="29"/>
      <c r="C253" s="54"/>
      <c r="D253" s="29"/>
      <c r="E253" s="29"/>
      <c r="F253" s="29"/>
      <c r="G253" s="29"/>
      <c r="H253" s="29"/>
      <c r="I253" s="29"/>
      <c r="J253" s="30"/>
      <c r="K253" s="4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5.75" customHeight="1" x14ac:dyDescent="0.3">
      <c r="A254" s="29"/>
      <c r="B254" s="29"/>
      <c r="C254" s="54"/>
      <c r="D254" s="29"/>
      <c r="E254" s="29"/>
      <c r="F254" s="29"/>
      <c r="G254" s="29"/>
      <c r="H254" s="29"/>
      <c r="I254" s="29"/>
      <c r="J254" s="30"/>
      <c r="K254" s="4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5.75" customHeight="1" x14ac:dyDescent="0.3">
      <c r="A255" s="29"/>
      <c r="B255" s="29"/>
      <c r="C255" s="54"/>
      <c r="D255" s="29"/>
      <c r="E255" s="29"/>
      <c r="F255" s="29"/>
      <c r="G255" s="29"/>
      <c r="H255" s="29"/>
      <c r="I255" s="29"/>
      <c r="J255" s="30"/>
      <c r="K255" s="4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5.75" customHeight="1" x14ac:dyDescent="0.3">
      <c r="A256" s="29"/>
      <c r="B256" s="29"/>
      <c r="C256" s="54"/>
      <c r="D256" s="29"/>
      <c r="E256" s="29"/>
      <c r="F256" s="29"/>
      <c r="G256" s="29"/>
      <c r="H256" s="29"/>
      <c r="I256" s="29"/>
      <c r="J256" s="30"/>
      <c r="K256" s="4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5.75" customHeight="1" x14ac:dyDescent="0.3">
      <c r="A257" s="29"/>
      <c r="B257" s="29"/>
      <c r="C257" s="54"/>
      <c r="D257" s="29"/>
      <c r="E257" s="29"/>
      <c r="F257" s="29"/>
      <c r="G257" s="29"/>
      <c r="H257" s="29"/>
      <c r="I257" s="29"/>
      <c r="J257" s="30"/>
      <c r="K257" s="4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5.75" customHeight="1" x14ac:dyDescent="0.3">
      <c r="A258" s="29"/>
      <c r="B258" s="29"/>
      <c r="C258" s="54"/>
      <c r="D258" s="29"/>
      <c r="E258" s="29"/>
      <c r="F258" s="29"/>
      <c r="G258" s="29"/>
      <c r="H258" s="29"/>
      <c r="I258" s="29"/>
      <c r="J258" s="30"/>
      <c r="K258" s="4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5.75" customHeight="1" x14ac:dyDescent="0.3">
      <c r="A259" s="29"/>
      <c r="B259" s="29"/>
      <c r="C259" s="54"/>
      <c r="D259" s="29"/>
      <c r="E259" s="29"/>
      <c r="F259" s="29"/>
      <c r="G259" s="29"/>
      <c r="H259" s="29"/>
      <c r="I259" s="29"/>
      <c r="J259" s="30"/>
      <c r="K259" s="4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5.75" customHeight="1" x14ac:dyDescent="0.3">
      <c r="A260" s="29"/>
      <c r="B260" s="29"/>
      <c r="C260" s="54"/>
      <c r="D260" s="29"/>
      <c r="E260" s="29"/>
      <c r="F260" s="29"/>
      <c r="G260" s="29"/>
      <c r="H260" s="29"/>
      <c r="I260" s="29"/>
      <c r="J260" s="30"/>
      <c r="K260" s="4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5.75" customHeight="1" x14ac:dyDescent="0.3">
      <c r="A261" s="29"/>
      <c r="B261" s="29"/>
      <c r="C261" s="54"/>
      <c r="D261" s="29"/>
      <c r="E261" s="29"/>
      <c r="F261" s="29"/>
      <c r="G261" s="29"/>
      <c r="H261" s="29"/>
      <c r="I261" s="29"/>
      <c r="J261" s="30"/>
      <c r="K261" s="4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5.75" customHeight="1" x14ac:dyDescent="0.3">
      <c r="A262" s="29"/>
      <c r="B262" s="29"/>
      <c r="C262" s="54"/>
      <c r="D262" s="29"/>
      <c r="E262" s="29"/>
      <c r="F262" s="29"/>
      <c r="G262" s="29"/>
      <c r="H262" s="29"/>
      <c r="I262" s="29"/>
      <c r="J262" s="30"/>
      <c r="K262" s="4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5.75" customHeight="1" x14ac:dyDescent="0.3">
      <c r="A263" s="29"/>
      <c r="B263" s="29"/>
      <c r="C263" s="54"/>
      <c r="D263" s="29"/>
      <c r="E263" s="29"/>
      <c r="F263" s="29"/>
      <c r="G263" s="29"/>
      <c r="H263" s="29"/>
      <c r="I263" s="29"/>
      <c r="J263" s="30"/>
      <c r="K263" s="4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5.75" customHeight="1" x14ac:dyDescent="0.3">
      <c r="A264" s="29"/>
      <c r="B264" s="29"/>
      <c r="C264" s="54"/>
      <c r="D264" s="29"/>
      <c r="E264" s="29"/>
      <c r="F264" s="29"/>
      <c r="G264" s="29"/>
      <c r="H264" s="29"/>
      <c r="I264" s="29"/>
      <c r="J264" s="30"/>
      <c r="K264" s="4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5.75" customHeight="1" x14ac:dyDescent="0.3">
      <c r="A265" s="29"/>
      <c r="B265" s="29"/>
      <c r="C265" s="54"/>
      <c r="D265" s="29"/>
      <c r="E265" s="29"/>
      <c r="F265" s="29"/>
      <c r="G265" s="29"/>
      <c r="H265" s="29"/>
      <c r="I265" s="29"/>
      <c r="J265" s="30"/>
      <c r="K265" s="4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5.75" customHeight="1" x14ac:dyDescent="0.3">
      <c r="A266" s="29"/>
      <c r="B266" s="29"/>
      <c r="C266" s="54"/>
      <c r="D266" s="29"/>
      <c r="E266" s="29"/>
      <c r="F266" s="29"/>
      <c r="G266" s="29"/>
      <c r="H266" s="29"/>
      <c r="I266" s="29"/>
      <c r="J266" s="30"/>
      <c r="K266" s="4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5.75" customHeight="1" x14ac:dyDescent="0.3">
      <c r="A267" s="29"/>
      <c r="B267" s="29"/>
      <c r="C267" s="54"/>
      <c r="D267" s="29"/>
      <c r="E267" s="29"/>
      <c r="F267" s="29"/>
      <c r="G267" s="29"/>
      <c r="H267" s="29"/>
      <c r="I267" s="29"/>
      <c r="J267" s="30"/>
      <c r="K267" s="4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5.75" customHeight="1" x14ac:dyDescent="0.3">
      <c r="A268" s="29"/>
      <c r="B268" s="29"/>
      <c r="C268" s="54"/>
      <c r="D268" s="29"/>
      <c r="E268" s="29"/>
      <c r="F268" s="29"/>
      <c r="G268" s="29"/>
      <c r="H268" s="29"/>
      <c r="I268" s="29"/>
      <c r="J268" s="30"/>
      <c r="K268" s="4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5.75" customHeight="1" x14ac:dyDescent="0.3">
      <c r="A269" s="29"/>
      <c r="B269" s="29"/>
      <c r="C269" s="54"/>
      <c r="D269" s="29"/>
      <c r="E269" s="29"/>
      <c r="F269" s="29"/>
      <c r="G269" s="29"/>
      <c r="H269" s="29"/>
      <c r="I269" s="29"/>
      <c r="J269" s="30"/>
      <c r="K269" s="4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5.75" customHeight="1" x14ac:dyDescent="0.3">
      <c r="A270" s="29"/>
      <c r="B270" s="29"/>
      <c r="C270" s="54"/>
      <c r="D270" s="29"/>
      <c r="E270" s="29"/>
      <c r="F270" s="29"/>
      <c r="G270" s="29"/>
      <c r="H270" s="29"/>
      <c r="I270" s="29"/>
      <c r="J270" s="30"/>
      <c r="K270" s="4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5.75" customHeight="1" x14ac:dyDescent="0.3">
      <c r="A271" s="29"/>
      <c r="B271" s="29"/>
      <c r="C271" s="54"/>
      <c r="D271" s="29"/>
      <c r="E271" s="29"/>
      <c r="F271" s="29"/>
      <c r="G271" s="29"/>
      <c r="H271" s="29"/>
      <c r="I271" s="29"/>
      <c r="J271" s="30"/>
      <c r="K271" s="4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5.75" customHeight="1" x14ac:dyDescent="0.3">
      <c r="A272" s="29"/>
      <c r="B272" s="29"/>
      <c r="C272" s="54"/>
      <c r="D272" s="29"/>
      <c r="E272" s="29"/>
      <c r="F272" s="29"/>
      <c r="G272" s="29"/>
      <c r="H272" s="29"/>
      <c r="I272" s="29"/>
      <c r="J272" s="30"/>
      <c r="K272" s="4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5.75" customHeight="1" x14ac:dyDescent="0.3">
      <c r="A273" s="29"/>
      <c r="B273" s="29"/>
      <c r="C273" s="54"/>
      <c r="D273" s="29"/>
      <c r="E273" s="29"/>
      <c r="F273" s="29"/>
      <c r="G273" s="29"/>
      <c r="H273" s="29"/>
      <c r="I273" s="29"/>
      <c r="J273" s="30"/>
      <c r="K273" s="4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5.75" customHeight="1" x14ac:dyDescent="0.3">
      <c r="A274" s="29"/>
      <c r="B274" s="29"/>
      <c r="C274" s="54"/>
      <c r="D274" s="29"/>
      <c r="E274" s="29"/>
      <c r="F274" s="29"/>
      <c r="G274" s="29"/>
      <c r="H274" s="29"/>
      <c r="I274" s="29"/>
      <c r="J274" s="30"/>
      <c r="K274" s="4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5.75" customHeight="1" x14ac:dyDescent="0.3">
      <c r="A275" s="29"/>
      <c r="B275" s="29"/>
      <c r="C275" s="54"/>
      <c r="D275" s="29"/>
      <c r="E275" s="29"/>
      <c r="F275" s="29"/>
      <c r="G275" s="29"/>
      <c r="H275" s="29"/>
      <c r="I275" s="29"/>
      <c r="J275" s="30"/>
      <c r="K275" s="4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5.75" customHeight="1" x14ac:dyDescent="0.3">
      <c r="A276" s="29"/>
      <c r="B276" s="29"/>
      <c r="C276" s="54"/>
      <c r="D276" s="29"/>
      <c r="E276" s="29"/>
      <c r="F276" s="29"/>
      <c r="G276" s="29"/>
      <c r="H276" s="29"/>
      <c r="I276" s="29"/>
      <c r="J276" s="30"/>
      <c r="K276" s="4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5.75" customHeight="1" x14ac:dyDescent="0.3">
      <c r="A277" s="29"/>
      <c r="B277" s="29"/>
      <c r="C277" s="54"/>
      <c r="D277" s="29"/>
      <c r="E277" s="29"/>
      <c r="F277" s="29"/>
      <c r="G277" s="29"/>
      <c r="H277" s="29"/>
      <c r="I277" s="29"/>
      <c r="J277" s="30"/>
      <c r="K277" s="4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5.75" customHeight="1" x14ac:dyDescent="0.3">
      <c r="A278" s="29"/>
      <c r="B278" s="29"/>
      <c r="C278" s="54"/>
      <c r="D278" s="29"/>
      <c r="E278" s="29"/>
      <c r="F278" s="29"/>
      <c r="G278" s="29"/>
      <c r="H278" s="29"/>
      <c r="I278" s="29"/>
      <c r="J278" s="30"/>
      <c r="K278" s="4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5.75" customHeight="1" x14ac:dyDescent="0.3">
      <c r="A279" s="29"/>
      <c r="B279" s="29"/>
      <c r="C279" s="54"/>
      <c r="D279" s="29"/>
      <c r="E279" s="29"/>
      <c r="F279" s="29"/>
      <c r="G279" s="29"/>
      <c r="H279" s="29"/>
      <c r="I279" s="29"/>
      <c r="J279" s="30"/>
      <c r="K279" s="4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5.75" customHeight="1" x14ac:dyDescent="0.3">
      <c r="A280" s="29"/>
      <c r="B280" s="29"/>
      <c r="C280" s="54"/>
      <c r="D280" s="29"/>
      <c r="E280" s="29"/>
      <c r="F280" s="29"/>
      <c r="G280" s="29"/>
      <c r="H280" s="29"/>
      <c r="I280" s="29"/>
      <c r="J280" s="30"/>
      <c r="K280" s="4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5.75" customHeight="1" x14ac:dyDescent="0.3">
      <c r="A281" s="29"/>
      <c r="B281" s="29"/>
      <c r="C281" s="54"/>
      <c r="D281" s="29"/>
      <c r="E281" s="29"/>
      <c r="F281" s="29"/>
      <c r="G281" s="29"/>
      <c r="H281" s="29"/>
      <c r="I281" s="29"/>
      <c r="J281" s="30"/>
      <c r="K281" s="4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5.75" customHeight="1" x14ac:dyDescent="0.3">
      <c r="A282" s="29"/>
      <c r="B282" s="29"/>
      <c r="C282" s="54"/>
      <c r="D282" s="29"/>
      <c r="E282" s="29"/>
      <c r="F282" s="29"/>
      <c r="G282" s="29"/>
      <c r="H282" s="29"/>
      <c r="I282" s="29"/>
      <c r="J282" s="30"/>
      <c r="K282" s="4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5.75" customHeight="1" x14ac:dyDescent="0.3">
      <c r="A283" s="29"/>
      <c r="B283" s="29"/>
      <c r="C283" s="54"/>
      <c r="D283" s="29"/>
      <c r="E283" s="29"/>
      <c r="F283" s="29"/>
      <c r="G283" s="29"/>
      <c r="H283" s="29"/>
      <c r="I283" s="29"/>
      <c r="J283" s="30"/>
      <c r="K283" s="4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5.75" customHeight="1" x14ac:dyDescent="0.3">
      <c r="A284" s="29"/>
      <c r="B284" s="29"/>
      <c r="C284" s="54"/>
      <c r="D284" s="29"/>
      <c r="E284" s="29"/>
      <c r="F284" s="29"/>
      <c r="G284" s="29"/>
      <c r="H284" s="29"/>
      <c r="I284" s="29"/>
      <c r="J284" s="30"/>
      <c r="K284" s="4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5.75" customHeight="1" x14ac:dyDescent="0.3">
      <c r="A285" s="29"/>
      <c r="B285" s="29"/>
      <c r="C285" s="54"/>
      <c r="D285" s="29"/>
      <c r="E285" s="29"/>
      <c r="F285" s="29"/>
      <c r="G285" s="29"/>
      <c r="H285" s="29"/>
      <c r="I285" s="29"/>
      <c r="J285" s="30"/>
      <c r="K285" s="4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5.75" customHeight="1" x14ac:dyDescent="0.3">
      <c r="A286" s="29"/>
      <c r="B286" s="29"/>
      <c r="C286" s="54"/>
      <c r="D286" s="29"/>
      <c r="E286" s="29"/>
      <c r="F286" s="29"/>
      <c r="G286" s="29"/>
      <c r="H286" s="29"/>
      <c r="I286" s="29"/>
      <c r="J286" s="30"/>
      <c r="K286" s="4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5.75" customHeight="1" x14ac:dyDescent="0.3">
      <c r="A287" s="29"/>
      <c r="B287" s="29"/>
      <c r="C287" s="54"/>
      <c r="D287" s="29"/>
      <c r="E287" s="29"/>
      <c r="F287" s="29"/>
      <c r="G287" s="29"/>
      <c r="H287" s="29"/>
      <c r="I287" s="29"/>
      <c r="J287" s="30"/>
      <c r="K287" s="4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5.75" customHeight="1" x14ac:dyDescent="0.3">
      <c r="A288" s="29"/>
      <c r="B288" s="29"/>
      <c r="C288" s="54"/>
      <c r="D288" s="29"/>
      <c r="E288" s="29"/>
      <c r="F288" s="29"/>
      <c r="G288" s="29"/>
      <c r="H288" s="29"/>
      <c r="I288" s="29"/>
      <c r="J288" s="30"/>
      <c r="K288" s="4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5.75" customHeight="1" x14ac:dyDescent="0.3">
      <c r="A289" s="29"/>
      <c r="B289" s="29"/>
      <c r="C289" s="54"/>
      <c r="D289" s="29"/>
      <c r="E289" s="29"/>
      <c r="F289" s="29"/>
      <c r="G289" s="29"/>
      <c r="H289" s="29"/>
      <c r="I289" s="29"/>
      <c r="J289" s="30"/>
      <c r="K289" s="4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5.75" customHeight="1" x14ac:dyDescent="0.3">
      <c r="A290" s="29"/>
      <c r="B290" s="29"/>
      <c r="C290" s="54"/>
      <c r="D290" s="29"/>
      <c r="E290" s="29"/>
      <c r="F290" s="29"/>
      <c r="G290" s="29"/>
      <c r="H290" s="29"/>
      <c r="I290" s="29"/>
      <c r="J290" s="30"/>
      <c r="K290" s="4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5.75" customHeight="1" x14ac:dyDescent="0.3">
      <c r="A291" s="29"/>
      <c r="B291" s="29"/>
      <c r="C291" s="54"/>
      <c r="D291" s="29"/>
      <c r="E291" s="29"/>
      <c r="F291" s="29"/>
      <c r="G291" s="29"/>
      <c r="H291" s="29"/>
      <c r="I291" s="29"/>
      <c r="J291" s="30"/>
      <c r="K291" s="4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5.75" customHeight="1" x14ac:dyDescent="0.3">
      <c r="A292" s="29"/>
      <c r="B292" s="29"/>
      <c r="C292" s="54"/>
      <c r="D292" s="29"/>
      <c r="E292" s="29"/>
      <c r="F292" s="29"/>
      <c r="G292" s="29"/>
      <c r="H292" s="29"/>
      <c r="I292" s="29"/>
      <c r="J292" s="30"/>
      <c r="K292" s="4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5.75" customHeight="1" x14ac:dyDescent="0.3">
      <c r="A293" s="29"/>
      <c r="B293" s="29"/>
      <c r="C293" s="54"/>
      <c r="D293" s="29"/>
      <c r="E293" s="29"/>
      <c r="F293" s="29"/>
      <c r="G293" s="29"/>
      <c r="H293" s="29"/>
      <c r="I293" s="29"/>
      <c r="J293" s="30"/>
      <c r="K293" s="4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5.75" customHeight="1" x14ac:dyDescent="0.3">
      <c r="A294" s="29"/>
      <c r="B294" s="29"/>
      <c r="C294" s="54"/>
      <c r="D294" s="29"/>
      <c r="E294" s="29"/>
      <c r="F294" s="29"/>
      <c r="G294" s="29"/>
      <c r="H294" s="29"/>
      <c r="I294" s="29"/>
      <c r="J294" s="30"/>
      <c r="K294" s="4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5.75" customHeight="1" x14ac:dyDescent="0.3">
      <c r="A295" s="29"/>
      <c r="B295" s="29"/>
      <c r="C295" s="54"/>
      <c r="D295" s="29"/>
      <c r="E295" s="29"/>
      <c r="F295" s="29"/>
      <c r="G295" s="29"/>
      <c r="H295" s="29"/>
      <c r="I295" s="29"/>
      <c r="J295" s="30"/>
      <c r="K295" s="4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5.75" customHeight="1" x14ac:dyDescent="0.3">
      <c r="A296" s="29"/>
      <c r="B296" s="29"/>
      <c r="C296" s="54"/>
      <c r="D296" s="29"/>
      <c r="E296" s="29"/>
      <c r="F296" s="29"/>
      <c r="G296" s="29"/>
      <c r="H296" s="29"/>
      <c r="I296" s="29"/>
      <c r="J296" s="30"/>
      <c r="K296" s="4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5.75" customHeight="1" x14ac:dyDescent="0.3">
      <c r="A297" s="29"/>
      <c r="B297" s="29"/>
      <c r="C297" s="54"/>
      <c r="D297" s="29"/>
      <c r="E297" s="29"/>
      <c r="F297" s="29"/>
      <c r="G297" s="29"/>
      <c r="H297" s="29"/>
      <c r="I297" s="29"/>
      <c r="J297" s="30"/>
      <c r="K297" s="4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5.75" customHeight="1" x14ac:dyDescent="0.3">
      <c r="A298" s="29"/>
      <c r="B298" s="29"/>
      <c r="C298" s="54"/>
      <c r="D298" s="29"/>
      <c r="E298" s="29"/>
      <c r="F298" s="29"/>
      <c r="G298" s="29"/>
      <c r="H298" s="29"/>
      <c r="I298" s="29"/>
      <c r="J298" s="30"/>
      <c r="K298" s="4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5.75" customHeight="1" x14ac:dyDescent="0.3">
      <c r="A299" s="29"/>
      <c r="B299" s="29"/>
      <c r="C299" s="54"/>
      <c r="D299" s="29"/>
      <c r="E299" s="29"/>
      <c r="F299" s="29"/>
      <c r="G299" s="29"/>
      <c r="H299" s="29"/>
      <c r="I299" s="29"/>
      <c r="J299" s="30"/>
      <c r="K299" s="4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5.75" customHeight="1" x14ac:dyDescent="0.3">
      <c r="A300" s="29"/>
      <c r="B300" s="29"/>
      <c r="C300" s="54"/>
      <c r="D300" s="29"/>
      <c r="E300" s="29"/>
      <c r="F300" s="29"/>
      <c r="G300" s="29"/>
      <c r="H300" s="29"/>
      <c r="I300" s="29"/>
      <c r="J300" s="30"/>
      <c r="K300" s="4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5.75" customHeight="1" x14ac:dyDescent="0.3">
      <c r="A301" s="29"/>
      <c r="B301" s="29"/>
      <c r="C301" s="54"/>
      <c r="D301" s="29"/>
      <c r="E301" s="29"/>
      <c r="F301" s="29"/>
      <c r="G301" s="29"/>
      <c r="H301" s="29"/>
      <c r="I301" s="29"/>
      <c r="J301" s="30"/>
      <c r="K301" s="4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5.75" customHeight="1" x14ac:dyDescent="0.3">
      <c r="A302" s="29"/>
      <c r="B302" s="29"/>
      <c r="C302" s="54"/>
      <c r="D302" s="29"/>
      <c r="E302" s="29"/>
      <c r="F302" s="29"/>
      <c r="G302" s="29"/>
      <c r="H302" s="29"/>
      <c r="I302" s="29"/>
      <c r="J302" s="30"/>
      <c r="K302" s="4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5.75" customHeight="1" x14ac:dyDescent="0.3">
      <c r="A303" s="29"/>
      <c r="B303" s="29"/>
      <c r="C303" s="54"/>
      <c r="D303" s="29"/>
      <c r="E303" s="29"/>
      <c r="F303" s="29"/>
      <c r="G303" s="29"/>
      <c r="H303" s="29"/>
      <c r="I303" s="29"/>
      <c r="J303" s="30"/>
      <c r="K303" s="4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5.75" customHeight="1" x14ac:dyDescent="0.3">
      <c r="A304" s="29"/>
      <c r="B304" s="29"/>
      <c r="C304" s="54"/>
      <c r="D304" s="29"/>
      <c r="E304" s="29"/>
      <c r="F304" s="29"/>
      <c r="G304" s="29"/>
      <c r="H304" s="29"/>
      <c r="I304" s="29"/>
      <c r="J304" s="30"/>
      <c r="K304" s="4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5.75" customHeight="1" x14ac:dyDescent="0.3">
      <c r="A305" s="29"/>
      <c r="B305" s="29"/>
      <c r="C305" s="54"/>
      <c r="D305" s="29"/>
      <c r="E305" s="29"/>
      <c r="F305" s="29"/>
      <c r="G305" s="29"/>
      <c r="H305" s="29"/>
      <c r="I305" s="29"/>
      <c r="J305" s="30"/>
      <c r="K305" s="4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5.75" customHeight="1" x14ac:dyDescent="0.3">
      <c r="A306" s="29"/>
      <c r="B306" s="29"/>
      <c r="C306" s="54"/>
      <c r="D306" s="29"/>
      <c r="E306" s="29"/>
      <c r="F306" s="29"/>
      <c r="G306" s="29"/>
      <c r="H306" s="29"/>
      <c r="I306" s="29"/>
      <c r="J306" s="30"/>
      <c r="K306" s="4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5.75" customHeight="1" x14ac:dyDescent="0.3">
      <c r="A307" s="29"/>
      <c r="B307" s="29"/>
      <c r="C307" s="54"/>
      <c r="D307" s="29"/>
      <c r="E307" s="29"/>
      <c r="F307" s="29"/>
      <c r="G307" s="29"/>
      <c r="H307" s="29"/>
      <c r="I307" s="29"/>
      <c r="J307" s="30"/>
      <c r="K307" s="4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5.75" customHeight="1" x14ac:dyDescent="0.3">
      <c r="A308" s="29"/>
      <c r="B308" s="29"/>
      <c r="C308" s="54"/>
      <c r="D308" s="29"/>
      <c r="E308" s="29"/>
      <c r="F308" s="29"/>
      <c r="G308" s="29"/>
      <c r="H308" s="29"/>
      <c r="I308" s="29"/>
      <c r="J308" s="30"/>
      <c r="K308" s="4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5.75" customHeight="1" x14ac:dyDescent="0.3">
      <c r="A309" s="29"/>
      <c r="B309" s="29"/>
      <c r="C309" s="54"/>
      <c r="D309" s="29"/>
      <c r="E309" s="29"/>
      <c r="F309" s="29"/>
      <c r="G309" s="29"/>
      <c r="H309" s="29"/>
      <c r="I309" s="29"/>
      <c r="J309" s="30"/>
      <c r="K309" s="4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5.75" customHeight="1" x14ac:dyDescent="0.3">
      <c r="A310" s="29"/>
      <c r="B310" s="29"/>
      <c r="C310" s="54"/>
      <c r="D310" s="29"/>
      <c r="E310" s="29"/>
      <c r="F310" s="29"/>
      <c r="G310" s="29"/>
      <c r="H310" s="29"/>
      <c r="I310" s="29"/>
      <c r="J310" s="30"/>
      <c r="K310" s="4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5.75" customHeight="1" x14ac:dyDescent="0.3">
      <c r="A311" s="29"/>
      <c r="B311" s="29"/>
      <c r="C311" s="54"/>
      <c r="D311" s="29"/>
      <c r="E311" s="29"/>
      <c r="F311" s="29"/>
      <c r="G311" s="29"/>
      <c r="H311" s="29"/>
      <c r="I311" s="29"/>
      <c r="J311" s="30"/>
      <c r="K311" s="4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5.75" customHeight="1" x14ac:dyDescent="0.3">
      <c r="A312" s="29"/>
      <c r="B312" s="29"/>
      <c r="C312" s="54"/>
      <c r="D312" s="29"/>
      <c r="E312" s="29"/>
      <c r="F312" s="29"/>
      <c r="G312" s="29"/>
      <c r="H312" s="29"/>
      <c r="I312" s="29"/>
      <c r="J312" s="30"/>
      <c r="K312" s="4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5.75" customHeight="1" x14ac:dyDescent="0.3">
      <c r="A313" s="29"/>
      <c r="B313" s="29"/>
      <c r="C313" s="54"/>
      <c r="D313" s="29"/>
      <c r="E313" s="29"/>
      <c r="F313" s="29"/>
      <c r="G313" s="29"/>
      <c r="H313" s="29"/>
      <c r="I313" s="29"/>
      <c r="J313" s="30"/>
      <c r="K313" s="4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5.75" customHeight="1" x14ac:dyDescent="0.3">
      <c r="A314" s="29"/>
      <c r="B314" s="29"/>
      <c r="C314" s="54"/>
      <c r="D314" s="29"/>
      <c r="E314" s="29"/>
      <c r="F314" s="29"/>
      <c r="G314" s="29"/>
      <c r="H314" s="29"/>
      <c r="I314" s="29"/>
      <c r="J314" s="30"/>
      <c r="K314" s="4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5.75" customHeight="1" x14ac:dyDescent="0.3">
      <c r="A315" s="29"/>
      <c r="B315" s="29"/>
      <c r="C315" s="54"/>
      <c r="D315" s="29"/>
      <c r="E315" s="29"/>
      <c r="F315" s="29"/>
      <c r="G315" s="29"/>
      <c r="H315" s="29"/>
      <c r="I315" s="29"/>
      <c r="J315" s="30"/>
      <c r="K315" s="4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5.75" customHeight="1" x14ac:dyDescent="0.3">
      <c r="A316" s="29"/>
      <c r="B316" s="29"/>
      <c r="C316" s="54"/>
      <c r="D316" s="29"/>
      <c r="E316" s="29"/>
      <c r="F316" s="29"/>
      <c r="G316" s="29"/>
      <c r="H316" s="29"/>
      <c r="I316" s="29"/>
      <c r="J316" s="30"/>
      <c r="K316" s="4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5.75" customHeight="1" x14ac:dyDescent="0.3">
      <c r="A317" s="29"/>
      <c r="B317" s="29"/>
      <c r="C317" s="54"/>
      <c r="D317" s="29"/>
      <c r="E317" s="29"/>
      <c r="F317" s="29"/>
      <c r="G317" s="29"/>
      <c r="H317" s="29"/>
      <c r="I317" s="29"/>
      <c r="J317" s="30"/>
      <c r="K317" s="4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5.75" customHeight="1" x14ac:dyDescent="0.3">
      <c r="A318" s="29"/>
      <c r="B318" s="29"/>
      <c r="C318" s="54"/>
      <c r="D318" s="29"/>
      <c r="E318" s="29"/>
      <c r="F318" s="29"/>
      <c r="G318" s="29"/>
      <c r="H318" s="29"/>
      <c r="I318" s="29"/>
      <c r="J318" s="30"/>
      <c r="K318" s="4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5.75" customHeight="1" x14ac:dyDescent="0.3">
      <c r="A319" s="29"/>
      <c r="B319" s="29"/>
      <c r="C319" s="54"/>
      <c r="D319" s="29"/>
      <c r="E319" s="29"/>
      <c r="F319" s="29"/>
      <c r="G319" s="29"/>
      <c r="H319" s="29"/>
      <c r="I319" s="29"/>
      <c r="J319" s="30"/>
      <c r="K319" s="4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5.75" customHeight="1" x14ac:dyDescent="0.3">
      <c r="A320" s="29"/>
      <c r="B320" s="29"/>
      <c r="C320" s="54"/>
      <c r="D320" s="29"/>
      <c r="E320" s="29"/>
      <c r="F320" s="29"/>
      <c r="G320" s="29"/>
      <c r="H320" s="29"/>
      <c r="I320" s="29"/>
      <c r="J320" s="30"/>
      <c r="K320" s="4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5.75" customHeight="1" x14ac:dyDescent="0.3">
      <c r="A321" s="29"/>
      <c r="B321" s="29"/>
      <c r="C321" s="54"/>
      <c r="D321" s="29"/>
      <c r="E321" s="29"/>
      <c r="F321" s="29"/>
      <c r="G321" s="29"/>
      <c r="H321" s="29"/>
      <c r="I321" s="29"/>
      <c r="J321" s="30"/>
      <c r="K321" s="4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5.75" customHeight="1" x14ac:dyDescent="0.3">
      <c r="A322" s="29"/>
      <c r="B322" s="29"/>
      <c r="C322" s="54"/>
      <c r="D322" s="29"/>
      <c r="E322" s="29"/>
      <c r="F322" s="29"/>
      <c r="G322" s="29"/>
      <c r="H322" s="29"/>
      <c r="I322" s="29"/>
      <c r="J322" s="30"/>
      <c r="K322" s="4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5.75" customHeight="1" x14ac:dyDescent="0.3">
      <c r="A323" s="29"/>
      <c r="B323" s="29"/>
      <c r="C323" s="54"/>
      <c r="D323" s="29"/>
      <c r="E323" s="29"/>
      <c r="F323" s="29"/>
      <c r="G323" s="29"/>
      <c r="H323" s="29"/>
      <c r="I323" s="29"/>
      <c r="J323" s="30"/>
      <c r="K323" s="4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5.75" customHeight="1" x14ac:dyDescent="0.3">
      <c r="A324" s="29"/>
      <c r="B324" s="29"/>
      <c r="C324" s="54"/>
      <c r="D324" s="29"/>
      <c r="E324" s="29"/>
      <c r="F324" s="29"/>
      <c r="G324" s="29"/>
      <c r="H324" s="29"/>
      <c r="I324" s="29"/>
      <c r="J324" s="30"/>
      <c r="K324" s="4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5.75" customHeight="1" x14ac:dyDescent="0.3">
      <c r="A325" s="29"/>
      <c r="B325" s="29"/>
      <c r="C325" s="54"/>
      <c r="D325" s="29"/>
      <c r="E325" s="29"/>
      <c r="F325" s="29"/>
      <c r="G325" s="29"/>
      <c r="H325" s="29"/>
      <c r="I325" s="29"/>
      <c r="J325" s="30"/>
      <c r="K325" s="4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5.75" customHeight="1" x14ac:dyDescent="0.3">
      <c r="A326" s="29"/>
      <c r="B326" s="29"/>
      <c r="C326" s="54"/>
      <c r="D326" s="29"/>
      <c r="E326" s="29"/>
      <c r="F326" s="29"/>
      <c r="G326" s="29"/>
      <c r="H326" s="29"/>
      <c r="I326" s="29"/>
      <c r="J326" s="30"/>
      <c r="K326" s="4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5.75" customHeight="1" x14ac:dyDescent="0.3">
      <c r="A327" s="29"/>
      <c r="B327" s="29"/>
      <c r="C327" s="54"/>
      <c r="D327" s="29"/>
      <c r="E327" s="29"/>
      <c r="F327" s="29"/>
      <c r="G327" s="29"/>
      <c r="H327" s="29"/>
      <c r="I327" s="29"/>
      <c r="J327" s="30"/>
      <c r="K327" s="4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5.75" customHeight="1" x14ac:dyDescent="0.3">
      <c r="A328" s="29"/>
      <c r="B328" s="29"/>
      <c r="C328" s="54"/>
      <c r="D328" s="29"/>
      <c r="E328" s="29"/>
      <c r="F328" s="29"/>
      <c r="G328" s="29"/>
      <c r="H328" s="29"/>
      <c r="I328" s="29"/>
      <c r="J328" s="30"/>
      <c r="K328" s="4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5.75" customHeight="1" x14ac:dyDescent="0.3">
      <c r="A329" s="29"/>
      <c r="B329" s="29"/>
      <c r="C329" s="54"/>
      <c r="D329" s="29"/>
      <c r="E329" s="29"/>
      <c r="F329" s="29"/>
      <c r="G329" s="29"/>
      <c r="H329" s="29"/>
      <c r="I329" s="29"/>
      <c r="J329" s="30"/>
      <c r="K329" s="4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5.75" customHeight="1" x14ac:dyDescent="0.3">
      <c r="A330" s="29"/>
      <c r="B330" s="29"/>
      <c r="C330" s="54"/>
      <c r="D330" s="29"/>
      <c r="E330" s="29"/>
      <c r="F330" s="29"/>
      <c r="G330" s="29"/>
      <c r="H330" s="29"/>
      <c r="I330" s="29"/>
      <c r="J330" s="30"/>
      <c r="K330" s="4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5.75" customHeight="1" x14ac:dyDescent="0.3">
      <c r="A331" s="29"/>
      <c r="B331" s="29"/>
      <c r="C331" s="54"/>
      <c r="D331" s="29"/>
      <c r="E331" s="29"/>
      <c r="F331" s="29"/>
      <c r="G331" s="29"/>
      <c r="H331" s="29"/>
      <c r="I331" s="29"/>
      <c r="J331" s="30"/>
      <c r="K331" s="4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5.75" customHeight="1" x14ac:dyDescent="0.3">
      <c r="A332" s="29"/>
      <c r="B332" s="29"/>
      <c r="C332" s="54"/>
      <c r="D332" s="29"/>
      <c r="E332" s="29"/>
      <c r="F332" s="29"/>
      <c r="G332" s="29"/>
      <c r="H332" s="29"/>
      <c r="I332" s="29"/>
      <c r="J332" s="30"/>
      <c r="K332" s="4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5.75" customHeight="1" x14ac:dyDescent="0.3">
      <c r="A333" s="29"/>
      <c r="B333" s="29"/>
      <c r="C333" s="54"/>
      <c r="D333" s="29"/>
      <c r="E333" s="29"/>
      <c r="F333" s="29"/>
      <c r="G333" s="29"/>
      <c r="H333" s="29"/>
      <c r="I333" s="29"/>
      <c r="J333" s="30"/>
      <c r="K333" s="4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5.75" customHeight="1" x14ac:dyDescent="0.3">
      <c r="A334" s="29"/>
      <c r="B334" s="29"/>
      <c r="C334" s="54"/>
      <c r="D334" s="29"/>
      <c r="E334" s="29"/>
      <c r="F334" s="29"/>
      <c r="G334" s="29"/>
      <c r="H334" s="29"/>
      <c r="I334" s="29"/>
      <c r="J334" s="30"/>
      <c r="K334" s="4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5.75" customHeight="1" x14ac:dyDescent="0.3">
      <c r="A335" s="29"/>
      <c r="B335" s="29"/>
      <c r="C335" s="54"/>
      <c r="D335" s="29"/>
      <c r="E335" s="29"/>
      <c r="F335" s="29"/>
      <c r="G335" s="29"/>
      <c r="H335" s="29"/>
      <c r="I335" s="29"/>
      <c r="J335" s="30"/>
      <c r="K335" s="4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5.75" customHeight="1" x14ac:dyDescent="0.3">
      <c r="A336" s="29"/>
      <c r="B336" s="29"/>
      <c r="C336" s="54"/>
      <c r="D336" s="29"/>
      <c r="E336" s="29"/>
      <c r="F336" s="29"/>
      <c r="G336" s="29"/>
      <c r="H336" s="29"/>
      <c r="I336" s="29"/>
      <c r="J336" s="30"/>
      <c r="K336" s="4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5.75" customHeight="1" x14ac:dyDescent="0.3">
      <c r="A337" s="29"/>
      <c r="B337" s="29"/>
      <c r="C337" s="54"/>
      <c r="D337" s="29"/>
      <c r="E337" s="29"/>
      <c r="F337" s="29"/>
      <c r="G337" s="29"/>
      <c r="H337" s="29"/>
      <c r="I337" s="29"/>
      <c r="J337" s="30"/>
      <c r="K337" s="4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5.75" customHeight="1" x14ac:dyDescent="0.3">
      <c r="A338" s="29"/>
      <c r="B338" s="29"/>
      <c r="C338" s="54"/>
      <c r="D338" s="29"/>
      <c r="E338" s="29"/>
      <c r="F338" s="29"/>
      <c r="G338" s="29"/>
      <c r="H338" s="29"/>
      <c r="I338" s="29"/>
      <c r="J338" s="30"/>
      <c r="K338" s="4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5.75" customHeight="1" x14ac:dyDescent="0.3">
      <c r="A339" s="29"/>
      <c r="B339" s="29"/>
      <c r="C339" s="54"/>
      <c r="D339" s="29"/>
      <c r="E339" s="29"/>
      <c r="F339" s="29"/>
      <c r="G339" s="29"/>
      <c r="H339" s="29"/>
      <c r="I339" s="29"/>
      <c r="J339" s="30"/>
      <c r="K339" s="4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5.75" customHeight="1" x14ac:dyDescent="0.3">
      <c r="A340" s="29"/>
      <c r="B340" s="29"/>
      <c r="C340" s="54"/>
      <c r="D340" s="29"/>
      <c r="E340" s="29"/>
      <c r="F340" s="29"/>
      <c r="G340" s="29"/>
      <c r="H340" s="29"/>
      <c r="I340" s="29"/>
      <c r="J340" s="30"/>
      <c r="K340" s="4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5.75" customHeight="1" x14ac:dyDescent="0.3">
      <c r="A341" s="29"/>
      <c r="B341" s="29"/>
      <c r="C341" s="54"/>
      <c r="D341" s="29"/>
      <c r="E341" s="29"/>
      <c r="F341" s="29"/>
      <c r="G341" s="29"/>
      <c r="H341" s="29"/>
      <c r="I341" s="29"/>
      <c r="J341" s="30"/>
      <c r="K341" s="4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5.75" customHeight="1" x14ac:dyDescent="0.3">
      <c r="A342" s="29"/>
      <c r="B342" s="29"/>
      <c r="C342" s="54"/>
      <c r="D342" s="29"/>
      <c r="E342" s="29"/>
      <c r="F342" s="29"/>
      <c r="G342" s="29"/>
      <c r="H342" s="29"/>
      <c r="I342" s="29"/>
      <c r="J342" s="30"/>
      <c r="K342" s="4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5.75" customHeight="1" x14ac:dyDescent="0.3">
      <c r="A343" s="29"/>
      <c r="B343" s="29"/>
      <c r="C343" s="54"/>
      <c r="D343" s="29"/>
      <c r="E343" s="29"/>
      <c r="F343" s="29"/>
      <c r="G343" s="29"/>
      <c r="H343" s="29"/>
      <c r="I343" s="29"/>
      <c r="J343" s="30"/>
      <c r="K343" s="4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5.75" customHeight="1" x14ac:dyDescent="0.3">
      <c r="A344" s="29"/>
      <c r="B344" s="29"/>
      <c r="C344" s="54"/>
      <c r="D344" s="29"/>
      <c r="E344" s="29"/>
      <c r="F344" s="29"/>
      <c r="G344" s="29"/>
      <c r="H344" s="29"/>
      <c r="I344" s="29"/>
      <c r="J344" s="30"/>
      <c r="K344" s="4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5.75" customHeight="1" x14ac:dyDescent="0.3">
      <c r="A345" s="29"/>
      <c r="B345" s="29"/>
      <c r="C345" s="54"/>
      <c r="D345" s="29"/>
      <c r="E345" s="29"/>
      <c r="F345" s="29"/>
      <c r="G345" s="29"/>
      <c r="H345" s="29"/>
      <c r="I345" s="29"/>
      <c r="J345" s="30"/>
      <c r="K345" s="4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5.75" customHeight="1" x14ac:dyDescent="0.3">
      <c r="A346" s="29"/>
      <c r="B346" s="29"/>
      <c r="C346" s="54"/>
      <c r="D346" s="29"/>
      <c r="E346" s="29"/>
      <c r="F346" s="29"/>
      <c r="G346" s="29"/>
      <c r="H346" s="29"/>
      <c r="I346" s="29"/>
      <c r="J346" s="30"/>
      <c r="K346" s="4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5.75" customHeight="1" x14ac:dyDescent="0.3">
      <c r="A347" s="29"/>
      <c r="B347" s="29"/>
      <c r="C347" s="54"/>
      <c r="D347" s="29"/>
      <c r="E347" s="29"/>
      <c r="F347" s="29"/>
      <c r="G347" s="29"/>
      <c r="H347" s="29"/>
      <c r="I347" s="29"/>
      <c r="J347" s="30"/>
      <c r="K347" s="4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5.75" customHeight="1" x14ac:dyDescent="0.3">
      <c r="A348" s="29"/>
      <c r="B348" s="29"/>
      <c r="C348" s="54"/>
      <c r="D348" s="29"/>
      <c r="E348" s="29"/>
      <c r="F348" s="29"/>
      <c r="G348" s="29"/>
      <c r="H348" s="29"/>
      <c r="I348" s="29"/>
      <c r="J348" s="30"/>
      <c r="K348" s="4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5.75" customHeight="1" x14ac:dyDescent="0.3">
      <c r="A349" s="29"/>
      <c r="B349" s="29"/>
      <c r="C349" s="54"/>
      <c r="D349" s="29"/>
      <c r="E349" s="29"/>
      <c r="F349" s="29"/>
      <c r="G349" s="29"/>
      <c r="H349" s="29"/>
      <c r="I349" s="29"/>
      <c r="J349" s="30"/>
      <c r="K349" s="4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5.75" customHeight="1" x14ac:dyDescent="0.3">
      <c r="A350" s="29"/>
      <c r="B350" s="29"/>
      <c r="C350" s="54"/>
      <c r="D350" s="29"/>
      <c r="E350" s="29"/>
      <c r="F350" s="29"/>
      <c r="G350" s="29"/>
      <c r="H350" s="29"/>
      <c r="I350" s="29"/>
      <c r="J350" s="30"/>
      <c r="K350" s="4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5.75" customHeight="1" x14ac:dyDescent="0.3">
      <c r="A351" s="29"/>
      <c r="B351" s="29"/>
      <c r="C351" s="54"/>
      <c r="D351" s="29"/>
      <c r="E351" s="29"/>
      <c r="F351" s="29"/>
      <c r="G351" s="29"/>
      <c r="H351" s="29"/>
      <c r="I351" s="29"/>
      <c r="J351" s="30"/>
      <c r="K351" s="4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5.75" customHeight="1" x14ac:dyDescent="0.3">
      <c r="A352" s="29"/>
      <c r="B352" s="29"/>
      <c r="C352" s="54"/>
      <c r="D352" s="29"/>
      <c r="E352" s="29"/>
      <c r="F352" s="29"/>
      <c r="G352" s="29"/>
      <c r="H352" s="29"/>
      <c r="I352" s="29"/>
      <c r="J352" s="30"/>
      <c r="K352" s="4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5.75" customHeight="1" x14ac:dyDescent="0.3">
      <c r="A353" s="29"/>
      <c r="B353" s="29"/>
      <c r="C353" s="54"/>
      <c r="D353" s="29"/>
      <c r="E353" s="29"/>
      <c r="F353" s="29"/>
      <c r="G353" s="29"/>
      <c r="H353" s="29"/>
      <c r="I353" s="29"/>
      <c r="J353" s="30"/>
      <c r="K353" s="4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5.75" customHeight="1" x14ac:dyDescent="0.3">
      <c r="A354" s="29"/>
      <c r="B354" s="29"/>
      <c r="C354" s="54"/>
      <c r="D354" s="29"/>
      <c r="E354" s="29"/>
      <c r="F354" s="29"/>
      <c r="G354" s="29"/>
      <c r="H354" s="29"/>
      <c r="I354" s="29"/>
      <c r="J354" s="30"/>
      <c r="K354" s="4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5.75" customHeight="1" x14ac:dyDescent="0.3">
      <c r="A355" s="29"/>
      <c r="B355" s="29"/>
      <c r="C355" s="54"/>
      <c r="D355" s="29"/>
      <c r="E355" s="29"/>
      <c r="F355" s="29"/>
      <c r="G355" s="29"/>
      <c r="H355" s="29"/>
      <c r="I355" s="29"/>
      <c r="J355" s="30"/>
      <c r="K355" s="4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5.75" customHeight="1" x14ac:dyDescent="0.3">
      <c r="A356" s="29"/>
      <c r="B356" s="29"/>
      <c r="C356" s="54"/>
      <c r="D356" s="29"/>
      <c r="E356" s="29"/>
      <c r="F356" s="29"/>
      <c r="G356" s="29"/>
      <c r="H356" s="29"/>
      <c r="I356" s="29"/>
      <c r="J356" s="30"/>
      <c r="K356" s="4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5.75" customHeight="1" x14ac:dyDescent="0.3">
      <c r="A357" s="29"/>
      <c r="B357" s="29"/>
      <c r="C357" s="54"/>
      <c r="D357" s="29"/>
      <c r="E357" s="29"/>
      <c r="F357" s="29"/>
      <c r="G357" s="29"/>
      <c r="H357" s="29"/>
      <c r="I357" s="29"/>
      <c r="J357" s="30"/>
      <c r="K357" s="4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5.75" customHeight="1" x14ac:dyDescent="0.3">
      <c r="A358" s="29"/>
      <c r="B358" s="29"/>
      <c r="C358" s="54"/>
      <c r="D358" s="29"/>
      <c r="E358" s="29"/>
      <c r="F358" s="29"/>
      <c r="G358" s="29"/>
      <c r="H358" s="29"/>
      <c r="I358" s="29"/>
      <c r="J358" s="30"/>
      <c r="K358" s="4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5.75" customHeight="1" x14ac:dyDescent="0.3">
      <c r="A359" s="29"/>
      <c r="B359" s="29"/>
      <c r="C359" s="54"/>
      <c r="D359" s="29"/>
      <c r="E359" s="29"/>
      <c r="F359" s="29"/>
      <c r="G359" s="29"/>
      <c r="H359" s="29"/>
      <c r="I359" s="29"/>
      <c r="J359" s="30"/>
      <c r="K359" s="4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5.75" customHeight="1" x14ac:dyDescent="0.3">
      <c r="A360" s="29"/>
      <c r="B360" s="29"/>
      <c r="C360" s="54"/>
      <c r="D360" s="29"/>
      <c r="E360" s="29"/>
      <c r="F360" s="29"/>
      <c r="G360" s="29"/>
      <c r="H360" s="29"/>
      <c r="I360" s="29"/>
      <c r="J360" s="30"/>
      <c r="K360" s="4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5.75" customHeight="1" x14ac:dyDescent="0.3">
      <c r="A361" s="29"/>
      <c r="B361" s="29"/>
      <c r="C361" s="54"/>
      <c r="D361" s="29"/>
      <c r="E361" s="29"/>
      <c r="F361" s="29"/>
      <c r="G361" s="29"/>
      <c r="H361" s="29"/>
      <c r="I361" s="29"/>
      <c r="J361" s="30"/>
      <c r="K361" s="4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5.75" customHeight="1" x14ac:dyDescent="0.3">
      <c r="A362" s="29"/>
      <c r="B362" s="29"/>
      <c r="C362" s="54"/>
      <c r="D362" s="29"/>
      <c r="E362" s="29"/>
      <c r="F362" s="29"/>
      <c r="G362" s="29"/>
      <c r="H362" s="29"/>
      <c r="I362" s="29"/>
      <c r="J362" s="30"/>
      <c r="K362" s="4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5.75" customHeight="1" x14ac:dyDescent="0.3">
      <c r="A363" s="29"/>
      <c r="B363" s="29"/>
      <c r="C363" s="54"/>
      <c r="D363" s="29"/>
      <c r="E363" s="29"/>
      <c r="F363" s="29"/>
      <c r="G363" s="29"/>
      <c r="H363" s="29"/>
      <c r="I363" s="29"/>
      <c r="J363" s="30"/>
      <c r="K363" s="4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5.75" customHeight="1" x14ac:dyDescent="0.3">
      <c r="A364" s="29"/>
      <c r="B364" s="29"/>
      <c r="C364" s="54"/>
      <c r="D364" s="29"/>
      <c r="E364" s="29"/>
      <c r="F364" s="29"/>
      <c r="G364" s="29"/>
      <c r="H364" s="29"/>
      <c r="I364" s="29"/>
      <c r="J364" s="30"/>
      <c r="K364" s="4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5.75" customHeight="1" x14ac:dyDescent="0.3">
      <c r="A365" s="29"/>
      <c r="B365" s="29"/>
      <c r="C365" s="54"/>
      <c r="D365" s="29"/>
      <c r="E365" s="29"/>
      <c r="F365" s="29"/>
      <c r="G365" s="29"/>
      <c r="H365" s="29"/>
      <c r="I365" s="29"/>
      <c r="J365" s="30"/>
      <c r="K365" s="4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5.75" customHeight="1" x14ac:dyDescent="0.3">
      <c r="A366" s="29"/>
      <c r="B366" s="29"/>
      <c r="C366" s="54"/>
      <c r="D366" s="29"/>
      <c r="E366" s="29"/>
      <c r="F366" s="29"/>
      <c r="G366" s="29"/>
      <c r="H366" s="29"/>
      <c r="I366" s="29"/>
      <c r="J366" s="30"/>
      <c r="K366" s="4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5.75" customHeight="1" x14ac:dyDescent="0.3">
      <c r="A367" s="29"/>
      <c r="B367" s="29"/>
      <c r="C367" s="54"/>
      <c r="D367" s="29"/>
      <c r="E367" s="29"/>
      <c r="F367" s="29"/>
      <c r="G367" s="29"/>
      <c r="H367" s="29"/>
      <c r="I367" s="29"/>
      <c r="J367" s="30"/>
      <c r="K367" s="4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5.75" customHeight="1" x14ac:dyDescent="0.3">
      <c r="A368" s="29"/>
      <c r="B368" s="29"/>
      <c r="C368" s="54"/>
      <c r="D368" s="29"/>
      <c r="E368" s="29"/>
      <c r="F368" s="29"/>
      <c r="G368" s="29"/>
      <c r="H368" s="29"/>
      <c r="I368" s="29"/>
      <c r="J368" s="30"/>
      <c r="K368" s="4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5.75" customHeight="1" x14ac:dyDescent="0.3">
      <c r="A369" s="29"/>
      <c r="B369" s="29"/>
      <c r="C369" s="54"/>
      <c r="D369" s="29"/>
      <c r="E369" s="29"/>
      <c r="F369" s="29"/>
      <c r="G369" s="29"/>
      <c r="H369" s="29"/>
      <c r="I369" s="29"/>
      <c r="J369" s="30"/>
      <c r="K369" s="4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5.75" customHeight="1" x14ac:dyDescent="0.3">
      <c r="A370" s="29"/>
      <c r="B370" s="29"/>
      <c r="C370" s="54"/>
      <c r="D370" s="29"/>
      <c r="E370" s="29"/>
      <c r="F370" s="29"/>
      <c r="G370" s="29"/>
      <c r="H370" s="29"/>
      <c r="I370" s="29"/>
      <c r="J370" s="30"/>
      <c r="K370" s="4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5.75" customHeight="1" x14ac:dyDescent="0.3">
      <c r="A371" s="29"/>
      <c r="B371" s="29"/>
      <c r="C371" s="54"/>
      <c r="D371" s="29"/>
      <c r="E371" s="29"/>
      <c r="F371" s="29"/>
      <c r="G371" s="29"/>
      <c r="H371" s="29"/>
      <c r="I371" s="29"/>
      <c r="J371" s="30"/>
      <c r="K371" s="4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5.75" customHeight="1" x14ac:dyDescent="0.3">
      <c r="A372" s="29"/>
      <c r="B372" s="29"/>
      <c r="C372" s="54"/>
      <c r="D372" s="29"/>
      <c r="E372" s="29"/>
      <c r="F372" s="29"/>
      <c r="G372" s="29"/>
      <c r="H372" s="29"/>
      <c r="I372" s="29"/>
      <c r="J372" s="30"/>
      <c r="K372" s="4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5.75" customHeight="1" x14ac:dyDescent="0.3">
      <c r="A373" s="29"/>
      <c r="B373" s="29"/>
      <c r="C373" s="54"/>
      <c r="D373" s="29"/>
      <c r="E373" s="29"/>
      <c r="F373" s="29"/>
      <c r="G373" s="29"/>
      <c r="H373" s="29"/>
      <c r="I373" s="29"/>
      <c r="J373" s="30"/>
      <c r="K373" s="4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5.75" customHeight="1" x14ac:dyDescent="0.3">
      <c r="A374" s="29"/>
      <c r="B374" s="29"/>
      <c r="C374" s="54"/>
      <c r="D374" s="29"/>
      <c r="E374" s="29"/>
      <c r="F374" s="29"/>
      <c r="G374" s="29"/>
      <c r="H374" s="29"/>
      <c r="I374" s="29"/>
      <c r="J374" s="30"/>
      <c r="K374" s="4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5.75" customHeight="1" x14ac:dyDescent="0.3">
      <c r="A375" s="29"/>
      <c r="B375" s="29"/>
      <c r="C375" s="54"/>
      <c r="D375" s="29"/>
      <c r="E375" s="29"/>
      <c r="F375" s="29"/>
      <c r="G375" s="29"/>
      <c r="H375" s="29"/>
      <c r="I375" s="29"/>
      <c r="J375" s="30"/>
      <c r="K375" s="4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5.75" customHeight="1" x14ac:dyDescent="0.3">
      <c r="A376" s="29"/>
      <c r="B376" s="29"/>
      <c r="C376" s="54"/>
      <c r="D376" s="29"/>
      <c r="E376" s="29"/>
      <c r="F376" s="29"/>
      <c r="G376" s="29"/>
      <c r="H376" s="29"/>
      <c r="I376" s="29"/>
      <c r="J376" s="30"/>
      <c r="K376" s="4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5.75" customHeight="1" x14ac:dyDescent="0.3">
      <c r="A377" s="29"/>
      <c r="B377" s="29"/>
      <c r="C377" s="54"/>
      <c r="D377" s="29"/>
      <c r="E377" s="29"/>
      <c r="F377" s="29"/>
      <c r="G377" s="29"/>
      <c r="H377" s="29"/>
      <c r="I377" s="29"/>
      <c r="J377" s="30"/>
      <c r="K377" s="4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5.75" customHeight="1" x14ac:dyDescent="0.3">
      <c r="A378" s="29"/>
      <c r="B378" s="29"/>
      <c r="C378" s="54"/>
      <c r="D378" s="29"/>
      <c r="E378" s="29"/>
      <c r="F378" s="29"/>
      <c r="G378" s="29"/>
      <c r="H378" s="29"/>
      <c r="I378" s="29"/>
      <c r="J378" s="30"/>
      <c r="K378" s="4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5.75" customHeight="1" x14ac:dyDescent="0.3">
      <c r="A379" s="29"/>
      <c r="B379" s="29"/>
      <c r="C379" s="54"/>
      <c r="D379" s="29"/>
      <c r="E379" s="29"/>
      <c r="F379" s="29"/>
      <c r="G379" s="29"/>
      <c r="H379" s="29"/>
      <c r="I379" s="29"/>
      <c r="J379" s="30"/>
      <c r="K379" s="4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5.75" customHeight="1" x14ac:dyDescent="0.3">
      <c r="A380" s="29"/>
      <c r="B380" s="29"/>
      <c r="C380" s="54"/>
      <c r="D380" s="29"/>
      <c r="E380" s="29"/>
      <c r="F380" s="29"/>
      <c r="G380" s="29"/>
      <c r="H380" s="29"/>
      <c r="I380" s="29"/>
      <c r="J380" s="30"/>
      <c r="K380" s="4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5.75" customHeight="1" x14ac:dyDescent="0.3">
      <c r="A381" s="29"/>
      <c r="B381" s="29"/>
      <c r="C381" s="54"/>
      <c r="D381" s="29"/>
      <c r="E381" s="29"/>
      <c r="F381" s="29"/>
      <c r="G381" s="29"/>
      <c r="H381" s="29"/>
      <c r="I381" s="29"/>
      <c r="J381" s="30"/>
      <c r="K381" s="4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5.75" customHeight="1" x14ac:dyDescent="0.3">
      <c r="A382" s="29"/>
      <c r="B382" s="29"/>
      <c r="C382" s="54"/>
      <c r="D382" s="29"/>
      <c r="E382" s="29"/>
      <c r="F382" s="29"/>
      <c r="G382" s="29"/>
      <c r="H382" s="29"/>
      <c r="I382" s="29"/>
      <c r="J382" s="30"/>
      <c r="K382" s="4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5.75" customHeight="1" x14ac:dyDescent="0.3">
      <c r="A383" s="29"/>
      <c r="B383" s="29"/>
      <c r="C383" s="54"/>
      <c r="D383" s="29"/>
      <c r="E383" s="29"/>
      <c r="F383" s="29"/>
      <c r="G383" s="29"/>
      <c r="H383" s="29"/>
      <c r="I383" s="29"/>
      <c r="J383" s="30"/>
      <c r="K383" s="4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5.75" customHeight="1" x14ac:dyDescent="0.3">
      <c r="A384" s="29"/>
      <c r="B384" s="29"/>
      <c r="C384" s="54"/>
      <c r="D384" s="29"/>
      <c r="E384" s="29"/>
      <c r="F384" s="29"/>
      <c r="G384" s="29"/>
      <c r="H384" s="29"/>
      <c r="I384" s="29"/>
      <c r="J384" s="30"/>
      <c r="K384" s="4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5.75" customHeight="1" x14ac:dyDescent="0.3">
      <c r="A385" s="29"/>
      <c r="B385" s="29"/>
      <c r="C385" s="54"/>
      <c r="D385" s="29"/>
      <c r="E385" s="29"/>
      <c r="F385" s="29"/>
      <c r="G385" s="29"/>
      <c r="H385" s="29"/>
      <c r="I385" s="29"/>
      <c r="J385" s="30"/>
      <c r="K385" s="4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5.75" customHeight="1" x14ac:dyDescent="0.3">
      <c r="A386" s="29"/>
      <c r="B386" s="29"/>
      <c r="C386" s="54"/>
      <c r="D386" s="29"/>
      <c r="E386" s="29"/>
      <c r="F386" s="29"/>
      <c r="G386" s="29"/>
      <c r="H386" s="29"/>
      <c r="I386" s="29"/>
      <c r="J386" s="30"/>
      <c r="K386" s="4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5.75" customHeight="1" x14ac:dyDescent="0.3">
      <c r="A387" s="29"/>
      <c r="B387" s="29"/>
      <c r="C387" s="54"/>
      <c r="D387" s="29"/>
      <c r="E387" s="29"/>
      <c r="F387" s="29"/>
      <c r="G387" s="29"/>
      <c r="H387" s="29"/>
      <c r="I387" s="29"/>
      <c r="J387" s="30"/>
      <c r="K387" s="4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5.75" customHeight="1" x14ac:dyDescent="0.3">
      <c r="A388" s="29"/>
      <c r="B388" s="29"/>
      <c r="C388" s="54"/>
      <c r="D388" s="29"/>
      <c r="E388" s="29"/>
      <c r="F388" s="29"/>
      <c r="G388" s="29"/>
      <c r="H388" s="29"/>
      <c r="I388" s="29"/>
      <c r="J388" s="30"/>
      <c r="K388" s="4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5.75" customHeight="1" x14ac:dyDescent="0.3">
      <c r="A389" s="29"/>
      <c r="B389" s="29"/>
      <c r="C389" s="54"/>
      <c r="D389" s="29"/>
      <c r="E389" s="29"/>
      <c r="F389" s="29"/>
      <c r="G389" s="29"/>
      <c r="H389" s="29"/>
      <c r="I389" s="29"/>
      <c r="J389" s="30"/>
      <c r="K389" s="4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5.75" customHeight="1" x14ac:dyDescent="0.3">
      <c r="A390" s="29"/>
      <c r="B390" s="29"/>
      <c r="C390" s="54"/>
      <c r="D390" s="29"/>
      <c r="E390" s="29"/>
      <c r="F390" s="29"/>
      <c r="G390" s="29"/>
      <c r="H390" s="29"/>
      <c r="I390" s="29"/>
      <c r="J390" s="30"/>
      <c r="K390" s="4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5.75" customHeight="1" x14ac:dyDescent="0.3">
      <c r="A391" s="29"/>
      <c r="B391" s="29"/>
      <c r="C391" s="54"/>
      <c r="D391" s="29"/>
      <c r="E391" s="29"/>
      <c r="F391" s="29"/>
      <c r="G391" s="29"/>
      <c r="H391" s="29"/>
      <c r="I391" s="29"/>
      <c r="J391" s="30"/>
      <c r="K391" s="4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5.75" customHeight="1" x14ac:dyDescent="0.3">
      <c r="A392" s="29"/>
      <c r="B392" s="29"/>
      <c r="C392" s="54"/>
      <c r="D392" s="29"/>
      <c r="E392" s="29"/>
      <c r="F392" s="29"/>
      <c r="G392" s="29"/>
      <c r="H392" s="29"/>
      <c r="I392" s="29"/>
      <c r="J392" s="30"/>
      <c r="K392" s="4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5.75" customHeight="1" x14ac:dyDescent="0.3">
      <c r="A393" s="29"/>
      <c r="B393" s="29"/>
      <c r="C393" s="54"/>
      <c r="D393" s="29"/>
      <c r="E393" s="29"/>
      <c r="F393" s="29"/>
      <c r="G393" s="29"/>
      <c r="H393" s="29"/>
      <c r="I393" s="29"/>
      <c r="J393" s="30"/>
      <c r="K393" s="4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5.75" customHeight="1" x14ac:dyDescent="0.3">
      <c r="A394" s="29"/>
      <c r="B394" s="29"/>
      <c r="C394" s="54"/>
      <c r="D394" s="29"/>
      <c r="E394" s="29"/>
      <c r="F394" s="29"/>
      <c r="G394" s="29"/>
      <c r="H394" s="29"/>
      <c r="I394" s="29"/>
      <c r="J394" s="30"/>
      <c r="K394" s="4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5.75" customHeight="1" x14ac:dyDescent="0.3">
      <c r="A395" s="29"/>
      <c r="B395" s="29"/>
      <c r="C395" s="54"/>
      <c r="D395" s="29"/>
      <c r="E395" s="29"/>
      <c r="F395" s="29"/>
      <c r="G395" s="29"/>
      <c r="H395" s="29"/>
      <c r="I395" s="29"/>
      <c r="J395" s="30"/>
      <c r="K395" s="4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5.75" customHeight="1" x14ac:dyDescent="0.3">
      <c r="A396" s="29"/>
      <c r="B396" s="29"/>
      <c r="C396" s="54"/>
      <c r="D396" s="29"/>
      <c r="E396" s="29"/>
      <c r="F396" s="29"/>
      <c r="G396" s="29"/>
      <c r="H396" s="29"/>
      <c r="I396" s="29"/>
      <c r="J396" s="30"/>
      <c r="K396" s="4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5.75" customHeight="1" x14ac:dyDescent="0.3">
      <c r="A397" s="29"/>
      <c r="B397" s="29"/>
      <c r="C397" s="54"/>
      <c r="D397" s="29"/>
      <c r="E397" s="29"/>
      <c r="F397" s="29"/>
      <c r="G397" s="29"/>
      <c r="H397" s="29"/>
      <c r="I397" s="29"/>
      <c r="J397" s="30"/>
      <c r="K397" s="4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5.75" customHeight="1" x14ac:dyDescent="0.3">
      <c r="A398" s="29"/>
      <c r="B398" s="29"/>
      <c r="C398" s="54"/>
      <c r="D398" s="29"/>
      <c r="E398" s="29"/>
      <c r="F398" s="29"/>
      <c r="G398" s="29"/>
      <c r="H398" s="29"/>
      <c r="I398" s="29"/>
      <c r="J398" s="30"/>
      <c r="K398" s="4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5.75" customHeight="1" x14ac:dyDescent="0.3">
      <c r="A399" s="29"/>
      <c r="B399" s="29"/>
      <c r="C399" s="54"/>
      <c r="D399" s="29"/>
      <c r="E399" s="29"/>
      <c r="F399" s="29"/>
      <c r="G399" s="29"/>
      <c r="H399" s="29"/>
      <c r="I399" s="29"/>
      <c r="J399" s="30"/>
      <c r="K399" s="4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5.75" customHeight="1" x14ac:dyDescent="0.3">
      <c r="A400" s="29"/>
      <c r="B400" s="29"/>
      <c r="C400" s="54"/>
      <c r="D400" s="29"/>
      <c r="E400" s="29"/>
      <c r="F400" s="29"/>
      <c r="G400" s="29"/>
      <c r="H400" s="29"/>
      <c r="I400" s="29"/>
      <c r="J400" s="30"/>
      <c r="K400" s="4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5.75" customHeight="1" x14ac:dyDescent="0.3">
      <c r="A401" s="29"/>
      <c r="B401" s="29"/>
      <c r="C401" s="54"/>
      <c r="D401" s="29"/>
      <c r="E401" s="29"/>
      <c r="F401" s="29"/>
      <c r="G401" s="29"/>
      <c r="H401" s="29"/>
      <c r="I401" s="29"/>
      <c r="J401" s="30"/>
      <c r="K401" s="4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5.75" customHeight="1" x14ac:dyDescent="0.3">
      <c r="A402" s="29"/>
      <c r="B402" s="29"/>
      <c r="C402" s="54"/>
      <c r="D402" s="29"/>
      <c r="E402" s="29"/>
      <c r="F402" s="29"/>
      <c r="G402" s="29"/>
      <c r="H402" s="29"/>
      <c r="I402" s="29"/>
      <c r="J402" s="30"/>
      <c r="K402" s="4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5.75" customHeight="1" x14ac:dyDescent="0.3">
      <c r="A403" s="29"/>
      <c r="B403" s="29"/>
      <c r="C403" s="54"/>
      <c r="D403" s="29"/>
      <c r="E403" s="29"/>
      <c r="F403" s="29"/>
      <c r="G403" s="29"/>
      <c r="H403" s="29"/>
      <c r="I403" s="29"/>
      <c r="J403" s="30"/>
      <c r="K403" s="4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5.75" customHeight="1" x14ac:dyDescent="0.3">
      <c r="A404" s="29"/>
      <c r="B404" s="29"/>
      <c r="C404" s="54"/>
      <c r="D404" s="29"/>
      <c r="E404" s="29"/>
      <c r="F404" s="29"/>
      <c r="G404" s="29"/>
      <c r="H404" s="29"/>
      <c r="I404" s="29"/>
      <c r="J404" s="30"/>
      <c r="K404" s="4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5.75" customHeight="1" x14ac:dyDescent="0.3">
      <c r="A405" s="29"/>
      <c r="B405" s="29"/>
      <c r="C405" s="54"/>
      <c r="D405" s="29"/>
      <c r="E405" s="29"/>
      <c r="F405" s="29"/>
      <c r="G405" s="29"/>
      <c r="H405" s="29"/>
      <c r="I405" s="29"/>
      <c r="J405" s="30"/>
      <c r="K405" s="4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5.75" customHeight="1" x14ac:dyDescent="0.3">
      <c r="A406" s="29"/>
      <c r="B406" s="29"/>
      <c r="C406" s="54"/>
      <c r="D406" s="29"/>
      <c r="E406" s="29"/>
      <c r="F406" s="29"/>
      <c r="G406" s="29"/>
      <c r="H406" s="29"/>
      <c r="I406" s="29"/>
      <c r="J406" s="30"/>
      <c r="K406" s="4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5.75" customHeight="1" x14ac:dyDescent="0.3">
      <c r="A407" s="29"/>
      <c r="B407" s="29"/>
      <c r="C407" s="54"/>
      <c r="D407" s="29"/>
      <c r="E407" s="29"/>
      <c r="F407" s="29"/>
      <c r="G407" s="29"/>
      <c r="H407" s="29"/>
      <c r="I407" s="29"/>
      <c r="J407" s="30"/>
      <c r="K407" s="4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5.75" customHeight="1" x14ac:dyDescent="0.3">
      <c r="A408" s="29"/>
      <c r="B408" s="29"/>
      <c r="C408" s="54"/>
      <c r="D408" s="29"/>
      <c r="E408" s="29"/>
      <c r="F408" s="29"/>
      <c r="G408" s="29"/>
      <c r="H408" s="29"/>
      <c r="I408" s="29"/>
      <c r="J408" s="30"/>
      <c r="K408" s="4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5.75" customHeight="1" x14ac:dyDescent="0.3">
      <c r="A409" s="29"/>
      <c r="B409" s="29"/>
      <c r="C409" s="54"/>
      <c r="D409" s="29"/>
      <c r="E409" s="29"/>
      <c r="F409" s="29"/>
      <c r="G409" s="29"/>
      <c r="H409" s="29"/>
      <c r="I409" s="29"/>
      <c r="J409" s="30"/>
      <c r="K409" s="4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5.75" customHeight="1" x14ac:dyDescent="0.3">
      <c r="A410" s="29"/>
      <c r="B410" s="29"/>
      <c r="C410" s="54"/>
      <c r="D410" s="29"/>
      <c r="E410" s="29"/>
      <c r="F410" s="29"/>
      <c r="G410" s="29"/>
      <c r="H410" s="29"/>
      <c r="I410" s="29"/>
      <c r="J410" s="30"/>
      <c r="K410" s="4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5.75" customHeight="1" x14ac:dyDescent="0.3">
      <c r="A411" s="29"/>
      <c r="B411" s="29"/>
      <c r="C411" s="54"/>
      <c r="D411" s="29"/>
      <c r="E411" s="29"/>
      <c r="F411" s="29"/>
      <c r="G411" s="29"/>
      <c r="H411" s="29"/>
      <c r="I411" s="29"/>
      <c r="J411" s="30"/>
      <c r="K411" s="4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5.75" customHeight="1" x14ac:dyDescent="0.3">
      <c r="A412" s="29"/>
      <c r="B412" s="29"/>
      <c r="C412" s="54"/>
      <c r="D412" s="29"/>
      <c r="E412" s="29"/>
      <c r="F412" s="29"/>
      <c r="G412" s="29"/>
      <c r="H412" s="29"/>
      <c r="I412" s="29"/>
      <c r="J412" s="30"/>
      <c r="K412" s="4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5.75" customHeight="1" x14ac:dyDescent="0.3">
      <c r="A413" s="29"/>
      <c r="B413" s="29"/>
      <c r="C413" s="54"/>
      <c r="D413" s="29"/>
      <c r="E413" s="29"/>
      <c r="F413" s="29"/>
      <c r="G413" s="29"/>
      <c r="H413" s="29"/>
      <c r="I413" s="29"/>
      <c r="J413" s="30"/>
      <c r="K413" s="4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5.75" customHeight="1" x14ac:dyDescent="0.3">
      <c r="A414" s="29"/>
      <c r="B414" s="29"/>
      <c r="C414" s="54"/>
      <c r="D414" s="29"/>
      <c r="E414" s="29"/>
      <c r="F414" s="29"/>
      <c r="G414" s="29"/>
      <c r="H414" s="29"/>
      <c r="I414" s="29"/>
      <c r="J414" s="30"/>
      <c r="K414" s="4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5.75" customHeight="1" x14ac:dyDescent="0.3">
      <c r="A415" s="29"/>
      <c r="B415" s="29"/>
      <c r="C415" s="54"/>
      <c r="D415" s="29"/>
      <c r="E415" s="29"/>
      <c r="F415" s="29"/>
      <c r="G415" s="29"/>
      <c r="H415" s="29"/>
      <c r="I415" s="29"/>
      <c r="J415" s="30"/>
      <c r="K415" s="4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5.75" customHeight="1" x14ac:dyDescent="0.3">
      <c r="A416" s="29"/>
      <c r="B416" s="29"/>
      <c r="C416" s="54"/>
      <c r="D416" s="29"/>
      <c r="E416" s="29"/>
      <c r="F416" s="29"/>
      <c r="G416" s="29"/>
      <c r="H416" s="29"/>
      <c r="I416" s="29"/>
      <c r="J416" s="30"/>
      <c r="K416" s="4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5.75" customHeight="1" x14ac:dyDescent="0.3">
      <c r="A417" s="29"/>
      <c r="B417" s="29"/>
      <c r="C417" s="54"/>
      <c r="D417" s="29"/>
      <c r="E417" s="29"/>
      <c r="F417" s="29"/>
      <c r="G417" s="29"/>
      <c r="H417" s="29"/>
      <c r="I417" s="29"/>
      <c r="J417" s="30"/>
      <c r="K417" s="4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5.75" customHeight="1" x14ac:dyDescent="0.3">
      <c r="A418" s="29"/>
      <c r="B418" s="29"/>
      <c r="C418" s="54"/>
      <c r="D418" s="29"/>
      <c r="E418" s="29"/>
      <c r="F418" s="29"/>
      <c r="G418" s="29"/>
      <c r="H418" s="29"/>
      <c r="I418" s="29"/>
      <c r="J418" s="30"/>
      <c r="K418" s="4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5.75" customHeight="1" x14ac:dyDescent="0.3">
      <c r="A419" s="29"/>
      <c r="B419" s="29"/>
      <c r="C419" s="54"/>
      <c r="D419" s="29"/>
      <c r="E419" s="29"/>
      <c r="F419" s="29"/>
      <c r="G419" s="29"/>
      <c r="H419" s="29"/>
      <c r="I419" s="29"/>
      <c r="J419" s="30"/>
      <c r="K419" s="4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5.75" customHeight="1" x14ac:dyDescent="0.3">
      <c r="A420" s="29"/>
      <c r="B420" s="29"/>
      <c r="C420" s="54"/>
      <c r="D420" s="29"/>
      <c r="E420" s="29"/>
      <c r="F420" s="29"/>
      <c r="G420" s="29"/>
      <c r="H420" s="29"/>
      <c r="I420" s="29"/>
      <c r="J420" s="30"/>
      <c r="K420" s="4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5.75" customHeight="1" x14ac:dyDescent="0.3">
      <c r="A421" s="29"/>
      <c r="B421" s="29"/>
      <c r="C421" s="54"/>
      <c r="D421" s="29"/>
      <c r="E421" s="29"/>
      <c r="F421" s="29"/>
      <c r="G421" s="29"/>
      <c r="H421" s="29"/>
      <c r="I421" s="29"/>
      <c r="J421" s="30"/>
      <c r="K421" s="4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5.75" customHeight="1" x14ac:dyDescent="0.3">
      <c r="A422" s="29"/>
      <c r="B422" s="29"/>
      <c r="C422" s="54"/>
      <c r="D422" s="29"/>
      <c r="E422" s="29"/>
      <c r="F422" s="29"/>
      <c r="G422" s="29"/>
      <c r="H422" s="29"/>
      <c r="I422" s="29"/>
      <c r="J422" s="30"/>
      <c r="K422" s="4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5.75" customHeight="1" x14ac:dyDescent="0.3">
      <c r="A423" s="29"/>
      <c r="B423" s="29"/>
      <c r="C423" s="54"/>
      <c r="D423" s="29"/>
      <c r="E423" s="29"/>
      <c r="F423" s="29"/>
      <c r="G423" s="29"/>
      <c r="H423" s="29"/>
      <c r="I423" s="29"/>
      <c r="J423" s="30"/>
      <c r="K423" s="4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5.75" customHeight="1" x14ac:dyDescent="0.3">
      <c r="A424" s="29"/>
      <c r="B424" s="29"/>
      <c r="C424" s="54"/>
      <c r="D424" s="29"/>
      <c r="E424" s="29"/>
      <c r="F424" s="29"/>
      <c r="G424" s="29"/>
      <c r="H424" s="29"/>
      <c r="I424" s="29"/>
      <c r="J424" s="30"/>
      <c r="K424" s="4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5.75" customHeight="1" x14ac:dyDescent="0.3">
      <c r="A425" s="29"/>
      <c r="B425" s="29"/>
      <c r="C425" s="54"/>
      <c r="D425" s="29"/>
      <c r="E425" s="29"/>
      <c r="F425" s="29"/>
      <c r="G425" s="29"/>
      <c r="H425" s="29"/>
      <c r="I425" s="29"/>
      <c r="J425" s="30"/>
      <c r="K425" s="4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5.75" customHeight="1" x14ac:dyDescent="0.3">
      <c r="A426" s="29"/>
      <c r="B426" s="29"/>
      <c r="C426" s="54"/>
      <c r="D426" s="29"/>
      <c r="E426" s="29"/>
      <c r="F426" s="29"/>
      <c r="G426" s="29"/>
      <c r="H426" s="29"/>
      <c r="I426" s="29"/>
      <c r="J426" s="30"/>
      <c r="K426" s="4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5.75" customHeight="1" x14ac:dyDescent="0.3">
      <c r="A427" s="29"/>
      <c r="B427" s="29"/>
      <c r="C427" s="54"/>
      <c r="D427" s="29"/>
      <c r="E427" s="29"/>
      <c r="F427" s="29"/>
      <c r="G427" s="29"/>
      <c r="H427" s="29"/>
      <c r="I427" s="29"/>
      <c r="J427" s="30"/>
      <c r="K427" s="4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5.75" customHeight="1" x14ac:dyDescent="0.3">
      <c r="A428" s="29"/>
      <c r="B428" s="29"/>
      <c r="C428" s="54"/>
      <c r="D428" s="29"/>
      <c r="E428" s="29"/>
      <c r="F428" s="29"/>
      <c r="G428" s="29"/>
      <c r="H428" s="29"/>
      <c r="I428" s="29"/>
      <c r="J428" s="30"/>
      <c r="K428" s="4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5.75" customHeight="1" x14ac:dyDescent="0.3">
      <c r="A429" s="29"/>
      <c r="B429" s="29"/>
      <c r="C429" s="54"/>
      <c r="D429" s="29"/>
      <c r="E429" s="29"/>
      <c r="F429" s="29"/>
      <c r="G429" s="29"/>
      <c r="H429" s="29"/>
      <c r="I429" s="29"/>
      <c r="J429" s="30"/>
      <c r="K429" s="4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5.75" customHeight="1" x14ac:dyDescent="0.3">
      <c r="A430" s="29"/>
      <c r="B430" s="29"/>
      <c r="C430" s="54"/>
      <c r="D430" s="29"/>
      <c r="E430" s="29"/>
      <c r="F430" s="29"/>
      <c r="G430" s="29"/>
      <c r="H430" s="29"/>
      <c r="I430" s="29"/>
      <c r="J430" s="30"/>
      <c r="K430" s="4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5.75" customHeight="1" x14ac:dyDescent="0.3">
      <c r="A431" s="29"/>
      <c r="B431" s="29"/>
      <c r="C431" s="54"/>
      <c r="D431" s="29"/>
      <c r="E431" s="29"/>
      <c r="F431" s="29"/>
      <c r="G431" s="29"/>
      <c r="H431" s="29"/>
      <c r="I431" s="29"/>
      <c r="J431" s="30"/>
      <c r="K431" s="4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5.75" customHeight="1" x14ac:dyDescent="0.3">
      <c r="A432" s="29"/>
      <c r="B432" s="29"/>
      <c r="C432" s="54"/>
      <c r="D432" s="29"/>
      <c r="E432" s="29"/>
      <c r="F432" s="29"/>
      <c r="G432" s="29"/>
      <c r="H432" s="29"/>
      <c r="I432" s="29"/>
      <c r="J432" s="30"/>
      <c r="K432" s="4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5.75" customHeight="1" x14ac:dyDescent="0.3">
      <c r="A433" s="29"/>
      <c r="B433" s="29"/>
      <c r="C433" s="54"/>
      <c r="D433" s="29"/>
      <c r="E433" s="29"/>
      <c r="F433" s="29"/>
      <c r="G433" s="29"/>
      <c r="H433" s="29"/>
      <c r="I433" s="29"/>
      <c r="J433" s="30"/>
      <c r="K433" s="4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5.75" customHeight="1" x14ac:dyDescent="0.3">
      <c r="A434" s="29"/>
      <c r="B434" s="29"/>
      <c r="C434" s="54"/>
      <c r="D434" s="29"/>
      <c r="E434" s="29"/>
      <c r="F434" s="29"/>
      <c r="G434" s="29"/>
      <c r="H434" s="29"/>
      <c r="I434" s="29"/>
      <c r="J434" s="30"/>
      <c r="K434" s="4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5.75" customHeight="1" x14ac:dyDescent="0.3">
      <c r="A435" s="29"/>
      <c r="B435" s="29"/>
      <c r="C435" s="54"/>
      <c r="D435" s="29"/>
      <c r="E435" s="29"/>
      <c r="F435" s="29"/>
      <c r="G435" s="29"/>
      <c r="H435" s="29"/>
      <c r="I435" s="29"/>
      <c r="J435" s="30"/>
      <c r="K435" s="4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5.75" customHeight="1" x14ac:dyDescent="0.3">
      <c r="A436" s="29"/>
      <c r="B436" s="29"/>
      <c r="C436" s="54"/>
      <c r="D436" s="29"/>
      <c r="E436" s="29"/>
      <c r="F436" s="29"/>
      <c r="G436" s="29"/>
      <c r="H436" s="29"/>
      <c r="I436" s="29"/>
      <c r="J436" s="30"/>
      <c r="K436" s="4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5.75" customHeight="1" x14ac:dyDescent="0.3">
      <c r="A437" s="29"/>
      <c r="B437" s="29"/>
      <c r="C437" s="54"/>
      <c r="D437" s="29"/>
      <c r="E437" s="29"/>
      <c r="F437" s="29"/>
      <c r="G437" s="29"/>
      <c r="H437" s="29"/>
      <c r="I437" s="29"/>
      <c r="J437" s="30"/>
      <c r="K437" s="4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5.75" customHeight="1" x14ac:dyDescent="0.3">
      <c r="A438" s="29"/>
      <c r="B438" s="29"/>
      <c r="C438" s="54"/>
      <c r="D438" s="29"/>
      <c r="E438" s="29"/>
      <c r="F438" s="29"/>
      <c r="G438" s="29"/>
      <c r="H438" s="29"/>
      <c r="I438" s="29"/>
      <c r="J438" s="30"/>
      <c r="K438" s="4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5.75" customHeight="1" x14ac:dyDescent="0.3">
      <c r="A439" s="29"/>
      <c r="B439" s="29"/>
      <c r="C439" s="54"/>
      <c r="D439" s="29"/>
      <c r="E439" s="29"/>
      <c r="F439" s="29"/>
      <c r="G439" s="29"/>
      <c r="H439" s="29"/>
      <c r="I439" s="29"/>
      <c r="J439" s="30"/>
      <c r="K439" s="4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5.75" customHeight="1" x14ac:dyDescent="0.3">
      <c r="A440" s="29"/>
      <c r="B440" s="29"/>
      <c r="C440" s="54"/>
      <c r="D440" s="29"/>
      <c r="E440" s="29"/>
      <c r="F440" s="29"/>
      <c r="G440" s="29"/>
      <c r="H440" s="29"/>
      <c r="I440" s="29"/>
      <c r="J440" s="30"/>
      <c r="K440" s="4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5.75" customHeight="1" x14ac:dyDescent="0.3">
      <c r="A441" s="29"/>
      <c r="B441" s="29"/>
      <c r="C441" s="54"/>
      <c r="D441" s="29"/>
      <c r="E441" s="29"/>
      <c r="F441" s="29"/>
      <c r="G441" s="29"/>
      <c r="H441" s="29"/>
      <c r="I441" s="29"/>
      <c r="J441" s="30"/>
      <c r="K441" s="4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5.75" customHeight="1" x14ac:dyDescent="0.3">
      <c r="A442" s="29"/>
      <c r="B442" s="29"/>
      <c r="C442" s="54"/>
      <c r="D442" s="29"/>
      <c r="E442" s="29"/>
      <c r="F442" s="29"/>
      <c r="G442" s="29"/>
      <c r="H442" s="29"/>
      <c r="I442" s="29"/>
      <c r="J442" s="30"/>
      <c r="K442" s="4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5.75" customHeight="1" x14ac:dyDescent="0.3">
      <c r="A443" s="29"/>
      <c r="B443" s="29"/>
      <c r="C443" s="54"/>
      <c r="D443" s="29"/>
      <c r="E443" s="29"/>
      <c r="F443" s="29"/>
      <c r="G443" s="29"/>
      <c r="H443" s="29"/>
      <c r="I443" s="29"/>
      <c r="J443" s="30"/>
      <c r="K443" s="4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5.75" customHeight="1" x14ac:dyDescent="0.3">
      <c r="A444" s="29"/>
      <c r="B444" s="29"/>
      <c r="C444" s="54"/>
      <c r="D444" s="29"/>
      <c r="E444" s="29"/>
      <c r="F444" s="29"/>
      <c r="G444" s="29"/>
      <c r="H444" s="29"/>
      <c r="I444" s="29"/>
      <c r="J444" s="30"/>
      <c r="K444" s="4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5.75" customHeight="1" x14ac:dyDescent="0.3">
      <c r="A445" s="29"/>
      <c r="B445" s="29"/>
      <c r="C445" s="54"/>
      <c r="D445" s="29"/>
      <c r="E445" s="29"/>
      <c r="F445" s="29"/>
      <c r="G445" s="29"/>
      <c r="H445" s="29"/>
      <c r="I445" s="29"/>
      <c r="J445" s="30"/>
      <c r="K445" s="4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5.75" customHeight="1" x14ac:dyDescent="0.3">
      <c r="A446" s="29"/>
      <c r="B446" s="29"/>
      <c r="C446" s="54"/>
      <c r="D446" s="29"/>
      <c r="E446" s="29"/>
      <c r="F446" s="29"/>
      <c r="G446" s="29"/>
      <c r="H446" s="29"/>
      <c r="I446" s="29"/>
      <c r="J446" s="30"/>
      <c r="K446" s="4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5.75" customHeight="1" x14ac:dyDescent="0.3">
      <c r="A447" s="29"/>
      <c r="B447" s="29"/>
      <c r="C447" s="54"/>
      <c r="D447" s="29"/>
      <c r="E447" s="29"/>
      <c r="F447" s="29"/>
      <c r="G447" s="29"/>
      <c r="H447" s="29"/>
      <c r="I447" s="29"/>
      <c r="J447" s="30"/>
      <c r="K447" s="4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5.75" customHeight="1" x14ac:dyDescent="0.3">
      <c r="A448" s="29"/>
      <c r="B448" s="29"/>
      <c r="C448" s="54"/>
      <c r="D448" s="29"/>
      <c r="E448" s="29"/>
      <c r="F448" s="29"/>
      <c r="G448" s="29"/>
      <c r="H448" s="29"/>
      <c r="I448" s="29"/>
      <c r="J448" s="30"/>
      <c r="K448" s="4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5.75" customHeight="1" x14ac:dyDescent="0.3">
      <c r="A449" s="29"/>
      <c r="B449" s="29"/>
      <c r="C449" s="54"/>
      <c r="D449" s="29"/>
      <c r="E449" s="29"/>
      <c r="F449" s="29"/>
      <c r="G449" s="29"/>
      <c r="H449" s="29"/>
      <c r="I449" s="29"/>
      <c r="J449" s="30"/>
      <c r="K449" s="4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5.75" customHeight="1" x14ac:dyDescent="0.3">
      <c r="A450" s="29"/>
      <c r="B450" s="29"/>
      <c r="C450" s="54"/>
      <c r="D450" s="29"/>
      <c r="E450" s="29"/>
      <c r="F450" s="29"/>
      <c r="G450" s="29"/>
      <c r="H450" s="29"/>
      <c r="I450" s="29"/>
      <c r="J450" s="30"/>
      <c r="K450" s="4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5.75" customHeight="1" x14ac:dyDescent="0.3">
      <c r="A451" s="29"/>
      <c r="B451" s="29"/>
      <c r="C451" s="54"/>
      <c r="D451" s="29"/>
      <c r="E451" s="29"/>
      <c r="F451" s="29"/>
      <c r="G451" s="29"/>
      <c r="H451" s="29"/>
      <c r="I451" s="29"/>
      <c r="J451" s="30"/>
      <c r="K451" s="4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5.75" customHeight="1" x14ac:dyDescent="0.3">
      <c r="A452" s="29"/>
      <c r="B452" s="29"/>
      <c r="C452" s="54"/>
      <c r="D452" s="29"/>
      <c r="E452" s="29"/>
      <c r="F452" s="29"/>
      <c r="G452" s="29"/>
      <c r="H452" s="29"/>
      <c r="I452" s="29"/>
      <c r="J452" s="30"/>
      <c r="K452" s="4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5.75" customHeight="1" x14ac:dyDescent="0.3">
      <c r="A453" s="29"/>
      <c r="B453" s="29"/>
      <c r="C453" s="54"/>
      <c r="D453" s="29"/>
      <c r="E453" s="29"/>
      <c r="F453" s="29"/>
      <c r="G453" s="29"/>
      <c r="H453" s="29"/>
      <c r="I453" s="29"/>
      <c r="J453" s="30"/>
      <c r="K453" s="4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5.75" customHeight="1" x14ac:dyDescent="0.3">
      <c r="A454" s="29"/>
      <c r="B454" s="29"/>
      <c r="C454" s="54"/>
      <c r="D454" s="29"/>
      <c r="E454" s="29"/>
      <c r="F454" s="29"/>
      <c r="G454" s="29"/>
      <c r="H454" s="29"/>
      <c r="I454" s="29"/>
      <c r="J454" s="30"/>
      <c r="K454" s="4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5.75" customHeight="1" x14ac:dyDescent="0.3">
      <c r="A455" s="29"/>
      <c r="B455" s="29"/>
      <c r="C455" s="54"/>
      <c r="D455" s="29"/>
      <c r="E455" s="29"/>
      <c r="F455" s="29"/>
      <c r="G455" s="29"/>
      <c r="H455" s="29"/>
      <c r="I455" s="29"/>
      <c r="J455" s="30"/>
      <c r="K455" s="4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5.75" customHeight="1" x14ac:dyDescent="0.3">
      <c r="A456" s="29"/>
      <c r="B456" s="29"/>
      <c r="C456" s="54"/>
      <c r="D456" s="29"/>
      <c r="E456" s="29"/>
      <c r="F456" s="29"/>
      <c r="G456" s="29"/>
      <c r="H456" s="29"/>
      <c r="I456" s="29"/>
      <c r="J456" s="30"/>
      <c r="K456" s="4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5.75" customHeight="1" x14ac:dyDescent="0.3">
      <c r="A457" s="29"/>
      <c r="B457" s="29"/>
      <c r="C457" s="54"/>
      <c r="D457" s="29"/>
      <c r="E457" s="29"/>
      <c r="F457" s="29"/>
      <c r="G457" s="29"/>
      <c r="H457" s="29"/>
      <c r="I457" s="29"/>
      <c r="J457" s="30"/>
      <c r="K457" s="4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5.75" customHeight="1" x14ac:dyDescent="0.3">
      <c r="A458" s="29"/>
      <c r="B458" s="29"/>
      <c r="C458" s="54"/>
      <c r="D458" s="29"/>
      <c r="E458" s="29"/>
      <c r="F458" s="29"/>
      <c r="G458" s="29"/>
      <c r="H458" s="29"/>
      <c r="I458" s="29"/>
      <c r="J458" s="30"/>
      <c r="K458" s="4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5.75" customHeight="1" x14ac:dyDescent="0.3">
      <c r="A459" s="29"/>
      <c r="B459" s="29"/>
      <c r="C459" s="54"/>
      <c r="D459" s="29"/>
      <c r="E459" s="29"/>
      <c r="F459" s="29"/>
      <c r="G459" s="29"/>
      <c r="H459" s="29"/>
      <c r="I459" s="29"/>
      <c r="J459" s="30"/>
      <c r="K459" s="4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5.75" customHeight="1" x14ac:dyDescent="0.3">
      <c r="A460" s="29"/>
      <c r="B460" s="29"/>
      <c r="C460" s="54"/>
      <c r="D460" s="29"/>
      <c r="E460" s="29"/>
      <c r="F460" s="29"/>
      <c r="G460" s="29"/>
      <c r="H460" s="29"/>
      <c r="I460" s="29"/>
      <c r="J460" s="30"/>
      <c r="K460" s="4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5.75" customHeight="1" x14ac:dyDescent="0.3">
      <c r="A461" s="29"/>
      <c r="B461" s="29"/>
      <c r="C461" s="54"/>
      <c r="D461" s="29"/>
      <c r="E461" s="29"/>
      <c r="F461" s="29"/>
      <c r="G461" s="29"/>
      <c r="H461" s="29"/>
      <c r="I461" s="29"/>
      <c r="J461" s="30"/>
      <c r="K461" s="4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5.75" customHeight="1" x14ac:dyDescent="0.3">
      <c r="A462" s="29"/>
      <c r="B462" s="29"/>
      <c r="C462" s="54"/>
      <c r="D462" s="29"/>
      <c r="E462" s="29"/>
      <c r="F462" s="29"/>
      <c r="G462" s="29"/>
      <c r="H462" s="29"/>
      <c r="I462" s="29"/>
      <c r="J462" s="30"/>
      <c r="K462" s="4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5.75" customHeight="1" x14ac:dyDescent="0.3">
      <c r="A463" s="29"/>
      <c r="B463" s="29"/>
      <c r="C463" s="54"/>
      <c r="D463" s="29"/>
      <c r="E463" s="29"/>
      <c r="F463" s="29"/>
      <c r="G463" s="29"/>
      <c r="H463" s="29"/>
      <c r="I463" s="29"/>
      <c r="J463" s="30"/>
      <c r="K463" s="4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5.75" customHeight="1" x14ac:dyDescent="0.3">
      <c r="A464" s="29"/>
      <c r="B464" s="29"/>
      <c r="C464" s="54"/>
      <c r="D464" s="29"/>
      <c r="E464" s="29"/>
      <c r="F464" s="29"/>
      <c r="G464" s="29"/>
      <c r="H464" s="29"/>
      <c r="I464" s="29"/>
      <c r="J464" s="30"/>
      <c r="K464" s="4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5.75" customHeight="1" x14ac:dyDescent="0.3">
      <c r="A465" s="29"/>
      <c r="B465" s="29"/>
      <c r="C465" s="54"/>
      <c r="D465" s="29"/>
      <c r="E465" s="29"/>
      <c r="F465" s="29"/>
      <c r="G465" s="29"/>
      <c r="H465" s="29"/>
      <c r="I465" s="29"/>
      <c r="J465" s="30"/>
      <c r="K465" s="4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5.75" customHeight="1" x14ac:dyDescent="0.3">
      <c r="A466" s="29"/>
      <c r="B466" s="29"/>
      <c r="C466" s="54"/>
      <c r="D466" s="29"/>
      <c r="E466" s="29"/>
      <c r="F466" s="29"/>
      <c r="G466" s="29"/>
      <c r="H466" s="29"/>
      <c r="I466" s="29"/>
      <c r="J466" s="30"/>
      <c r="K466" s="4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5.75" customHeight="1" x14ac:dyDescent="0.3">
      <c r="A467" s="29"/>
      <c r="B467" s="29"/>
      <c r="C467" s="54"/>
      <c r="D467" s="29"/>
      <c r="E467" s="29"/>
      <c r="F467" s="29"/>
      <c r="G467" s="29"/>
      <c r="H467" s="29"/>
      <c r="I467" s="29"/>
      <c r="J467" s="30"/>
      <c r="K467" s="4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5.75" customHeight="1" x14ac:dyDescent="0.3">
      <c r="A468" s="29"/>
      <c r="B468" s="29"/>
      <c r="C468" s="54"/>
      <c r="D468" s="29"/>
      <c r="E468" s="29"/>
      <c r="F468" s="29"/>
      <c r="G468" s="29"/>
      <c r="H468" s="29"/>
      <c r="I468" s="29"/>
      <c r="J468" s="30"/>
      <c r="K468" s="4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5.75" customHeight="1" x14ac:dyDescent="0.3">
      <c r="A469" s="29"/>
      <c r="B469" s="29"/>
      <c r="C469" s="54"/>
      <c r="D469" s="29"/>
      <c r="E469" s="29"/>
      <c r="F469" s="29"/>
      <c r="G469" s="29"/>
      <c r="H469" s="29"/>
      <c r="I469" s="29"/>
      <c r="J469" s="30"/>
      <c r="K469" s="4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5.75" customHeight="1" x14ac:dyDescent="0.3">
      <c r="A470" s="29"/>
      <c r="B470" s="29"/>
      <c r="C470" s="54"/>
      <c r="D470" s="29"/>
      <c r="E470" s="29"/>
      <c r="F470" s="29"/>
      <c r="G470" s="29"/>
      <c r="H470" s="29"/>
      <c r="I470" s="29"/>
      <c r="J470" s="30"/>
      <c r="K470" s="4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5.75" customHeight="1" x14ac:dyDescent="0.3">
      <c r="A471" s="29"/>
      <c r="B471" s="29"/>
      <c r="C471" s="54"/>
      <c r="D471" s="29"/>
      <c r="E471" s="29"/>
      <c r="F471" s="29"/>
      <c r="G471" s="29"/>
      <c r="H471" s="29"/>
      <c r="I471" s="29"/>
      <c r="J471" s="30"/>
      <c r="K471" s="4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5.75" customHeight="1" x14ac:dyDescent="0.3">
      <c r="A472" s="29"/>
      <c r="B472" s="29"/>
      <c r="C472" s="54"/>
      <c r="D472" s="29"/>
      <c r="E472" s="29"/>
      <c r="F472" s="29"/>
      <c r="G472" s="29"/>
      <c r="H472" s="29"/>
      <c r="I472" s="29"/>
      <c r="J472" s="30"/>
      <c r="K472" s="4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5.75" customHeight="1" x14ac:dyDescent="0.3">
      <c r="A473" s="29"/>
      <c r="B473" s="29"/>
      <c r="C473" s="54"/>
      <c r="D473" s="29"/>
      <c r="E473" s="29"/>
      <c r="F473" s="29"/>
      <c r="G473" s="29"/>
      <c r="H473" s="29"/>
      <c r="I473" s="29"/>
      <c r="J473" s="30"/>
      <c r="K473" s="4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5.75" customHeight="1" x14ac:dyDescent="0.3">
      <c r="A474" s="29"/>
      <c r="B474" s="29"/>
      <c r="C474" s="54"/>
      <c r="D474" s="29"/>
      <c r="E474" s="29"/>
      <c r="F474" s="29"/>
      <c r="G474" s="29"/>
      <c r="H474" s="29"/>
      <c r="I474" s="29"/>
      <c r="J474" s="30"/>
      <c r="K474" s="4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5.75" customHeight="1" x14ac:dyDescent="0.3">
      <c r="A475" s="29"/>
      <c r="B475" s="29"/>
      <c r="C475" s="54"/>
      <c r="D475" s="29"/>
      <c r="E475" s="29"/>
      <c r="F475" s="29"/>
      <c r="G475" s="29"/>
      <c r="H475" s="29"/>
      <c r="I475" s="29"/>
      <c r="J475" s="30"/>
      <c r="K475" s="4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5.75" customHeight="1" x14ac:dyDescent="0.3">
      <c r="A476" s="29"/>
      <c r="B476" s="29"/>
      <c r="C476" s="54"/>
      <c r="D476" s="29"/>
      <c r="E476" s="29"/>
      <c r="F476" s="29"/>
      <c r="G476" s="29"/>
      <c r="H476" s="29"/>
      <c r="I476" s="29"/>
      <c r="J476" s="30"/>
      <c r="K476" s="4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5.75" customHeight="1" x14ac:dyDescent="0.3">
      <c r="A477" s="29"/>
      <c r="B477" s="29"/>
      <c r="C477" s="54"/>
      <c r="D477" s="29"/>
      <c r="E477" s="29"/>
      <c r="F477" s="29"/>
      <c r="G477" s="29"/>
      <c r="H477" s="29"/>
      <c r="I477" s="29"/>
      <c r="J477" s="30"/>
      <c r="K477" s="4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5.75" customHeight="1" x14ac:dyDescent="0.3">
      <c r="A478" s="29"/>
      <c r="B478" s="29"/>
      <c r="C478" s="54"/>
      <c r="D478" s="29"/>
      <c r="E478" s="29"/>
      <c r="F478" s="29"/>
      <c r="G478" s="29"/>
      <c r="H478" s="29"/>
      <c r="I478" s="29"/>
      <c r="J478" s="30"/>
      <c r="K478" s="4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5.75" customHeight="1" x14ac:dyDescent="0.3">
      <c r="A479" s="29"/>
      <c r="B479" s="29"/>
      <c r="C479" s="54"/>
      <c r="D479" s="29"/>
      <c r="E479" s="29"/>
      <c r="F479" s="29"/>
      <c r="G479" s="29"/>
      <c r="H479" s="29"/>
      <c r="I479" s="29"/>
      <c r="J479" s="30"/>
      <c r="K479" s="4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5.75" customHeight="1" x14ac:dyDescent="0.3">
      <c r="A480" s="29"/>
      <c r="B480" s="29"/>
      <c r="C480" s="54"/>
      <c r="D480" s="29"/>
      <c r="E480" s="29"/>
      <c r="F480" s="29"/>
      <c r="G480" s="29"/>
      <c r="H480" s="29"/>
      <c r="I480" s="29"/>
      <c r="J480" s="30"/>
      <c r="K480" s="4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5.75" customHeight="1" x14ac:dyDescent="0.3">
      <c r="A481" s="29"/>
      <c r="B481" s="29"/>
      <c r="C481" s="54"/>
      <c r="D481" s="29"/>
      <c r="E481" s="29"/>
      <c r="F481" s="29"/>
      <c r="G481" s="29"/>
      <c r="H481" s="29"/>
      <c r="I481" s="29"/>
      <c r="J481" s="30"/>
      <c r="K481" s="4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5.75" customHeight="1" x14ac:dyDescent="0.3">
      <c r="A482" s="29"/>
      <c r="B482" s="29"/>
      <c r="C482" s="54"/>
      <c r="D482" s="29"/>
      <c r="E482" s="29"/>
      <c r="F482" s="29"/>
      <c r="G482" s="29"/>
      <c r="H482" s="29"/>
      <c r="I482" s="29"/>
      <c r="J482" s="30"/>
      <c r="K482" s="4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5.75" customHeight="1" x14ac:dyDescent="0.3">
      <c r="A483" s="29"/>
      <c r="B483" s="29"/>
      <c r="C483" s="54"/>
      <c r="D483" s="29"/>
      <c r="E483" s="29"/>
      <c r="F483" s="29"/>
      <c r="G483" s="29"/>
      <c r="H483" s="29"/>
      <c r="I483" s="29"/>
      <c r="J483" s="30"/>
      <c r="K483" s="4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5.75" customHeight="1" x14ac:dyDescent="0.3">
      <c r="A484" s="29"/>
      <c r="B484" s="29"/>
      <c r="C484" s="54"/>
      <c r="D484" s="29"/>
      <c r="E484" s="29"/>
      <c r="F484" s="29"/>
      <c r="G484" s="29"/>
      <c r="H484" s="29"/>
      <c r="I484" s="29"/>
      <c r="J484" s="30"/>
      <c r="K484" s="4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5.75" customHeight="1" x14ac:dyDescent="0.3">
      <c r="A485" s="29"/>
      <c r="B485" s="29"/>
      <c r="C485" s="54"/>
      <c r="D485" s="29"/>
      <c r="E485" s="29"/>
      <c r="F485" s="29"/>
      <c r="G485" s="29"/>
      <c r="H485" s="29"/>
      <c r="I485" s="29"/>
      <c r="J485" s="30"/>
      <c r="K485" s="4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5.75" customHeight="1" x14ac:dyDescent="0.3">
      <c r="A486" s="29"/>
      <c r="B486" s="29"/>
      <c r="C486" s="54"/>
      <c r="D486" s="29"/>
      <c r="E486" s="29"/>
      <c r="F486" s="29"/>
      <c r="G486" s="29"/>
      <c r="H486" s="29"/>
      <c r="I486" s="29"/>
      <c r="J486" s="30"/>
      <c r="K486" s="4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5.75" customHeight="1" x14ac:dyDescent="0.3">
      <c r="A487" s="29"/>
      <c r="B487" s="29"/>
      <c r="C487" s="54"/>
      <c r="D487" s="29"/>
      <c r="E487" s="29"/>
      <c r="F487" s="29"/>
      <c r="G487" s="29"/>
      <c r="H487" s="29"/>
      <c r="I487" s="29"/>
      <c r="J487" s="30"/>
      <c r="K487" s="4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5.75" customHeight="1" x14ac:dyDescent="0.3">
      <c r="A488" s="29"/>
      <c r="B488" s="29"/>
      <c r="C488" s="54"/>
      <c r="D488" s="29"/>
      <c r="E488" s="29"/>
      <c r="F488" s="29"/>
      <c r="G488" s="29"/>
      <c r="H488" s="29"/>
      <c r="I488" s="29"/>
      <c r="J488" s="30"/>
      <c r="K488" s="4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5.75" customHeight="1" x14ac:dyDescent="0.3">
      <c r="A489" s="29"/>
      <c r="B489" s="29"/>
      <c r="C489" s="54"/>
      <c r="D489" s="29"/>
      <c r="E489" s="29"/>
      <c r="F489" s="29"/>
      <c r="G489" s="29"/>
      <c r="H489" s="29"/>
      <c r="I489" s="29"/>
      <c r="J489" s="30"/>
      <c r="K489" s="4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5.75" customHeight="1" x14ac:dyDescent="0.3">
      <c r="A490" s="29"/>
      <c r="B490" s="29"/>
      <c r="C490" s="54"/>
      <c r="D490" s="29"/>
      <c r="E490" s="29"/>
      <c r="F490" s="29"/>
      <c r="G490" s="29"/>
      <c r="H490" s="29"/>
      <c r="I490" s="29"/>
      <c r="J490" s="30"/>
      <c r="K490" s="4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5.75" customHeight="1" x14ac:dyDescent="0.3">
      <c r="A491" s="29"/>
      <c r="B491" s="29"/>
      <c r="C491" s="54"/>
      <c r="D491" s="29"/>
      <c r="E491" s="29"/>
      <c r="F491" s="29"/>
      <c r="G491" s="29"/>
      <c r="H491" s="29"/>
      <c r="I491" s="29"/>
      <c r="J491" s="30"/>
      <c r="K491" s="4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5.75" customHeight="1" x14ac:dyDescent="0.3">
      <c r="A492" s="29"/>
      <c r="B492" s="29"/>
      <c r="C492" s="54"/>
      <c r="D492" s="29"/>
      <c r="E492" s="29"/>
      <c r="F492" s="29"/>
      <c r="G492" s="29"/>
      <c r="H492" s="29"/>
      <c r="I492" s="29"/>
      <c r="J492" s="30"/>
      <c r="K492" s="4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5.75" customHeight="1" x14ac:dyDescent="0.3">
      <c r="A493" s="29"/>
      <c r="B493" s="29"/>
      <c r="C493" s="54"/>
      <c r="D493" s="29"/>
      <c r="E493" s="29"/>
      <c r="F493" s="29"/>
      <c r="G493" s="29"/>
      <c r="H493" s="29"/>
      <c r="I493" s="29"/>
      <c r="J493" s="30"/>
      <c r="K493" s="4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5.75" customHeight="1" x14ac:dyDescent="0.3">
      <c r="A494" s="29"/>
      <c r="B494" s="29"/>
      <c r="C494" s="54"/>
      <c r="D494" s="29"/>
      <c r="E494" s="29"/>
      <c r="F494" s="29"/>
      <c r="G494" s="29"/>
      <c r="H494" s="29"/>
      <c r="I494" s="29"/>
      <c r="J494" s="30"/>
      <c r="K494" s="4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5.75" customHeight="1" x14ac:dyDescent="0.3">
      <c r="A495" s="29"/>
      <c r="B495" s="29"/>
      <c r="C495" s="54"/>
      <c r="D495" s="29"/>
      <c r="E495" s="29"/>
      <c r="F495" s="29"/>
      <c r="G495" s="29"/>
      <c r="H495" s="29"/>
      <c r="I495" s="29"/>
      <c r="J495" s="30"/>
      <c r="K495" s="4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5.75" customHeight="1" x14ac:dyDescent="0.3">
      <c r="A496" s="29"/>
      <c r="B496" s="29"/>
      <c r="C496" s="54"/>
      <c r="D496" s="29"/>
      <c r="E496" s="29"/>
      <c r="F496" s="29"/>
      <c r="G496" s="29"/>
      <c r="H496" s="29"/>
      <c r="I496" s="29"/>
      <c r="J496" s="30"/>
      <c r="K496" s="4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5.75" customHeight="1" x14ac:dyDescent="0.3">
      <c r="A497" s="29"/>
      <c r="B497" s="29"/>
      <c r="C497" s="54"/>
      <c r="D497" s="29"/>
      <c r="E497" s="29"/>
      <c r="F497" s="29"/>
      <c r="G497" s="29"/>
      <c r="H497" s="29"/>
      <c r="I497" s="29"/>
      <c r="J497" s="30"/>
      <c r="K497" s="4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5.75" customHeight="1" x14ac:dyDescent="0.3">
      <c r="A498" s="29"/>
      <c r="B498" s="29"/>
      <c r="C498" s="54"/>
      <c r="D498" s="29"/>
      <c r="E498" s="29"/>
      <c r="F498" s="29"/>
      <c r="G498" s="29"/>
      <c r="H498" s="29"/>
      <c r="I498" s="29"/>
      <c r="J498" s="30"/>
      <c r="K498" s="4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5.75" customHeight="1" x14ac:dyDescent="0.3">
      <c r="A499" s="29"/>
      <c r="B499" s="29"/>
      <c r="C499" s="54"/>
      <c r="D499" s="29"/>
      <c r="E499" s="29"/>
      <c r="F499" s="29"/>
      <c r="G499" s="29"/>
      <c r="H499" s="29"/>
      <c r="I499" s="29"/>
      <c r="J499" s="30"/>
      <c r="K499" s="4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5.75" customHeight="1" x14ac:dyDescent="0.3">
      <c r="A500" s="29"/>
      <c r="B500" s="29"/>
      <c r="C500" s="54"/>
      <c r="D500" s="29"/>
      <c r="E500" s="29"/>
      <c r="F500" s="29"/>
      <c r="G500" s="29"/>
      <c r="H500" s="29"/>
      <c r="I500" s="29"/>
      <c r="J500" s="30"/>
      <c r="K500" s="4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5.75" customHeight="1" x14ac:dyDescent="0.3">
      <c r="A501" s="29"/>
      <c r="B501" s="29"/>
      <c r="C501" s="54"/>
      <c r="D501" s="29"/>
      <c r="E501" s="29"/>
      <c r="F501" s="29"/>
      <c r="G501" s="29"/>
      <c r="H501" s="29"/>
      <c r="I501" s="29"/>
      <c r="J501" s="30"/>
      <c r="K501" s="4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5.75" customHeight="1" x14ac:dyDescent="0.3">
      <c r="A502" s="29"/>
      <c r="B502" s="29"/>
      <c r="C502" s="54"/>
      <c r="D502" s="29"/>
      <c r="E502" s="29"/>
      <c r="F502" s="29"/>
      <c r="G502" s="29"/>
      <c r="H502" s="29"/>
      <c r="I502" s="29"/>
      <c r="J502" s="30"/>
      <c r="K502" s="4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5.75" customHeight="1" x14ac:dyDescent="0.3">
      <c r="A503" s="29"/>
      <c r="B503" s="29"/>
      <c r="C503" s="54"/>
      <c r="D503" s="29"/>
      <c r="E503" s="29"/>
      <c r="F503" s="29"/>
      <c r="G503" s="29"/>
      <c r="H503" s="29"/>
      <c r="I503" s="29"/>
      <c r="J503" s="30"/>
      <c r="K503" s="4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5.75" customHeight="1" x14ac:dyDescent="0.3">
      <c r="A504" s="29"/>
      <c r="B504" s="29"/>
      <c r="C504" s="54"/>
      <c r="D504" s="29"/>
      <c r="E504" s="29"/>
      <c r="F504" s="29"/>
      <c r="G504" s="29"/>
      <c r="H504" s="29"/>
      <c r="I504" s="29"/>
      <c r="J504" s="30"/>
      <c r="K504" s="4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5.75" customHeight="1" x14ac:dyDescent="0.3">
      <c r="A505" s="29"/>
      <c r="B505" s="29"/>
      <c r="C505" s="54"/>
      <c r="D505" s="29"/>
      <c r="E505" s="29"/>
      <c r="F505" s="29"/>
      <c r="G505" s="29"/>
      <c r="H505" s="29"/>
      <c r="I505" s="29"/>
      <c r="J505" s="30"/>
      <c r="K505" s="4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5.75" customHeight="1" x14ac:dyDescent="0.3">
      <c r="A506" s="29"/>
      <c r="B506" s="29"/>
      <c r="C506" s="54"/>
      <c r="D506" s="29"/>
      <c r="E506" s="29"/>
      <c r="F506" s="29"/>
      <c r="G506" s="29"/>
      <c r="H506" s="29"/>
      <c r="I506" s="29"/>
      <c r="J506" s="30"/>
      <c r="K506" s="4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5.75" customHeight="1" x14ac:dyDescent="0.3">
      <c r="A507" s="29"/>
      <c r="B507" s="29"/>
      <c r="C507" s="54"/>
      <c r="D507" s="29"/>
      <c r="E507" s="29"/>
      <c r="F507" s="29"/>
      <c r="G507" s="29"/>
      <c r="H507" s="29"/>
      <c r="I507" s="29"/>
      <c r="J507" s="30"/>
      <c r="K507" s="4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5.75" customHeight="1" x14ac:dyDescent="0.3">
      <c r="A508" s="29"/>
      <c r="B508" s="29"/>
      <c r="C508" s="54"/>
      <c r="D508" s="29"/>
      <c r="E508" s="29"/>
      <c r="F508" s="29"/>
      <c r="G508" s="29"/>
      <c r="H508" s="29"/>
      <c r="I508" s="29"/>
      <c r="J508" s="30"/>
      <c r="K508" s="4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5.75" customHeight="1" x14ac:dyDescent="0.3">
      <c r="A509" s="29"/>
      <c r="B509" s="29"/>
      <c r="C509" s="54"/>
      <c r="D509" s="29"/>
      <c r="E509" s="29"/>
      <c r="F509" s="29"/>
      <c r="G509" s="29"/>
      <c r="H509" s="29"/>
      <c r="I509" s="29"/>
      <c r="J509" s="30"/>
      <c r="K509" s="4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5.75" customHeight="1" x14ac:dyDescent="0.3">
      <c r="A510" s="29"/>
      <c r="B510" s="29"/>
      <c r="C510" s="54"/>
      <c r="D510" s="29"/>
      <c r="E510" s="29"/>
      <c r="F510" s="29"/>
      <c r="G510" s="29"/>
      <c r="H510" s="29"/>
      <c r="I510" s="29"/>
      <c r="J510" s="30"/>
      <c r="K510" s="4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5.75" customHeight="1" x14ac:dyDescent="0.3">
      <c r="A511" s="29"/>
      <c r="B511" s="29"/>
      <c r="C511" s="54"/>
      <c r="D511" s="29"/>
      <c r="E511" s="29"/>
      <c r="F511" s="29"/>
      <c r="G511" s="29"/>
      <c r="H511" s="29"/>
      <c r="I511" s="29"/>
      <c r="J511" s="30"/>
      <c r="K511" s="4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5.75" customHeight="1" x14ac:dyDescent="0.3">
      <c r="A512" s="29"/>
      <c r="B512" s="29"/>
      <c r="C512" s="54"/>
      <c r="D512" s="29"/>
      <c r="E512" s="29"/>
      <c r="F512" s="29"/>
      <c r="G512" s="29"/>
      <c r="H512" s="29"/>
      <c r="I512" s="29"/>
      <c r="J512" s="30"/>
      <c r="K512" s="4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5.75" customHeight="1" x14ac:dyDescent="0.3">
      <c r="A513" s="29"/>
      <c r="B513" s="29"/>
      <c r="C513" s="54"/>
      <c r="D513" s="29"/>
      <c r="E513" s="29"/>
      <c r="F513" s="29"/>
      <c r="G513" s="29"/>
      <c r="H513" s="29"/>
      <c r="I513" s="29"/>
      <c r="J513" s="30"/>
      <c r="K513" s="4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5.75" customHeight="1" x14ac:dyDescent="0.3">
      <c r="A514" s="29"/>
      <c r="B514" s="29"/>
      <c r="C514" s="54"/>
      <c r="D514" s="29"/>
      <c r="E514" s="29"/>
      <c r="F514" s="29"/>
      <c r="G514" s="29"/>
      <c r="H514" s="29"/>
      <c r="I514" s="29"/>
      <c r="J514" s="30"/>
      <c r="K514" s="4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5.75" customHeight="1" x14ac:dyDescent="0.3">
      <c r="A515" s="29"/>
      <c r="B515" s="29"/>
      <c r="C515" s="54"/>
      <c r="D515" s="29"/>
      <c r="E515" s="29"/>
      <c r="F515" s="29"/>
      <c r="G515" s="29"/>
      <c r="H515" s="29"/>
      <c r="I515" s="29"/>
      <c r="J515" s="30"/>
      <c r="K515" s="4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5.75" customHeight="1" x14ac:dyDescent="0.3">
      <c r="A516" s="29"/>
      <c r="B516" s="29"/>
      <c r="C516" s="54"/>
      <c r="D516" s="29"/>
      <c r="E516" s="29"/>
      <c r="F516" s="29"/>
      <c r="G516" s="29"/>
      <c r="H516" s="29"/>
      <c r="I516" s="29"/>
      <c r="J516" s="30"/>
      <c r="K516" s="4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5.75" customHeight="1" x14ac:dyDescent="0.3">
      <c r="A517" s="29"/>
      <c r="B517" s="29"/>
      <c r="C517" s="54"/>
      <c r="D517" s="29"/>
      <c r="E517" s="29"/>
      <c r="F517" s="29"/>
      <c r="G517" s="29"/>
      <c r="H517" s="29"/>
      <c r="I517" s="29"/>
      <c r="J517" s="30"/>
      <c r="K517" s="4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5.75" customHeight="1" x14ac:dyDescent="0.3">
      <c r="A518" s="29"/>
      <c r="B518" s="29"/>
      <c r="C518" s="54"/>
      <c r="D518" s="29"/>
      <c r="E518" s="29"/>
      <c r="F518" s="29"/>
      <c r="G518" s="29"/>
      <c r="H518" s="29"/>
      <c r="I518" s="29"/>
      <c r="J518" s="30"/>
      <c r="K518" s="4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5.75" customHeight="1" x14ac:dyDescent="0.3">
      <c r="A519" s="29"/>
      <c r="B519" s="29"/>
      <c r="C519" s="54"/>
      <c r="D519" s="29"/>
      <c r="E519" s="29"/>
      <c r="F519" s="29"/>
      <c r="G519" s="29"/>
      <c r="H519" s="29"/>
      <c r="I519" s="29"/>
      <c r="J519" s="30"/>
      <c r="K519" s="4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5.75" customHeight="1" x14ac:dyDescent="0.3">
      <c r="A520" s="29"/>
      <c r="B520" s="29"/>
      <c r="C520" s="54"/>
      <c r="D520" s="29"/>
      <c r="E520" s="29"/>
      <c r="F520" s="29"/>
      <c r="G520" s="29"/>
      <c r="H520" s="29"/>
      <c r="I520" s="29"/>
      <c r="J520" s="30"/>
      <c r="K520" s="4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5.75" customHeight="1" x14ac:dyDescent="0.3">
      <c r="A521" s="29"/>
      <c r="B521" s="29"/>
      <c r="C521" s="54"/>
      <c r="D521" s="29"/>
      <c r="E521" s="29"/>
      <c r="F521" s="29"/>
      <c r="G521" s="29"/>
      <c r="H521" s="29"/>
      <c r="I521" s="29"/>
      <c r="J521" s="30"/>
      <c r="K521" s="4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5.75" customHeight="1" x14ac:dyDescent="0.3">
      <c r="A522" s="29"/>
      <c r="B522" s="29"/>
      <c r="C522" s="54"/>
      <c r="D522" s="29"/>
      <c r="E522" s="29"/>
      <c r="F522" s="29"/>
      <c r="G522" s="29"/>
      <c r="H522" s="29"/>
      <c r="I522" s="29"/>
      <c r="J522" s="30"/>
      <c r="K522" s="4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5.75" customHeight="1" x14ac:dyDescent="0.3">
      <c r="A523" s="29"/>
      <c r="B523" s="29"/>
      <c r="C523" s="54"/>
      <c r="D523" s="29"/>
      <c r="E523" s="29"/>
      <c r="F523" s="29"/>
      <c r="G523" s="29"/>
      <c r="H523" s="29"/>
      <c r="I523" s="29"/>
      <c r="J523" s="30"/>
      <c r="K523" s="4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5.75" customHeight="1" x14ac:dyDescent="0.3">
      <c r="A524" s="29"/>
      <c r="B524" s="29"/>
      <c r="C524" s="54"/>
      <c r="D524" s="29"/>
      <c r="E524" s="29"/>
      <c r="F524" s="29"/>
      <c r="G524" s="29"/>
      <c r="H524" s="29"/>
      <c r="I524" s="29"/>
      <c r="J524" s="30"/>
      <c r="K524" s="4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5.75" customHeight="1" x14ac:dyDescent="0.3">
      <c r="A525" s="29"/>
      <c r="B525" s="29"/>
      <c r="C525" s="54"/>
      <c r="D525" s="29"/>
      <c r="E525" s="29"/>
      <c r="F525" s="29"/>
      <c r="G525" s="29"/>
      <c r="H525" s="29"/>
      <c r="I525" s="29"/>
      <c r="J525" s="30"/>
      <c r="K525" s="4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5.75" customHeight="1" x14ac:dyDescent="0.3">
      <c r="A526" s="29"/>
      <c r="B526" s="29"/>
      <c r="C526" s="54"/>
      <c r="D526" s="29"/>
      <c r="E526" s="29"/>
      <c r="F526" s="29"/>
      <c r="G526" s="29"/>
      <c r="H526" s="29"/>
      <c r="I526" s="29"/>
      <c r="J526" s="30"/>
      <c r="K526" s="4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5.75" customHeight="1" x14ac:dyDescent="0.3">
      <c r="A527" s="29"/>
      <c r="B527" s="29"/>
      <c r="C527" s="54"/>
      <c r="D527" s="29"/>
      <c r="E527" s="29"/>
      <c r="F527" s="29"/>
      <c r="G527" s="29"/>
      <c r="H527" s="29"/>
      <c r="I527" s="29"/>
      <c r="J527" s="30"/>
      <c r="K527" s="4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5.75" customHeight="1" x14ac:dyDescent="0.3">
      <c r="A528" s="29"/>
      <c r="B528" s="29"/>
      <c r="C528" s="54"/>
      <c r="D528" s="29"/>
      <c r="E528" s="29"/>
      <c r="F528" s="29"/>
      <c r="G528" s="29"/>
      <c r="H528" s="29"/>
      <c r="I528" s="29"/>
      <c r="J528" s="30"/>
      <c r="K528" s="4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5.75" customHeight="1" x14ac:dyDescent="0.3">
      <c r="A529" s="29"/>
      <c r="B529" s="29"/>
      <c r="C529" s="54"/>
      <c r="D529" s="29"/>
      <c r="E529" s="29"/>
      <c r="F529" s="29"/>
      <c r="G529" s="29"/>
      <c r="H529" s="29"/>
      <c r="I529" s="29"/>
      <c r="J529" s="30"/>
      <c r="K529" s="4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5.75" customHeight="1" x14ac:dyDescent="0.3">
      <c r="A530" s="29"/>
      <c r="B530" s="29"/>
      <c r="C530" s="54"/>
      <c r="D530" s="29"/>
      <c r="E530" s="29"/>
      <c r="F530" s="29"/>
      <c r="G530" s="29"/>
      <c r="H530" s="29"/>
      <c r="I530" s="29"/>
      <c r="J530" s="30"/>
      <c r="K530" s="4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5.75" customHeight="1" x14ac:dyDescent="0.3">
      <c r="A531" s="29"/>
      <c r="B531" s="29"/>
      <c r="C531" s="54"/>
      <c r="D531" s="29"/>
      <c r="E531" s="29"/>
      <c r="F531" s="29"/>
      <c r="G531" s="29"/>
      <c r="H531" s="29"/>
      <c r="I531" s="29"/>
      <c r="J531" s="30"/>
      <c r="K531" s="4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5.75" customHeight="1" x14ac:dyDescent="0.3">
      <c r="A532" s="29"/>
      <c r="B532" s="29"/>
      <c r="C532" s="54"/>
      <c r="D532" s="29"/>
      <c r="E532" s="29"/>
      <c r="F532" s="29"/>
      <c r="G532" s="29"/>
      <c r="H532" s="29"/>
      <c r="I532" s="29"/>
      <c r="J532" s="30"/>
      <c r="K532" s="4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5.75" customHeight="1" x14ac:dyDescent="0.3">
      <c r="A533" s="29"/>
      <c r="B533" s="29"/>
      <c r="C533" s="54"/>
      <c r="D533" s="29"/>
      <c r="E533" s="29"/>
      <c r="F533" s="29"/>
      <c r="G533" s="29"/>
      <c r="H533" s="29"/>
      <c r="I533" s="29"/>
      <c r="J533" s="30"/>
      <c r="K533" s="4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5.75" customHeight="1" x14ac:dyDescent="0.3">
      <c r="A534" s="29"/>
      <c r="B534" s="29"/>
      <c r="C534" s="54"/>
      <c r="D534" s="29"/>
      <c r="E534" s="29"/>
      <c r="F534" s="29"/>
      <c r="G534" s="29"/>
      <c r="H534" s="29"/>
      <c r="I534" s="29"/>
      <c r="J534" s="30"/>
      <c r="K534" s="4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5.75" customHeight="1" x14ac:dyDescent="0.3">
      <c r="A535" s="29"/>
      <c r="B535" s="29"/>
      <c r="C535" s="54"/>
      <c r="D535" s="29"/>
      <c r="E535" s="29"/>
      <c r="F535" s="29"/>
      <c r="G535" s="29"/>
      <c r="H535" s="29"/>
      <c r="I535" s="29"/>
      <c r="J535" s="30"/>
      <c r="K535" s="4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5.75" customHeight="1" x14ac:dyDescent="0.3">
      <c r="A536" s="29"/>
      <c r="B536" s="29"/>
      <c r="C536" s="54"/>
      <c r="D536" s="29"/>
      <c r="E536" s="29"/>
      <c r="F536" s="29"/>
      <c r="G536" s="29"/>
      <c r="H536" s="29"/>
      <c r="I536" s="29"/>
      <c r="J536" s="30"/>
      <c r="K536" s="4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5.75" customHeight="1" x14ac:dyDescent="0.3">
      <c r="A537" s="29"/>
      <c r="B537" s="29"/>
      <c r="C537" s="54"/>
      <c r="D537" s="29"/>
      <c r="E537" s="29"/>
      <c r="F537" s="29"/>
      <c r="G537" s="29"/>
      <c r="H537" s="29"/>
      <c r="I537" s="29"/>
      <c r="J537" s="30"/>
      <c r="K537" s="4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5.75" customHeight="1" x14ac:dyDescent="0.3">
      <c r="A538" s="29"/>
      <c r="B538" s="29"/>
      <c r="C538" s="54"/>
      <c r="D538" s="29"/>
      <c r="E538" s="29"/>
      <c r="F538" s="29"/>
      <c r="G538" s="29"/>
      <c r="H538" s="29"/>
      <c r="I538" s="29"/>
      <c r="J538" s="30"/>
      <c r="K538" s="4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5.75" customHeight="1" x14ac:dyDescent="0.3">
      <c r="A539" s="29"/>
      <c r="B539" s="29"/>
      <c r="C539" s="54"/>
      <c r="D539" s="29"/>
      <c r="E539" s="29"/>
      <c r="F539" s="29"/>
      <c r="G539" s="29"/>
      <c r="H539" s="29"/>
      <c r="I539" s="29"/>
      <c r="J539" s="30"/>
      <c r="K539" s="4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5.75" customHeight="1" x14ac:dyDescent="0.3">
      <c r="A540" s="29"/>
      <c r="B540" s="29"/>
      <c r="C540" s="54"/>
      <c r="D540" s="29"/>
      <c r="E540" s="29"/>
      <c r="F540" s="29"/>
      <c r="G540" s="29"/>
      <c r="H540" s="29"/>
      <c r="I540" s="29"/>
      <c r="J540" s="30"/>
      <c r="K540" s="4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5.75" customHeight="1" x14ac:dyDescent="0.3">
      <c r="A541" s="29"/>
      <c r="B541" s="29"/>
      <c r="C541" s="54"/>
      <c r="D541" s="29"/>
      <c r="E541" s="29"/>
      <c r="F541" s="29"/>
      <c r="G541" s="29"/>
      <c r="H541" s="29"/>
      <c r="I541" s="29"/>
      <c r="J541" s="30"/>
      <c r="K541" s="4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5.75" customHeight="1" x14ac:dyDescent="0.3">
      <c r="A542" s="29"/>
      <c r="B542" s="29"/>
      <c r="C542" s="54"/>
      <c r="D542" s="29"/>
      <c r="E542" s="29"/>
      <c r="F542" s="29"/>
      <c r="G542" s="29"/>
      <c r="H542" s="29"/>
      <c r="I542" s="29"/>
      <c r="J542" s="30"/>
      <c r="K542" s="4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5.75" customHeight="1" x14ac:dyDescent="0.3">
      <c r="A543" s="29"/>
      <c r="B543" s="29"/>
      <c r="C543" s="54"/>
      <c r="D543" s="29"/>
      <c r="E543" s="29"/>
      <c r="F543" s="29"/>
      <c r="G543" s="29"/>
      <c r="H543" s="29"/>
      <c r="I543" s="29"/>
      <c r="J543" s="30"/>
      <c r="K543" s="4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5.75" customHeight="1" x14ac:dyDescent="0.3">
      <c r="A544" s="29"/>
      <c r="B544" s="29"/>
      <c r="C544" s="54"/>
      <c r="D544" s="29"/>
      <c r="E544" s="29"/>
      <c r="F544" s="29"/>
      <c r="G544" s="29"/>
      <c r="H544" s="29"/>
      <c r="I544" s="29"/>
      <c r="J544" s="30"/>
      <c r="K544" s="4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5.75" customHeight="1" x14ac:dyDescent="0.3">
      <c r="A545" s="29"/>
      <c r="B545" s="29"/>
      <c r="C545" s="54"/>
      <c r="D545" s="29"/>
      <c r="E545" s="29"/>
      <c r="F545" s="29"/>
      <c r="G545" s="29"/>
      <c r="H545" s="29"/>
      <c r="I545" s="29"/>
      <c r="J545" s="30"/>
      <c r="K545" s="4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5.75" customHeight="1" x14ac:dyDescent="0.3">
      <c r="A546" s="29"/>
      <c r="B546" s="29"/>
      <c r="C546" s="54"/>
      <c r="D546" s="29"/>
      <c r="E546" s="29"/>
      <c r="F546" s="29"/>
      <c r="G546" s="29"/>
      <c r="H546" s="29"/>
      <c r="I546" s="29"/>
      <c r="J546" s="30"/>
      <c r="K546" s="4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5.75" customHeight="1" x14ac:dyDescent="0.3">
      <c r="A547" s="29"/>
      <c r="B547" s="29"/>
      <c r="C547" s="54"/>
      <c r="D547" s="29"/>
      <c r="E547" s="29"/>
      <c r="F547" s="29"/>
      <c r="G547" s="29"/>
      <c r="H547" s="29"/>
      <c r="I547" s="29"/>
      <c r="J547" s="30"/>
      <c r="K547" s="4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5.75" customHeight="1" x14ac:dyDescent="0.3">
      <c r="A548" s="29"/>
      <c r="B548" s="29"/>
      <c r="C548" s="54"/>
      <c r="D548" s="29"/>
      <c r="E548" s="29"/>
      <c r="F548" s="29"/>
      <c r="G548" s="29"/>
      <c r="H548" s="29"/>
      <c r="I548" s="29"/>
      <c r="J548" s="30"/>
      <c r="K548" s="4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5.75" customHeight="1" x14ac:dyDescent="0.3">
      <c r="A549" s="29"/>
      <c r="B549" s="29"/>
      <c r="C549" s="54"/>
      <c r="D549" s="29"/>
      <c r="E549" s="29"/>
      <c r="F549" s="29"/>
      <c r="G549" s="29"/>
      <c r="H549" s="29"/>
      <c r="I549" s="29"/>
      <c r="J549" s="30"/>
      <c r="K549" s="4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5.75" customHeight="1" x14ac:dyDescent="0.3">
      <c r="A550" s="29"/>
      <c r="B550" s="29"/>
      <c r="C550" s="54"/>
      <c r="D550" s="29"/>
      <c r="E550" s="29"/>
      <c r="F550" s="29"/>
      <c r="G550" s="29"/>
      <c r="H550" s="29"/>
      <c r="I550" s="29"/>
      <c r="J550" s="30"/>
      <c r="K550" s="4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5.75" customHeight="1" x14ac:dyDescent="0.3">
      <c r="A551" s="29"/>
      <c r="B551" s="29"/>
      <c r="C551" s="54"/>
      <c r="D551" s="29"/>
      <c r="E551" s="29"/>
      <c r="F551" s="29"/>
      <c r="G551" s="29"/>
      <c r="H551" s="29"/>
      <c r="I551" s="29"/>
      <c r="J551" s="30"/>
      <c r="K551" s="4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5.75" customHeight="1" x14ac:dyDescent="0.3">
      <c r="A552" s="29"/>
      <c r="B552" s="29"/>
      <c r="C552" s="54"/>
      <c r="D552" s="29"/>
      <c r="E552" s="29"/>
      <c r="F552" s="29"/>
      <c r="G552" s="29"/>
      <c r="H552" s="29"/>
      <c r="I552" s="29"/>
      <c r="J552" s="30"/>
      <c r="K552" s="4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5.75" customHeight="1" x14ac:dyDescent="0.3">
      <c r="A553" s="29"/>
      <c r="B553" s="29"/>
      <c r="C553" s="54"/>
      <c r="D553" s="29"/>
      <c r="E553" s="29"/>
      <c r="F553" s="29"/>
      <c r="G553" s="29"/>
      <c r="H553" s="29"/>
      <c r="I553" s="29"/>
      <c r="J553" s="30"/>
      <c r="K553" s="4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5.75" customHeight="1" x14ac:dyDescent="0.3">
      <c r="A554" s="29"/>
      <c r="B554" s="29"/>
      <c r="C554" s="54"/>
      <c r="D554" s="29"/>
      <c r="E554" s="29"/>
      <c r="F554" s="29"/>
      <c r="G554" s="29"/>
      <c r="H554" s="29"/>
      <c r="I554" s="29"/>
      <c r="J554" s="30"/>
      <c r="K554" s="4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5.75" customHeight="1" x14ac:dyDescent="0.3">
      <c r="A555" s="29"/>
      <c r="B555" s="29"/>
      <c r="C555" s="54"/>
      <c r="D555" s="29"/>
      <c r="E555" s="29"/>
      <c r="F555" s="29"/>
      <c r="G555" s="29"/>
      <c r="H555" s="29"/>
      <c r="I555" s="29"/>
      <c r="J555" s="30"/>
      <c r="K555" s="4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5.75" customHeight="1" x14ac:dyDescent="0.3">
      <c r="A556" s="29"/>
      <c r="B556" s="29"/>
      <c r="C556" s="54"/>
      <c r="D556" s="29"/>
      <c r="E556" s="29"/>
      <c r="F556" s="29"/>
      <c r="G556" s="29"/>
      <c r="H556" s="29"/>
      <c r="I556" s="29"/>
      <c r="J556" s="30"/>
      <c r="K556" s="4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5.75" customHeight="1" x14ac:dyDescent="0.3">
      <c r="A557" s="29"/>
      <c r="B557" s="29"/>
      <c r="C557" s="54"/>
      <c r="D557" s="29"/>
      <c r="E557" s="29"/>
      <c r="F557" s="29"/>
      <c r="G557" s="29"/>
      <c r="H557" s="29"/>
      <c r="I557" s="29"/>
      <c r="J557" s="30"/>
      <c r="K557" s="4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5.75" customHeight="1" x14ac:dyDescent="0.3">
      <c r="A558" s="29"/>
      <c r="B558" s="29"/>
      <c r="C558" s="54"/>
      <c r="D558" s="29"/>
      <c r="E558" s="29"/>
      <c r="F558" s="29"/>
      <c r="G558" s="29"/>
      <c r="H558" s="29"/>
      <c r="I558" s="29"/>
      <c r="J558" s="30"/>
      <c r="K558" s="4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5.75" customHeight="1" x14ac:dyDescent="0.3">
      <c r="A559" s="29"/>
      <c r="B559" s="29"/>
      <c r="C559" s="54"/>
      <c r="D559" s="29"/>
      <c r="E559" s="29"/>
      <c r="F559" s="29"/>
      <c r="G559" s="29"/>
      <c r="H559" s="29"/>
      <c r="I559" s="29"/>
      <c r="J559" s="30"/>
      <c r="K559" s="4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5.75" customHeight="1" x14ac:dyDescent="0.3">
      <c r="A560" s="29"/>
      <c r="B560" s="29"/>
      <c r="C560" s="54"/>
      <c r="D560" s="29"/>
      <c r="E560" s="29"/>
      <c r="F560" s="29"/>
      <c r="G560" s="29"/>
      <c r="H560" s="29"/>
      <c r="I560" s="29"/>
      <c r="J560" s="30"/>
      <c r="K560" s="4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5.75" customHeight="1" x14ac:dyDescent="0.3">
      <c r="A561" s="29"/>
      <c r="B561" s="29"/>
      <c r="C561" s="54"/>
      <c r="D561" s="29"/>
      <c r="E561" s="29"/>
      <c r="F561" s="29"/>
      <c r="G561" s="29"/>
      <c r="H561" s="29"/>
      <c r="I561" s="29"/>
      <c r="J561" s="30"/>
      <c r="K561" s="4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5.75" customHeight="1" x14ac:dyDescent="0.3">
      <c r="A562" s="29"/>
      <c r="B562" s="29"/>
      <c r="C562" s="54"/>
      <c r="D562" s="29"/>
      <c r="E562" s="29"/>
      <c r="F562" s="29"/>
      <c r="G562" s="29"/>
      <c r="H562" s="29"/>
      <c r="I562" s="29"/>
      <c r="J562" s="30"/>
      <c r="K562" s="4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5.75" customHeight="1" x14ac:dyDescent="0.3">
      <c r="A563" s="29"/>
      <c r="B563" s="29"/>
      <c r="C563" s="54"/>
      <c r="D563" s="29"/>
      <c r="E563" s="29"/>
      <c r="F563" s="29"/>
      <c r="G563" s="29"/>
      <c r="H563" s="29"/>
      <c r="I563" s="29"/>
      <c r="J563" s="30"/>
      <c r="K563" s="4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5.75" customHeight="1" x14ac:dyDescent="0.3">
      <c r="A564" s="29"/>
      <c r="B564" s="29"/>
      <c r="C564" s="54"/>
      <c r="D564" s="29"/>
      <c r="E564" s="29"/>
      <c r="F564" s="29"/>
      <c r="G564" s="29"/>
      <c r="H564" s="29"/>
      <c r="I564" s="29"/>
      <c r="J564" s="30"/>
      <c r="K564" s="4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5.75" customHeight="1" x14ac:dyDescent="0.3">
      <c r="A565" s="29"/>
      <c r="B565" s="29"/>
      <c r="C565" s="54"/>
      <c r="D565" s="29"/>
      <c r="E565" s="29"/>
      <c r="F565" s="29"/>
      <c r="G565" s="29"/>
      <c r="H565" s="29"/>
      <c r="I565" s="29"/>
      <c r="J565" s="30"/>
      <c r="K565" s="4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5.75" customHeight="1" x14ac:dyDescent="0.3">
      <c r="A566" s="29"/>
      <c r="B566" s="29"/>
      <c r="C566" s="54"/>
      <c r="D566" s="29"/>
      <c r="E566" s="29"/>
      <c r="F566" s="29"/>
      <c r="G566" s="29"/>
      <c r="H566" s="29"/>
      <c r="I566" s="29"/>
      <c r="J566" s="30"/>
      <c r="K566" s="4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5.75" customHeight="1" x14ac:dyDescent="0.3">
      <c r="A567" s="29"/>
      <c r="B567" s="29"/>
      <c r="C567" s="54"/>
      <c r="D567" s="29"/>
      <c r="E567" s="29"/>
      <c r="F567" s="29"/>
      <c r="G567" s="29"/>
      <c r="H567" s="29"/>
      <c r="I567" s="29"/>
      <c r="J567" s="30"/>
      <c r="K567" s="4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5.75" customHeight="1" x14ac:dyDescent="0.3">
      <c r="A568" s="29"/>
      <c r="B568" s="29"/>
      <c r="C568" s="54"/>
      <c r="D568" s="29"/>
      <c r="E568" s="29"/>
      <c r="F568" s="29"/>
      <c r="G568" s="29"/>
      <c r="H568" s="29"/>
      <c r="I568" s="29"/>
      <c r="J568" s="30"/>
      <c r="K568" s="4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5.75" customHeight="1" x14ac:dyDescent="0.3">
      <c r="A569" s="29"/>
      <c r="B569" s="29"/>
      <c r="C569" s="54"/>
      <c r="D569" s="29"/>
      <c r="E569" s="29"/>
      <c r="F569" s="29"/>
      <c r="G569" s="29"/>
      <c r="H569" s="29"/>
      <c r="I569" s="29"/>
      <c r="J569" s="30"/>
      <c r="K569" s="4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5.75" customHeight="1" x14ac:dyDescent="0.3">
      <c r="A570" s="29"/>
      <c r="B570" s="29"/>
      <c r="C570" s="54"/>
      <c r="D570" s="29"/>
      <c r="E570" s="29"/>
      <c r="F570" s="29"/>
      <c r="G570" s="29"/>
      <c r="H570" s="29"/>
      <c r="I570" s="29"/>
      <c r="J570" s="30"/>
      <c r="K570" s="4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5.75" customHeight="1" x14ac:dyDescent="0.3">
      <c r="A571" s="29"/>
      <c r="B571" s="29"/>
      <c r="C571" s="54"/>
      <c r="D571" s="29"/>
      <c r="E571" s="29"/>
      <c r="F571" s="29"/>
      <c r="G571" s="29"/>
      <c r="H571" s="29"/>
      <c r="I571" s="29"/>
      <c r="J571" s="30"/>
      <c r="K571" s="4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5.75" customHeight="1" x14ac:dyDescent="0.3">
      <c r="A572" s="29"/>
      <c r="B572" s="29"/>
      <c r="C572" s="54"/>
      <c r="D572" s="29"/>
      <c r="E572" s="29"/>
      <c r="F572" s="29"/>
      <c r="G572" s="29"/>
      <c r="H572" s="29"/>
      <c r="I572" s="29"/>
      <c r="J572" s="30"/>
      <c r="K572" s="4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5.75" customHeight="1" x14ac:dyDescent="0.3">
      <c r="A573" s="29"/>
      <c r="B573" s="29"/>
      <c r="C573" s="54"/>
      <c r="D573" s="29"/>
      <c r="E573" s="29"/>
      <c r="F573" s="29"/>
      <c r="G573" s="29"/>
      <c r="H573" s="29"/>
      <c r="I573" s="29"/>
      <c r="J573" s="30"/>
      <c r="K573" s="4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5.75" customHeight="1" x14ac:dyDescent="0.3">
      <c r="A574" s="29"/>
      <c r="B574" s="29"/>
      <c r="C574" s="54"/>
      <c r="D574" s="29"/>
      <c r="E574" s="29"/>
      <c r="F574" s="29"/>
      <c r="G574" s="29"/>
      <c r="H574" s="29"/>
      <c r="I574" s="29"/>
      <c r="J574" s="30"/>
      <c r="K574" s="4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5.75" customHeight="1" x14ac:dyDescent="0.3">
      <c r="A575" s="29"/>
      <c r="B575" s="29"/>
      <c r="C575" s="54"/>
      <c r="D575" s="29"/>
      <c r="E575" s="29"/>
      <c r="F575" s="29"/>
      <c r="G575" s="29"/>
      <c r="H575" s="29"/>
      <c r="I575" s="29"/>
      <c r="J575" s="30"/>
      <c r="K575" s="4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5.75" customHeight="1" x14ac:dyDescent="0.3">
      <c r="A576" s="29"/>
      <c r="B576" s="29"/>
      <c r="C576" s="54"/>
      <c r="D576" s="29"/>
      <c r="E576" s="29"/>
      <c r="F576" s="29"/>
      <c r="G576" s="29"/>
      <c r="H576" s="29"/>
      <c r="I576" s="29"/>
      <c r="J576" s="30"/>
      <c r="K576" s="4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5.75" customHeight="1" x14ac:dyDescent="0.3">
      <c r="A577" s="29"/>
      <c r="B577" s="29"/>
      <c r="C577" s="54"/>
      <c r="D577" s="29"/>
      <c r="E577" s="29"/>
      <c r="F577" s="29"/>
      <c r="G577" s="29"/>
      <c r="H577" s="29"/>
      <c r="I577" s="29"/>
      <c r="J577" s="30"/>
      <c r="K577" s="4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5.75" customHeight="1" x14ac:dyDescent="0.3">
      <c r="A578" s="29"/>
      <c r="B578" s="29"/>
      <c r="C578" s="54"/>
      <c r="D578" s="29"/>
      <c r="E578" s="29"/>
      <c r="F578" s="29"/>
      <c r="G578" s="29"/>
      <c r="H578" s="29"/>
      <c r="I578" s="29"/>
      <c r="J578" s="30"/>
      <c r="K578" s="4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5.75" customHeight="1" x14ac:dyDescent="0.3">
      <c r="A579" s="29"/>
      <c r="B579" s="29"/>
      <c r="C579" s="54"/>
      <c r="D579" s="29"/>
      <c r="E579" s="29"/>
      <c r="F579" s="29"/>
      <c r="G579" s="29"/>
      <c r="H579" s="29"/>
      <c r="I579" s="29"/>
      <c r="J579" s="30"/>
      <c r="K579" s="4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5.75" customHeight="1" x14ac:dyDescent="0.3">
      <c r="A580" s="29"/>
      <c r="B580" s="29"/>
      <c r="C580" s="54"/>
      <c r="D580" s="29"/>
      <c r="E580" s="29"/>
      <c r="F580" s="29"/>
      <c r="G580" s="29"/>
      <c r="H580" s="29"/>
      <c r="I580" s="29"/>
      <c r="J580" s="30"/>
      <c r="K580" s="4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5.75" customHeight="1" x14ac:dyDescent="0.3">
      <c r="A581" s="29"/>
      <c r="B581" s="29"/>
      <c r="C581" s="54"/>
      <c r="D581" s="29"/>
      <c r="E581" s="29"/>
      <c r="F581" s="29"/>
      <c r="G581" s="29"/>
      <c r="H581" s="29"/>
      <c r="I581" s="29"/>
      <c r="J581" s="30"/>
      <c r="K581" s="4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5.75" customHeight="1" x14ac:dyDescent="0.3">
      <c r="A582" s="29"/>
      <c r="B582" s="29"/>
      <c r="C582" s="54"/>
      <c r="D582" s="29"/>
      <c r="E582" s="29"/>
      <c r="F582" s="29"/>
      <c r="G582" s="29"/>
      <c r="H582" s="29"/>
      <c r="I582" s="29"/>
      <c r="J582" s="30"/>
      <c r="K582" s="4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5.75" customHeight="1" x14ac:dyDescent="0.3">
      <c r="A583" s="29"/>
      <c r="B583" s="29"/>
      <c r="C583" s="54"/>
      <c r="D583" s="29"/>
      <c r="E583" s="29"/>
      <c r="F583" s="29"/>
      <c r="G583" s="29"/>
      <c r="H583" s="29"/>
      <c r="I583" s="29"/>
      <c r="J583" s="30"/>
      <c r="K583" s="4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5.75" customHeight="1" x14ac:dyDescent="0.3">
      <c r="A584" s="29"/>
      <c r="B584" s="29"/>
      <c r="C584" s="54"/>
      <c r="D584" s="29"/>
      <c r="E584" s="29"/>
      <c r="F584" s="29"/>
      <c r="G584" s="29"/>
      <c r="H584" s="29"/>
      <c r="I584" s="29"/>
      <c r="J584" s="30"/>
      <c r="K584" s="4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5.75" customHeight="1" x14ac:dyDescent="0.3">
      <c r="A585" s="29"/>
      <c r="B585" s="29"/>
      <c r="C585" s="54"/>
      <c r="D585" s="29"/>
      <c r="E585" s="29"/>
      <c r="F585" s="29"/>
      <c r="G585" s="29"/>
      <c r="H585" s="29"/>
      <c r="I585" s="29"/>
      <c r="J585" s="30"/>
      <c r="K585" s="4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5.75" customHeight="1" x14ac:dyDescent="0.3">
      <c r="A586" s="29"/>
      <c r="B586" s="29"/>
      <c r="C586" s="54"/>
      <c r="D586" s="29"/>
      <c r="E586" s="29"/>
      <c r="F586" s="29"/>
      <c r="G586" s="29"/>
      <c r="H586" s="29"/>
      <c r="I586" s="29"/>
      <c r="J586" s="30"/>
      <c r="K586" s="4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5.75" customHeight="1" x14ac:dyDescent="0.3">
      <c r="A587" s="29"/>
      <c r="B587" s="29"/>
      <c r="C587" s="54"/>
      <c r="D587" s="29"/>
      <c r="E587" s="29"/>
      <c r="F587" s="29"/>
      <c r="G587" s="29"/>
      <c r="H587" s="29"/>
      <c r="I587" s="29"/>
      <c r="J587" s="30"/>
      <c r="K587" s="4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5.75" customHeight="1" x14ac:dyDescent="0.3">
      <c r="A588" s="29"/>
      <c r="B588" s="29"/>
      <c r="C588" s="54"/>
      <c r="D588" s="29"/>
      <c r="E588" s="29"/>
      <c r="F588" s="29"/>
      <c r="G588" s="29"/>
      <c r="H588" s="29"/>
      <c r="I588" s="29"/>
      <c r="J588" s="30"/>
      <c r="K588" s="4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5.75" customHeight="1" x14ac:dyDescent="0.3">
      <c r="A589" s="29"/>
      <c r="B589" s="29"/>
      <c r="C589" s="54"/>
      <c r="D589" s="29"/>
      <c r="E589" s="29"/>
      <c r="F589" s="29"/>
      <c r="G589" s="29"/>
      <c r="H589" s="29"/>
      <c r="I589" s="29"/>
      <c r="J589" s="30"/>
      <c r="K589" s="4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5.75" customHeight="1" x14ac:dyDescent="0.3">
      <c r="A590" s="29"/>
      <c r="B590" s="29"/>
      <c r="C590" s="54"/>
      <c r="D590" s="29"/>
      <c r="E590" s="29"/>
      <c r="F590" s="29"/>
      <c r="G590" s="29"/>
      <c r="H590" s="29"/>
      <c r="I590" s="29"/>
      <c r="J590" s="30"/>
      <c r="K590" s="4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5.75" customHeight="1" x14ac:dyDescent="0.3">
      <c r="A591" s="29"/>
      <c r="B591" s="29"/>
      <c r="C591" s="54"/>
      <c r="D591" s="29"/>
      <c r="E591" s="29"/>
      <c r="F591" s="29"/>
      <c r="G591" s="29"/>
      <c r="H591" s="29"/>
      <c r="I591" s="29"/>
      <c r="J591" s="30"/>
      <c r="K591" s="4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5.75" customHeight="1" x14ac:dyDescent="0.3">
      <c r="A592" s="29"/>
      <c r="B592" s="29"/>
      <c r="C592" s="54"/>
      <c r="D592" s="29"/>
      <c r="E592" s="29"/>
      <c r="F592" s="29"/>
      <c r="G592" s="29"/>
      <c r="H592" s="29"/>
      <c r="I592" s="29"/>
      <c r="J592" s="30"/>
      <c r="K592" s="4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5.75" customHeight="1" x14ac:dyDescent="0.3">
      <c r="A593" s="29"/>
      <c r="B593" s="29"/>
      <c r="C593" s="54"/>
      <c r="D593" s="29"/>
      <c r="E593" s="29"/>
      <c r="F593" s="29"/>
      <c r="G593" s="29"/>
      <c r="H593" s="29"/>
      <c r="I593" s="29"/>
      <c r="J593" s="30"/>
      <c r="K593" s="4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5.75" customHeight="1" x14ac:dyDescent="0.3">
      <c r="A594" s="29"/>
      <c r="B594" s="29"/>
      <c r="C594" s="54"/>
      <c r="D594" s="29"/>
      <c r="E594" s="29"/>
      <c r="F594" s="29"/>
      <c r="G594" s="29"/>
      <c r="H594" s="29"/>
      <c r="I594" s="29"/>
      <c r="J594" s="30"/>
      <c r="K594" s="4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5.75" customHeight="1" x14ac:dyDescent="0.3">
      <c r="A595" s="29"/>
      <c r="B595" s="29"/>
      <c r="C595" s="54"/>
      <c r="D595" s="29"/>
      <c r="E595" s="29"/>
      <c r="F595" s="29"/>
      <c r="G595" s="29"/>
      <c r="H595" s="29"/>
      <c r="I595" s="29"/>
      <c r="J595" s="30"/>
      <c r="K595" s="4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5.75" customHeight="1" x14ac:dyDescent="0.3">
      <c r="A596" s="29"/>
      <c r="B596" s="29"/>
      <c r="C596" s="54"/>
      <c r="D596" s="29"/>
      <c r="E596" s="29"/>
      <c r="F596" s="29"/>
      <c r="G596" s="29"/>
      <c r="H596" s="29"/>
      <c r="I596" s="29"/>
      <c r="J596" s="30"/>
      <c r="K596" s="4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5.75" customHeight="1" x14ac:dyDescent="0.3">
      <c r="A597" s="29"/>
      <c r="B597" s="29"/>
      <c r="C597" s="54"/>
      <c r="D597" s="29"/>
      <c r="E597" s="29"/>
      <c r="F597" s="29"/>
      <c r="G597" s="29"/>
      <c r="H597" s="29"/>
      <c r="I597" s="29"/>
      <c r="J597" s="30"/>
      <c r="K597" s="4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5.75" customHeight="1" x14ac:dyDescent="0.3">
      <c r="A598" s="29"/>
      <c r="B598" s="29"/>
      <c r="C598" s="54"/>
      <c r="D598" s="29"/>
      <c r="E598" s="29"/>
      <c r="F598" s="29"/>
      <c r="G598" s="29"/>
      <c r="H598" s="29"/>
      <c r="I598" s="29"/>
      <c r="J598" s="30"/>
      <c r="K598" s="4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5.75" customHeight="1" x14ac:dyDescent="0.3">
      <c r="A599" s="29"/>
      <c r="B599" s="29"/>
      <c r="C599" s="54"/>
      <c r="D599" s="29"/>
      <c r="E599" s="29"/>
      <c r="F599" s="29"/>
      <c r="G599" s="29"/>
      <c r="H599" s="29"/>
      <c r="I599" s="29"/>
      <c r="J599" s="30"/>
      <c r="K599" s="4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5.75" customHeight="1" x14ac:dyDescent="0.3">
      <c r="A600" s="29"/>
      <c r="B600" s="29"/>
      <c r="C600" s="54"/>
      <c r="D600" s="29"/>
      <c r="E600" s="29"/>
      <c r="F600" s="29"/>
      <c r="G600" s="29"/>
      <c r="H600" s="29"/>
      <c r="I600" s="29"/>
      <c r="J600" s="30"/>
      <c r="K600" s="4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5.75" customHeight="1" x14ac:dyDescent="0.3">
      <c r="A601" s="29"/>
      <c r="B601" s="29"/>
      <c r="C601" s="54"/>
      <c r="D601" s="29"/>
      <c r="E601" s="29"/>
      <c r="F601" s="29"/>
      <c r="G601" s="29"/>
      <c r="H601" s="29"/>
      <c r="I601" s="29"/>
      <c r="J601" s="30"/>
      <c r="K601" s="4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5.75" customHeight="1" x14ac:dyDescent="0.3">
      <c r="A602" s="29"/>
      <c r="B602" s="29"/>
      <c r="C602" s="54"/>
      <c r="D602" s="29"/>
      <c r="E602" s="29"/>
      <c r="F602" s="29"/>
      <c r="G602" s="29"/>
      <c r="H602" s="29"/>
      <c r="I602" s="29"/>
      <c r="J602" s="30"/>
      <c r="K602" s="4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5.75" customHeight="1" x14ac:dyDescent="0.3">
      <c r="A603" s="29"/>
      <c r="B603" s="29"/>
      <c r="C603" s="54"/>
      <c r="D603" s="29"/>
      <c r="E603" s="29"/>
      <c r="F603" s="29"/>
      <c r="G603" s="29"/>
      <c r="H603" s="29"/>
      <c r="I603" s="29"/>
      <c r="J603" s="30"/>
      <c r="K603" s="4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5.75" customHeight="1" x14ac:dyDescent="0.3">
      <c r="A604" s="29"/>
      <c r="B604" s="29"/>
      <c r="C604" s="54"/>
      <c r="D604" s="29"/>
      <c r="E604" s="29"/>
      <c r="F604" s="29"/>
      <c r="G604" s="29"/>
      <c r="H604" s="29"/>
      <c r="I604" s="29"/>
      <c r="J604" s="30"/>
      <c r="K604" s="4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5.75" customHeight="1" x14ac:dyDescent="0.3">
      <c r="A605" s="29"/>
      <c r="B605" s="29"/>
      <c r="C605" s="54"/>
      <c r="D605" s="29"/>
      <c r="E605" s="29"/>
      <c r="F605" s="29"/>
      <c r="G605" s="29"/>
      <c r="H605" s="29"/>
      <c r="I605" s="29"/>
      <c r="J605" s="30"/>
      <c r="K605" s="4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5.75" customHeight="1" x14ac:dyDescent="0.3">
      <c r="A606" s="29"/>
      <c r="B606" s="29"/>
      <c r="C606" s="54"/>
      <c r="D606" s="29"/>
      <c r="E606" s="29"/>
      <c r="F606" s="29"/>
      <c r="G606" s="29"/>
      <c r="H606" s="29"/>
      <c r="I606" s="29"/>
      <c r="J606" s="30"/>
      <c r="K606" s="4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5.75" customHeight="1" x14ac:dyDescent="0.3">
      <c r="A607" s="29"/>
      <c r="B607" s="29"/>
      <c r="C607" s="54"/>
      <c r="D607" s="29"/>
      <c r="E607" s="29"/>
      <c r="F607" s="29"/>
      <c r="G607" s="29"/>
      <c r="H607" s="29"/>
      <c r="I607" s="29"/>
      <c r="J607" s="30"/>
      <c r="K607" s="4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5.75" customHeight="1" x14ac:dyDescent="0.3">
      <c r="A608" s="29"/>
      <c r="B608" s="29"/>
      <c r="C608" s="54"/>
      <c r="D608" s="29"/>
      <c r="E608" s="29"/>
      <c r="F608" s="29"/>
      <c r="G608" s="29"/>
      <c r="H608" s="29"/>
      <c r="I608" s="29"/>
      <c r="J608" s="30"/>
      <c r="K608" s="4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5.75" customHeight="1" x14ac:dyDescent="0.3">
      <c r="A609" s="29"/>
      <c r="B609" s="29"/>
      <c r="C609" s="54"/>
      <c r="D609" s="29"/>
      <c r="E609" s="29"/>
      <c r="F609" s="29"/>
      <c r="G609" s="29"/>
      <c r="H609" s="29"/>
      <c r="I609" s="29"/>
      <c r="J609" s="30"/>
      <c r="K609" s="4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5.75" customHeight="1" x14ac:dyDescent="0.3">
      <c r="A610" s="29"/>
      <c r="B610" s="29"/>
      <c r="C610" s="54"/>
      <c r="D610" s="29"/>
      <c r="E610" s="29"/>
      <c r="F610" s="29"/>
      <c r="G610" s="29"/>
      <c r="H610" s="29"/>
      <c r="I610" s="29"/>
      <c r="J610" s="30"/>
      <c r="K610" s="4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5.75" customHeight="1" x14ac:dyDescent="0.3">
      <c r="A611" s="29"/>
      <c r="B611" s="29"/>
      <c r="C611" s="54"/>
      <c r="D611" s="29"/>
      <c r="E611" s="29"/>
      <c r="F611" s="29"/>
      <c r="G611" s="29"/>
      <c r="H611" s="29"/>
      <c r="I611" s="29"/>
      <c r="J611" s="30"/>
      <c r="K611" s="4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5.75" customHeight="1" x14ac:dyDescent="0.3">
      <c r="A612" s="29"/>
      <c r="B612" s="29"/>
      <c r="C612" s="54"/>
      <c r="D612" s="29"/>
      <c r="E612" s="29"/>
      <c r="F612" s="29"/>
      <c r="G612" s="29"/>
      <c r="H612" s="29"/>
      <c r="I612" s="29"/>
      <c r="J612" s="30"/>
      <c r="K612" s="4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5.75" customHeight="1" x14ac:dyDescent="0.3">
      <c r="A613" s="29"/>
      <c r="B613" s="29"/>
      <c r="C613" s="54"/>
      <c r="D613" s="29"/>
      <c r="E613" s="29"/>
      <c r="F613" s="29"/>
      <c r="G613" s="29"/>
      <c r="H613" s="29"/>
      <c r="I613" s="29"/>
      <c r="J613" s="30"/>
      <c r="K613" s="4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5.75" customHeight="1" x14ac:dyDescent="0.3">
      <c r="A614" s="29"/>
      <c r="B614" s="29"/>
      <c r="C614" s="54"/>
      <c r="D614" s="29"/>
      <c r="E614" s="29"/>
      <c r="F614" s="29"/>
      <c r="G614" s="29"/>
      <c r="H614" s="29"/>
      <c r="I614" s="29"/>
      <c r="J614" s="30"/>
      <c r="K614" s="4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5.75" customHeight="1" x14ac:dyDescent="0.3">
      <c r="A615" s="29"/>
      <c r="B615" s="29"/>
      <c r="C615" s="54"/>
      <c r="D615" s="29"/>
      <c r="E615" s="29"/>
      <c r="F615" s="29"/>
      <c r="G615" s="29"/>
      <c r="H615" s="29"/>
      <c r="I615" s="29"/>
      <c r="J615" s="30"/>
      <c r="K615" s="4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5.75" customHeight="1" x14ac:dyDescent="0.3">
      <c r="A616" s="29"/>
      <c r="B616" s="29"/>
      <c r="C616" s="54"/>
      <c r="D616" s="29"/>
      <c r="E616" s="29"/>
      <c r="F616" s="29"/>
      <c r="G616" s="29"/>
      <c r="H616" s="29"/>
      <c r="I616" s="29"/>
      <c r="J616" s="30"/>
      <c r="K616" s="4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5.75" customHeight="1" x14ac:dyDescent="0.3">
      <c r="A617" s="29"/>
      <c r="B617" s="29"/>
      <c r="C617" s="54"/>
      <c r="D617" s="29"/>
      <c r="E617" s="29"/>
      <c r="F617" s="29"/>
      <c r="G617" s="29"/>
      <c r="H617" s="29"/>
      <c r="I617" s="29"/>
      <c r="J617" s="30"/>
      <c r="K617" s="4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5.75" customHeight="1" x14ac:dyDescent="0.3">
      <c r="A618" s="29"/>
      <c r="B618" s="29"/>
      <c r="C618" s="54"/>
      <c r="D618" s="29"/>
      <c r="E618" s="29"/>
      <c r="F618" s="29"/>
      <c r="G618" s="29"/>
      <c r="H618" s="29"/>
      <c r="I618" s="29"/>
      <c r="J618" s="30"/>
      <c r="K618" s="4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5.75" customHeight="1" x14ac:dyDescent="0.3">
      <c r="A619" s="29"/>
      <c r="B619" s="29"/>
      <c r="C619" s="54"/>
      <c r="D619" s="29"/>
      <c r="E619" s="29"/>
      <c r="F619" s="29"/>
      <c r="G619" s="29"/>
      <c r="H619" s="29"/>
      <c r="I619" s="29"/>
      <c r="J619" s="30"/>
      <c r="K619" s="4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5.75" customHeight="1" x14ac:dyDescent="0.3">
      <c r="A620" s="29"/>
      <c r="B620" s="29"/>
      <c r="C620" s="54"/>
      <c r="D620" s="29"/>
      <c r="E620" s="29"/>
      <c r="F620" s="29"/>
      <c r="G620" s="29"/>
      <c r="H620" s="29"/>
      <c r="I620" s="29"/>
      <c r="J620" s="30"/>
      <c r="K620" s="4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5.75" customHeight="1" x14ac:dyDescent="0.3">
      <c r="A621" s="29"/>
      <c r="B621" s="29"/>
      <c r="C621" s="54"/>
      <c r="D621" s="29"/>
      <c r="E621" s="29"/>
      <c r="F621" s="29"/>
      <c r="G621" s="29"/>
      <c r="H621" s="29"/>
      <c r="I621" s="29"/>
      <c r="J621" s="30"/>
      <c r="K621" s="4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5.75" customHeight="1" x14ac:dyDescent="0.3">
      <c r="A622" s="29"/>
      <c r="B622" s="29"/>
      <c r="C622" s="54"/>
      <c r="D622" s="29"/>
      <c r="E622" s="29"/>
      <c r="F622" s="29"/>
      <c r="G622" s="29"/>
      <c r="H622" s="29"/>
      <c r="I622" s="29"/>
      <c r="J622" s="30"/>
      <c r="K622" s="4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5.75" customHeight="1" x14ac:dyDescent="0.3">
      <c r="A623" s="29"/>
      <c r="B623" s="29"/>
      <c r="C623" s="54"/>
      <c r="D623" s="29"/>
      <c r="E623" s="29"/>
      <c r="F623" s="29"/>
      <c r="G623" s="29"/>
      <c r="H623" s="29"/>
      <c r="I623" s="29"/>
      <c r="J623" s="30"/>
      <c r="K623" s="4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5.75" customHeight="1" x14ac:dyDescent="0.3">
      <c r="A624" s="29"/>
      <c r="B624" s="29"/>
      <c r="C624" s="54"/>
      <c r="D624" s="29"/>
      <c r="E624" s="29"/>
      <c r="F624" s="29"/>
      <c r="G624" s="29"/>
      <c r="H624" s="29"/>
      <c r="I624" s="29"/>
      <c r="J624" s="30"/>
      <c r="K624" s="4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5.75" customHeight="1" x14ac:dyDescent="0.3">
      <c r="A625" s="29"/>
      <c r="B625" s="29"/>
      <c r="C625" s="54"/>
      <c r="D625" s="29"/>
      <c r="E625" s="29"/>
      <c r="F625" s="29"/>
      <c r="G625" s="29"/>
      <c r="H625" s="29"/>
      <c r="I625" s="29"/>
      <c r="J625" s="30"/>
      <c r="K625" s="4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5.75" customHeight="1" x14ac:dyDescent="0.3">
      <c r="A626" s="29"/>
      <c r="B626" s="29"/>
      <c r="C626" s="54"/>
      <c r="D626" s="29"/>
      <c r="E626" s="29"/>
      <c r="F626" s="29"/>
      <c r="G626" s="29"/>
      <c r="H626" s="29"/>
      <c r="I626" s="29"/>
      <c r="J626" s="30"/>
      <c r="K626" s="4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5.75" customHeight="1" x14ac:dyDescent="0.3">
      <c r="A627" s="29"/>
      <c r="B627" s="29"/>
      <c r="C627" s="54"/>
      <c r="D627" s="29"/>
      <c r="E627" s="29"/>
      <c r="F627" s="29"/>
      <c r="G627" s="29"/>
      <c r="H627" s="29"/>
      <c r="I627" s="29"/>
      <c r="J627" s="30"/>
      <c r="K627" s="4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5.75" customHeight="1" x14ac:dyDescent="0.3">
      <c r="A628" s="29"/>
      <c r="B628" s="29"/>
      <c r="C628" s="54"/>
      <c r="D628" s="29"/>
      <c r="E628" s="29"/>
      <c r="F628" s="29"/>
      <c r="G628" s="29"/>
      <c r="H628" s="29"/>
      <c r="I628" s="29"/>
      <c r="J628" s="30"/>
      <c r="K628" s="4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5.75" customHeight="1" x14ac:dyDescent="0.3">
      <c r="A629" s="29"/>
      <c r="B629" s="29"/>
      <c r="C629" s="54"/>
      <c r="D629" s="29"/>
      <c r="E629" s="29"/>
      <c r="F629" s="29"/>
      <c r="G629" s="29"/>
      <c r="H629" s="29"/>
      <c r="I629" s="29"/>
      <c r="J629" s="30"/>
      <c r="K629" s="4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5.75" customHeight="1" x14ac:dyDescent="0.3">
      <c r="A630" s="29"/>
      <c r="B630" s="29"/>
      <c r="C630" s="54"/>
      <c r="D630" s="29"/>
      <c r="E630" s="29"/>
      <c r="F630" s="29"/>
      <c r="G630" s="29"/>
      <c r="H630" s="29"/>
      <c r="I630" s="29"/>
      <c r="J630" s="30"/>
      <c r="K630" s="4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5.75" customHeight="1" x14ac:dyDescent="0.3">
      <c r="A631" s="29"/>
      <c r="B631" s="29"/>
      <c r="C631" s="54"/>
      <c r="D631" s="29"/>
      <c r="E631" s="29"/>
      <c r="F631" s="29"/>
      <c r="G631" s="29"/>
      <c r="H631" s="29"/>
      <c r="I631" s="29"/>
      <c r="J631" s="30"/>
      <c r="K631" s="4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5.75" customHeight="1" x14ac:dyDescent="0.3">
      <c r="A632" s="29"/>
      <c r="B632" s="29"/>
      <c r="C632" s="54"/>
      <c r="D632" s="29"/>
      <c r="E632" s="29"/>
      <c r="F632" s="29"/>
      <c r="G632" s="29"/>
      <c r="H632" s="29"/>
      <c r="I632" s="29"/>
      <c r="J632" s="30"/>
      <c r="K632" s="4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5.75" customHeight="1" x14ac:dyDescent="0.3">
      <c r="A633" s="29"/>
      <c r="B633" s="29"/>
      <c r="C633" s="54"/>
      <c r="D633" s="29"/>
      <c r="E633" s="29"/>
      <c r="F633" s="29"/>
      <c r="G633" s="29"/>
      <c r="H633" s="29"/>
      <c r="I633" s="29"/>
      <c r="J633" s="30"/>
      <c r="K633" s="4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5.75" customHeight="1" x14ac:dyDescent="0.3">
      <c r="A634" s="29"/>
      <c r="B634" s="29"/>
      <c r="C634" s="54"/>
      <c r="D634" s="29"/>
      <c r="E634" s="29"/>
      <c r="F634" s="29"/>
      <c r="G634" s="29"/>
      <c r="H634" s="29"/>
      <c r="I634" s="29"/>
      <c r="J634" s="30"/>
      <c r="K634" s="4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5.75" customHeight="1" x14ac:dyDescent="0.3">
      <c r="A635" s="29"/>
      <c r="B635" s="29"/>
      <c r="C635" s="54"/>
      <c r="D635" s="29"/>
      <c r="E635" s="29"/>
      <c r="F635" s="29"/>
      <c r="G635" s="29"/>
      <c r="H635" s="29"/>
      <c r="I635" s="29"/>
      <c r="J635" s="30"/>
      <c r="K635" s="4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5.75" customHeight="1" x14ac:dyDescent="0.3">
      <c r="A636" s="29"/>
      <c r="B636" s="29"/>
      <c r="C636" s="54"/>
      <c r="D636" s="29"/>
      <c r="E636" s="29"/>
      <c r="F636" s="29"/>
      <c r="G636" s="29"/>
      <c r="H636" s="29"/>
      <c r="I636" s="29"/>
      <c r="J636" s="30"/>
      <c r="K636" s="4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5.75" customHeight="1" x14ac:dyDescent="0.3">
      <c r="A637" s="29"/>
      <c r="B637" s="29"/>
      <c r="C637" s="54"/>
      <c r="D637" s="29"/>
      <c r="E637" s="29"/>
      <c r="F637" s="29"/>
      <c r="G637" s="29"/>
      <c r="H637" s="29"/>
      <c r="I637" s="29"/>
      <c r="J637" s="30"/>
      <c r="K637" s="4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5.75" customHeight="1" x14ac:dyDescent="0.3">
      <c r="A638" s="29"/>
      <c r="B638" s="29"/>
      <c r="C638" s="54"/>
      <c r="D638" s="29"/>
      <c r="E638" s="29"/>
      <c r="F638" s="29"/>
      <c r="G638" s="29"/>
      <c r="H638" s="29"/>
      <c r="I638" s="29"/>
      <c r="J638" s="30"/>
      <c r="K638" s="4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5.75" customHeight="1" x14ac:dyDescent="0.3">
      <c r="A639" s="29"/>
      <c r="B639" s="29"/>
      <c r="C639" s="54"/>
      <c r="D639" s="29"/>
      <c r="E639" s="29"/>
      <c r="F639" s="29"/>
      <c r="G639" s="29"/>
      <c r="H639" s="29"/>
      <c r="I639" s="29"/>
      <c r="J639" s="30"/>
      <c r="K639" s="4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5.75" customHeight="1" x14ac:dyDescent="0.3">
      <c r="A640" s="29"/>
      <c r="B640" s="29"/>
      <c r="C640" s="54"/>
      <c r="D640" s="29"/>
      <c r="E640" s="29"/>
      <c r="F640" s="29"/>
      <c r="G640" s="29"/>
      <c r="H640" s="29"/>
      <c r="I640" s="29"/>
      <c r="J640" s="30"/>
      <c r="K640" s="4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5.75" customHeight="1" x14ac:dyDescent="0.3">
      <c r="A641" s="29"/>
      <c r="B641" s="29"/>
      <c r="C641" s="54"/>
      <c r="D641" s="29"/>
      <c r="E641" s="29"/>
      <c r="F641" s="29"/>
      <c r="G641" s="29"/>
      <c r="H641" s="29"/>
      <c r="I641" s="29"/>
      <c r="J641" s="30"/>
      <c r="K641" s="4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5.75" customHeight="1" x14ac:dyDescent="0.3">
      <c r="A642" s="29"/>
      <c r="B642" s="29"/>
      <c r="C642" s="54"/>
      <c r="D642" s="29"/>
      <c r="E642" s="29"/>
      <c r="F642" s="29"/>
      <c r="G642" s="29"/>
      <c r="H642" s="29"/>
      <c r="I642" s="29"/>
      <c r="J642" s="30"/>
      <c r="K642" s="4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5.75" customHeight="1" x14ac:dyDescent="0.3">
      <c r="A643" s="29"/>
      <c r="B643" s="29"/>
      <c r="C643" s="54"/>
      <c r="D643" s="29"/>
      <c r="E643" s="29"/>
      <c r="F643" s="29"/>
      <c r="G643" s="29"/>
      <c r="H643" s="29"/>
      <c r="I643" s="29"/>
      <c r="J643" s="30"/>
      <c r="K643" s="4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5.75" customHeight="1" x14ac:dyDescent="0.3">
      <c r="A644" s="29"/>
      <c r="B644" s="29"/>
      <c r="C644" s="54"/>
      <c r="D644" s="29"/>
      <c r="E644" s="29"/>
      <c r="F644" s="29"/>
      <c r="G644" s="29"/>
      <c r="H644" s="29"/>
      <c r="I644" s="29"/>
      <c r="J644" s="30"/>
      <c r="K644" s="4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5.75" customHeight="1" x14ac:dyDescent="0.3">
      <c r="A645" s="29"/>
      <c r="B645" s="29"/>
      <c r="C645" s="54"/>
      <c r="D645" s="29"/>
      <c r="E645" s="29"/>
      <c r="F645" s="29"/>
      <c r="G645" s="29"/>
      <c r="H645" s="29"/>
      <c r="I645" s="29"/>
      <c r="J645" s="30"/>
      <c r="K645" s="4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5.75" customHeight="1" x14ac:dyDescent="0.3">
      <c r="A646" s="29"/>
      <c r="B646" s="29"/>
      <c r="C646" s="54"/>
      <c r="D646" s="29"/>
      <c r="E646" s="29"/>
      <c r="F646" s="29"/>
      <c r="G646" s="29"/>
      <c r="H646" s="29"/>
      <c r="I646" s="29"/>
      <c r="J646" s="30"/>
      <c r="K646" s="4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5.75" customHeight="1" x14ac:dyDescent="0.3">
      <c r="A647" s="29"/>
      <c r="B647" s="29"/>
      <c r="C647" s="54"/>
      <c r="D647" s="29"/>
      <c r="E647" s="29"/>
      <c r="F647" s="29"/>
      <c r="G647" s="29"/>
      <c r="H647" s="29"/>
      <c r="I647" s="29"/>
      <c r="J647" s="30"/>
      <c r="K647" s="4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5.75" customHeight="1" x14ac:dyDescent="0.3">
      <c r="A648" s="29"/>
      <c r="B648" s="29"/>
      <c r="C648" s="54"/>
      <c r="D648" s="29"/>
      <c r="E648" s="29"/>
      <c r="F648" s="29"/>
      <c r="G648" s="29"/>
      <c r="H648" s="29"/>
      <c r="I648" s="29"/>
      <c r="J648" s="30"/>
      <c r="K648" s="4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5.75" customHeight="1" x14ac:dyDescent="0.3">
      <c r="A649" s="29"/>
      <c r="B649" s="29"/>
      <c r="C649" s="54"/>
      <c r="D649" s="29"/>
      <c r="E649" s="29"/>
      <c r="F649" s="29"/>
      <c r="G649" s="29"/>
      <c r="H649" s="29"/>
      <c r="I649" s="29"/>
      <c r="J649" s="30"/>
      <c r="K649" s="4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5.75" customHeight="1" x14ac:dyDescent="0.3">
      <c r="A650" s="29"/>
      <c r="B650" s="29"/>
      <c r="C650" s="54"/>
      <c r="D650" s="29"/>
      <c r="E650" s="29"/>
      <c r="F650" s="29"/>
      <c r="G650" s="29"/>
      <c r="H650" s="29"/>
      <c r="I650" s="29"/>
      <c r="J650" s="30"/>
      <c r="K650" s="4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5.75" customHeight="1" x14ac:dyDescent="0.3">
      <c r="A651" s="29"/>
      <c r="B651" s="29"/>
      <c r="C651" s="54"/>
      <c r="D651" s="29"/>
      <c r="E651" s="29"/>
      <c r="F651" s="29"/>
      <c r="G651" s="29"/>
      <c r="H651" s="29"/>
      <c r="I651" s="29"/>
      <c r="J651" s="30"/>
      <c r="K651" s="4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5.75" customHeight="1" x14ac:dyDescent="0.3">
      <c r="A652" s="29"/>
      <c r="B652" s="29"/>
      <c r="C652" s="54"/>
      <c r="D652" s="29"/>
      <c r="E652" s="29"/>
      <c r="F652" s="29"/>
      <c r="G652" s="29"/>
      <c r="H652" s="29"/>
      <c r="I652" s="29"/>
      <c r="J652" s="30"/>
      <c r="K652" s="4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5.75" customHeight="1" x14ac:dyDescent="0.3">
      <c r="A653" s="29"/>
      <c r="B653" s="29"/>
      <c r="C653" s="54"/>
      <c r="D653" s="29"/>
      <c r="E653" s="29"/>
      <c r="F653" s="29"/>
      <c r="G653" s="29"/>
      <c r="H653" s="29"/>
      <c r="I653" s="29"/>
      <c r="J653" s="30"/>
      <c r="K653" s="4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5.75" customHeight="1" x14ac:dyDescent="0.3">
      <c r="A654" s="29"/>
      <c r="B654" s="29"/>
      <c r="C654" s="54"/>
      <c r="D654" s="29"/>
      <c r="E654" s="29"/>
      <c r="F654" s="29"/>
      <c r="G654" s="29"/>
      <c r="H654" s="29"/>
      <c r="I654" s="29"/>
      <c r="J654" s="30"/>
      <c r="K654" s="4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5.75" customHeight="1" x14ac:dyDescent="0.3">
      <c r="A655" s="29"/>
      <c r="B655" s="29"/>
      <c r="C655" s="54"/>
      <c r="D655" s="29"/>
      <c r="E655" s="29"/>
      <c r="F655" s="29"/>
      <c r="G655" s="29"/>
      <c r="H655" s="29"/>
      <c r="I655" s="29"/>
      <c r="J655" s="30"/>
      <c r="K655" s="4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5.75" customHeight="1" x14ac:dyDescent="0.3">
      <c r="A656" s="29"/>
      <c r="B656" s="29"/>
      <c r="C656" s="54"/>
      <c r="D656" s="29"/>
      <c r="E656" s="29"/>
      <c r="F656" s="29"/>
      <c r="G656" s="29"/>
      <c r="H656" s="29"/>
      <c r="I656" s="29"/>
      <c r="J656" s="30"/>
      <c r="K656" s="4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5.75" customHeight="1" x14ac:dyDescent="0.3">
      <c r="A657" s="29"/>
      <c r="B657" s="29"/>
      <c r="C657" s="54"/>
      <c r="D657" s="29"/>
      <c r="E657" s="29"/>
      <c r="F657" s="29"/>
      <c r="G657" s="29"/>
      <c r="H657" s="29"/>
      <c r="I657" s="29"/>
      <c r="J657" s="30"/>
      <c r="K657" s="4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5.75" customHeight="1" x14ac:dyDescent="0.3">
      <c r="A658" s="29"/>
      <c r="B658" s="29"/>
      <c r="C658" s="54"/>
      <c r="D658" s="29"/>
      <c r="E658" s="29"/>
      <c r="F658" s="29"/>
      <c r="G658" s="29"/>
      <c r="H658" s="29"/>
      <c r="I658" s="29"/>
      <c r="J658" s="30"/>
      <c r="K658" s="4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5.75" customHeight="1" x14ac:dyDescent="0.3">
      <c r="A659" s="29"/>
      <c r="B659" s="29"/>
      <c r="C659" s="54"/>
      <c r="D659" s="29"/>
      <c r="E659" s="29"/>
      <c r="F659" s="29"/>
      <c r="G659" s="29"/>
      <c r="H659" s="29"/>
      <c r="I659" s="29"/>
      <c r="J659" s="30"/>
      <c r="K659" s="4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5.75" customHeight="1" x14ac:dyDescent="0.3">
      <c r="A660" s="29"/>
      <c r="B660" s="29"/>
      <c r="C660" s="54"/>
      <c r="D660" s="29"/>
      <c r="E660" s="29"/>
      <c r="F660" s="29"/>
      <c r="G660" s="29"/>
      <c r="H660" s="29"/>
      <c r="I660" s="29"/>
      <c r="J660" s="30"/>
      <c r="K660" s="4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5.75" customHeight="1" x14ac:dyDescent="0.3">
      <c r="A661" s="29"/>
      <c r="B661" s="29"/>
      <c r="C661" s="54"/>
      <c r="D661" s="29"/>
      <c r="E661" s="29"/>
      <c r="F661" s="29"/>
      <c r="G661" s="29"/>
      <c r="H661" s="29"/>
      <c r="I661" s="29"/>
      <c r="J661" s="30"/>
      <c r="K661" s="4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5.75" customHeight="1" x14ac:dyDescent="0.3">
      <c r="A662" s="29"/>
      <c r="B662" s="29"/>
      <c r="C662" s="54"/>
      <c r="D662" s="29"/>
      <c r="E662" s="29"/>
      <c r="F662" s="29"/>
      <c r="G662" s="29"/>
      <c r="H662" s="29"/>
      <c r="I662" s="29"/>
      <c r="J662" s="30"/>
      <c r="K662" s="4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5.75" customHeight="1" x14ac:dyDescent="0.3">
      <c r="A663" s="29"/>
      <c r="B663" s="29"/>
      <c r="C663" s="54"/>
      <c r="D663" s="29"/>
      <c r="E663" s="29"/>
      <c r="F663" s="29"/>
      <c r="G663" s="29"/>
      <c r="H663" s="29"/>
      <c r="I663" s="29"/>
      <c r="J663" s="30"/>
      <c r="K663" s="4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5.75" customHeight="1" x14ac:dyDescent="0.3">
      <c r="A664" s="29"/>
      <c r="B664" s="29"/>
      <c r="C664" s="54"/>
      <c r="D664" s="29"/>
      <c r="E664" s="29"/>
      <c r="F664" s="29"/>
      <c r="G664" s="29"/>
      <c r="H664" s="29"/>
      <c r="I664" s="29"/>
      <c r="J664" s="30"/>
      <c r="K664" s="4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5.75" customHeight="1" x14ac:dyDescent="0.3">
      <c r="A665" s="29"/>
      <c r="B665" s="29"/>
      <c r="C665" s="54"/>
      <c r="D665" s="29"/>
      <c r="E665" s="29"/>
      <c r="F665" s="29"/>
      <c r="G665" s="29"/>
      <c r="H665" s="29"/>
      <c r="I665" s="29"/>
      <c r="J665" s="30"/>
      <c r="K665" s="4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5.75" customHeight="1" x14ac:dyDescent="0.3">
      <c r="A666" s="29"/>
      <c r="B666" s="29"/>
      <c r="C666" s="54"/>
      <c r="D666" s="29"/>
      <c r="E666" s="29"/>
      <c r="F666" s="29"/>
      <c r="G666" s="29"/>
      <c r="H666" s="29"/>
      <c r="I666" s="29"/>
      <c r="J666" s="30"/>
      <c r="K666" s="4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5.75" customHeight="1" x14ac:dyDescent="0.3">
      <c r="A667" s="29"/>
      <c r="B667" s="29"/>
      <c r="C667" s="54"/>
      <c r="D667" s="29"/>
      <c r="E667" s="29"/>
      <c r="F667" s="29"/>
      <c r="G667" s="29"/>
      <c r="H667" s="29"/>
      <c r="I667" s="29"/>
      <c r="J667" s="30"/>
      <c r="K667" s="4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5.75" customHeight="1" x14ac:dyDescent="0.3">
      <c r="A668" s="29"/>
      <c r="B668" s="29"/>
      <c r="C668" s="54"/>
      <c r="D668" s="29"/>
      <c r="E668" s="29"/>
      <c r="F668" s="29"/>
      <c r="G668" s="29"/>
      <c r="H668" s="29"/>
      <c r="I668" s="29"/>
      <c r="J668" s="30"/>
      <c r="K668" s="4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5.75" customHeight="1" x14ac:dyDescent="0.3">
      <c r="A669" s="29"/>
      <c r="B669" s="29"/>
      <c r="C669" s="54"/>
      <c r="D669" s="29"/>
      <c r="E669" s="29"/>
      <c r="F669" s="29"/>
      <c r="G669" s="29"/>
      <c r="H669" s="29"/>
      <c r="I669" s="29"/>
      <c r="J669" s="30"/>
      <c r="K669" s="4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5.75" customHeight="1" x14ac:dyDescent="0.3">
      <c r="A670" s="29"/>
      <c r="B670" s="29"/>
      <c r="C670" s="54"/>
      <c r="D670" s="29"/>
      <c r="E670" s="29"/>
      <c r="F670" s="29"/>
      <c r="G670" s="29"/>
      <c r="H670" s="29"/>
      <c r="I670" s="29"/>
      <c r="J670" s="30"/>
      <c r="K670" s="4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5.75" customHeight="1" x14ac:dyDescent="0.3">
      <c r="A671" s="29"/>
      <c r="B671" s="29"/>
      <c r="C671" s="54"/>
      <c r="D671" s="29"/>
      <c r="E671" s="29"/>
      <c r="F671" s="29"/>
      <c r="G671" s="29"/>
      <c r="H671" s="29"/>
      <c r="I671" s="29"/>
      <c r="J671" s="30"/>
      <c r="K671" s="4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5.75" customHeight="1" x14ac:dyDescent="0.3">
      <c r="A672" s="29"/>
      <c r="B672" s="29"/>
      <c r="C672" s="54"/>
      <c r="D672" s="29"/>
      <c r="E672" s="29"/>
      <c r="F672" s="29"/>
      <c r="G672" s="29"/>
      <c r="H672" s="29"/>
      <c r="I672" s="29"/>
      <c r="J672" s="30"/>
      <c r="K672" s="4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5.75" customHeight="1" x14ac:dyDescent="0.3">
      <c r="A673" s="29"/>
      <c r="B673" s="29"/>
      <c r="C673" s="54"/>
      <c r="D673" s="29"/>
      <c r="E673" s="29"/>
      <c r="F673" s="29"/>
      <c r="G673" s="29"/>
      <c r="H673" s="29"/>
      <c r="I673" s="29"/>
      <c r="J673" s="30"/>
      <c r="K673" s="4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5.75" customHeight="1" x14ac:dyDescent="0.3">
      <c r="A674" s="29"/>
      <c r="B674" s="29"/>
      <c r="C674" s="54"/>
      <c r="D674" s="29"/>
      <c r="E674" s="29"/>
      <c r="F674" s="29"/>
      <c r="G674" s="29"/>
      <c r="H674" s="29"/>
      <c r="I674" s="29"/>
      <c r="J674" s="30"/>
      <c r="K674" s="4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5.75" customHeight="1" x14ac:dyDescent="0.3">
      <c r="A675" s="29"/>
      <c r="B675" s="29"/>
      <c r="C675" s="54"/>
      <c r="D675" s="29"/>
      <c r="E675" s="29"/>
      <c r="F675" s="29"/>
      <c r="G675" s="29"/>
      <c r="H675" s="29"/>
      <c r="I675" s="29"/>
      <c r="J675" s="30"/>
      <c r="K675" s="4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5.75" customHeight="1" x14ac:dyDescent="0.3">
      <c r="A676" s="29"/>
      <c r="B676" s="29"/>
      <c r="C676" s="54"/>
      <c r="D676" s="29"/>
      <c r="E676" s="29"/>
      <c r="F676" s="29"/>
      <c r="G676" s="29"/>
      <c r="H676" s="29"/>
      <c r="I676" s="29"/>
      <c r="J676" s="30"/>
      <c r="K676" s="4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5.75" customHeight="1" x14ac:dyDescent="0.3">
      <c r="A677" s="29"/>
      <c r="B677" s="29"/>
      <c r="C677" s="54"/>
      <c r="D677" s="29"/>
      <c r="E677" s="29"/>
      <c r="F677" s="29"/>
      <c r="G677" s="29"/>
      <c r="H677" s="29"/>
      <c r="I677" s="29"/>
      <c r="J677" s="30"/>
      <c r="K677" s="4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5.75" customHeight="1" x14ac:dyDescent="0.3">
      <c r="A678" s="29"/>
      <c r="B678" s="29"/>
      <c r="C678" s="54"/>
      <c r="D678" s="29"/>
      <c r="E678" s="29"/>
      <c r="F678" s="29"/>
      <c r="G678" s="29"/>
      <c r="H678" s="29"/>
      <c r="I678" s="29"/>
      <c r="J678" s="30"/>
      <c r="K678" s="4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5.75" customHeight="1" x14ac:dyDescent="0.3">
      <c r="A679" s="29"/>
      <c r="B679" s="29"/>
      <c r="C679" s="54"/>
      <c r="D679" s="29"/>
      <c r="E679" s="29"/>
      <c r="F679" s="29"/>
      <c r="G679" s="29"/>
      <c r="H679" s="29"/>
      <c r="I679" s="29"/>
      <c r="J679" s="30"/>
      <c r="K679" s="4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5.75" customHeight="1" x14ac:dyDescent="0.3">
      <c r="A680" s="29"/>
      <c r="B680" s="29"/>
      <c r="C680" s="54"/>
      <c r="D680" s="29"/>
      <c r="E680" s="29"/>
      <c r="F680" s="29"/>
      <c r="G680" s="29"/>
      <c r="H680" s="29"/>
      <c r="I680" s="29"/>
      <c r="J680" s="30"/>
      <c r="K680" s="4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5.75" customHeight="1" x14ac:dyDescent="0.3">
      <c r="A681" s="29"/>
      <c r="B681" s="29"/>
      <c r="C681" s="54"/>
      <c r="D681" s="29"/>
      <c r="E681" s="29"/>
      <c r="F681" s="29"/>
      <c r="G681" s="29"/>
      <c r="H681" s="29"/>
      <c r="I681" s="29"/>
      <c r="J681" s="30"/>
      <c r="K681" s="4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5.75" customHeight="1" x14ac:dyDescent="0.3">
      <c r="A682" s="29"/>
      <c r="B682" s="29"/>
      <c r="C682" s="54"/>
      <c r="D682" s="29"/>
      <c r="E682" s="29"/>
      <c r="F682" s="29"/>
      <c r="G682" s="29"/>
      <c r="H682" s="29"/>
      <c r="I682" s="29"/>
      <c r="J682" s="30"/>
      <c r="K682" s="4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5.75" customHeight="1" x14ac:dyDescent="0.3">
      <c r="A683" s="29"/>
      <c r="B683" s="29"/>
      <c r="C683" s="54"/>
      <c r="D683" s="29"/>
      <c r="E683" s="29"/>
      <c r="F683" s="29"/>
      <c r="G683" s="29"/>
      <c r="H683" s="29"/>
      <c r="I683" s="29"/>
      <c r="J683" s="30"/>
      <c r="K683" s="4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5.75" customHeight="1" x14ac:dyDescent="0.3">
      <c r="A684" s="29"/>
      <c r="B684" s="29"/>
      <c r="C684" s="54"/>
      <c r="D684" s="29"/>
      <c r="E684" s="29"/>
      <c r="F684" s="29"/>
      <c r="G684" s="29"/>
      <c r="H684" s="29"/>
      <c r="I684" s="29"/>
      <c r="J684" s="30"/>
      <c r="K684" s="4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5.75" customHeight="1" x14ac:dyDescent="0.3">
      <c r="A685" s="29"/>
      <c r="B685" s="29"/>
      <c r="C685" s="54"/>
      <c r="D685" s="29"/>
      <c r="E685" s="29"/>
      <c r="F685" s="29"/>
      <c r="G685" s="29"/>
      <c r="H685" s="29"/>
      <c r="I685" s="29"/>
      <c r="J685" s="30"/>
      <c r="K685" s="4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5.75" customHeight="1" x14ac:dyDescent="0.3">
      <c r="A686" s="29"/>
      <c r="B686" s="29"/>
      <c r="C686" s="54"/>
      <c r="D686" s="29"/>
      <c r="E686" s="29"/>
      <c r="F686" s="29"/>
      <c r="G686" s="29"/>
      <c r="H686" s="29"/>
      <c r="I686" s="29"/>
      <c r="J686" s="30"/>
      <c r="K686" s="4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5.75" customHeight="1" x14ac:dyDescent="0.3">
      <c r="A687" s="29"/>
      <c r="B687" s="29"/>
      <c r="C687" s="54"/>
      <c r="D687" s="29"/>
      <c r="E687" s="29"/>
      <c r="F687" s="29"/>
      <c r="G687" s="29"/>
      <c r="H687" s="29"/>
      <c r="I687" s="29"/>
      <c r="J687" s="30"/>
      <c r="K687" s="4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5.75" customHeight="1" x14ac:dyDescent="0.3">
      <c r="A688" s="29"/>
      <c r="B688" s="29"/>
      <c r="C688" s="54"/>
      <c r="D688" s="29"/>
      <c r="E688" s="29"/>
      <c r="F688" s="29"/>
      <c r="G688" s="29"/>
      <c r="H688" s="29"/>
      <c r="I688" s="29"/>
      <c r="J688" s="30"/>
      <c r="K688" s="4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5.75" customHeight="1" x14ac:dyDescent="0.3">
      <c r="A689" s="29"/>
      <c r="B689" s="29"/>
      <c r="C689" s="54"/>
      <c r="D689" s="29"/>
      <c r="E689" s="29"/>
      <c r="F689" s="29"/>
      <c r="G689" s="29"/>
      <c r="H689" s="29"/>
      <c r="I689" s="29"/>
      <c r="J689" s="30"/>
      <c r="K689" s="4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5.75" customHeight="1" x14ac:dyDescent="0.3">
      <c r="A690" s="29"/>
      <c r="B690" s="29"/>
      <c r="C690" s="54"/>
      <c r="D690" s="29"/>
      <c r="E690" s="29"/>
      <c r="F690" s="29"/>
      <c r="G690" s="29"/>
      <c r="H690" s="29"/>
      <c r="I690" s="29"/>
      <c r="J690" s="30"/>
      <c r="K690" s="4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5.75" customHeight="1" x14ac:dyDescent="0.3">
      <c r="A691" s="29"/>
      <c r="B691" s="29"/>
      <c r="C691" s="54"/>
      <c r="D691" s="29"/>
      <c r="E691" s="29"/>
      <c r="F691" s="29"/>
      <c r="G691" s="29"/>
      <c r="H691" s="29"/>
      <c r="I691" s="29"/>
      <c r="J691" s="30"/>
      <c r="K691" s="4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5.75" customHeight="1" x14ac:dyDescent="0.3">
      <c r="A692" s="29"/>
      <c r="B692" s="29"/>
      <c r="C692" s="54"/>
      <c r="D692" s="29"/>
      <c r="E692" s="29"/>
      <c r="F692" s="29"/>
      <c r="G692" s="29"/>
      <c r="H692" s="29"/>
      <c r="I692" s="29"/>
      <c r="J692" s="30"/>
      <c r="K692" s="4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5.75" customHeight="1" x14ac:dyDescent="0.3">
      <c r="A693" s="29"/>
      <c r="B693" s="29"/>
      <c r="C693" s="54"/>
      <c r="D693" s="29"/>
      <c r="E693" s="29"/>
      <c r="F693" s="29"/>
      <c r="G693" s="29"/>
      <c r="H693" s="29"/>
      <c r="I693" s="29"/>
      <c r="J693" s="30"/>
      <c r="K693" s="4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5.75" customHeight="1" x14ac:dyDescent="0.3">
      <c r="A694" s="29"/>
      <c r="B694" s="29"/>
      <c r="C694" s="54"/>
      <c r="D694" s="29"/>
      <c r="E694" s="29"/>
      <c r="F694" s="29"/>
      <c r="G694" s="29"/>
      <c r="H694" s="29"/>
      <c r="I694" s="29"/>
      <c r="J694" s="30"/>
      <c r="K694" s="4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5.75" customHeight="1" x14ac:dyDescent="0.3">
      <c r="A695" s="29"/>
      <c r="B695" s="29"/>
      <c r="C695" s="54"/>
      <c r="D695" s="29"/>
      <c r="E695" s="29"/>
      <c r="F695" s="29"/>
      <c r="G695" s="29"/>
      <c r="H695" s="29"/>
      <c r="I695" s="29"/>
      <c r="J695" s="30"/>
      <c r="K695" s="4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5.75" customHeight="1" x14ac:dyDescent="0.3">
      <c r="A696" s="29"/>
      <c r="B696" s="29"/>
      <c r="C696" s="54"/>
      <c r="D696" s="29"/>
      <c r="E696" s="29"/>
      <c r="F696" s="29"/>
      <c r="G696" s="29"/>
      <c r="H696" s="29"/>
      <c r="I696" s="29"/>
      <c r="J696" s="30"/>
      <c r="K696" s="4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5.75" customHeight="1" x14ac:dyDescent="0.3">
      <c r="A697" s="29"/>
      <c r="B697" s="29"/>
      <c r="C697" s="54"/>
      <c r="D697" s="29"/>
      <c r="E697" s="29"/>
      <c r="F697" s="29"/>
      <c r="G697" s="29"/>
      <c r="H697" s="29"/>
      <c r="I697" s="29"/>
      <c r="J697" s="30"/>
      <c r="K697" s="4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5.75" customHeight="1" x14ac:dyDescent="0.3">
      <c r="A698" s="29"/>
      <c r="B698" s="29"/>
      <c r="C698" s="54"/>
      <c r="D698" s="29"/>
      <c r="E698" s="29"/>
      <c r="F698" s="29"/>
      <c r="G698" s="29"/>
      <c r="H698" s="29"/>
      <c r="I698" s="29"/>
      <c r="J698" s="30"/>
      <c r="K698" s="4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5.75" customHeight="1" x14ac:dyDescent="0.3">
      <c r="A699" s="29"/>
      <c r="B699" s="29"/>
      <c r="C699" s="54"/>
      <c r="D699" s="29"/>
      <c r="E699" s="29"/>
      <c r="F699" s="29"/>
      <c r="G699" s="29"/>
      <c r="H699" s="29"/>
      <c r="I699" s="29"/>
      <c r="J699" s="30"/>
      <c r="K699" s="4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5.75" customHeight="1" x14ac:dyDescent="0.3">
      <c r="A700" s="29"/>
      <c r="B700" s="29"/>
      <c r="C700" s="54"/>
      <c r="D700" s="29"/>
      <c r="E700" s="29"/>
      <c r="F700" s="29"/>
      <c r="G700" s="29"/>
      <c r="H700" s="29"/>
      <c r="I700" s="29"/>
      <c r="J700" s="30"/>
      <c r="K700" s="4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5.75" customHeight="1" x14ac:dyDescent="0.3">
      <c r="A701" s="29"/>
      <c r="B701" s="29"/>
      <c r="C701" s="54"/>
      <c r="D701" s="29"/>
      <c r="E701" s="29"/>
      <c r="F701" s="29"/>
      <c r="G701" s="29"/>
      <c r="H701" s="29"/>
      <c r="I701" s="29"/>
      <c r="J701" s="30"/>
      <c r="K701" s="4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5.75" customHeight="1" x14ac:dyDescent="0.3">
      <c r="A702" s="29"/>
      <c r="B702" s="29"/>
      <c r="C702" s="54"/>
      <c r="D702" s="29"/>
      <c r="E702" s="29"/>
      <c r="F702" s="29"/>
      <c r="G702" s="29"/>
      <c r="H702" s="29"/>
      <c r="I702" s="29"/>
      <c r="J702" s="30"/>
      <c r="K702" s="4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5.75" customHeight="1" x14ac:dyDescent="0.3">
      <c r="A703" s="29"/>
      <c r="B703" s="29"/>
      <c r="C703" s="54"/>
      <c r="D703" s="29"/>
      <c r="E703" s="29"/>
      <c r="F703" s="29"/>
      <c r="G703" s="29"/>
      <c r="H703" s="29"/>
      <c r="I703" s="29"/>
      <c r="J703" s="30"/>
      <c r="K703" s="4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5.75" customHeight="1" x14ac:dyDescent="0.3">
      <c r="A704" s="29"/>
      <c r="B704" s="29"/>
      <c r="C704" s="54"/>
      <c r="D704" s="29"/>
      <c r="E704" s="29"/>
      <c r="F704" s="29"/>
      <c r="G704" s="29"/>
      <c r="H704" s="29"/>
      <c r="I704" s="29"/>
      <c r="J704" s="30"/>
      <c r="K704" s="4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5.75" customHeight="1" x14ac:dyDescent="0.3">
      <c r="A705" s="29"/>
      <c r="B705" s="29"/>
      <c r="C705" s="54"/>
      <c r="D705" s="29"/>
      <c r="E705" s="29"/>
      <c r="F705" s="29"/>
      <c r="G705" s="29"/>
      <c r="H705" s="29"/>
      <c r="I705" s="29"/>
      <c r="J705" s="30"/>
      <c r="K705" s="4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5.75" customHeight="1" x14ac:dyDescent="0.3">
      <c r="A706" s="29"/>
      <c r="B706" s="29"/>
      <c r="C706" s="54"/>
      <c r="D706" s="29"/>
      <c r="E706" s="29"/>
      <c r="F706" s="29"/>
      <c r="G706" s="29"/>
      <c r="H706" s="29"/>
      <c r="I706" s="29"/>
      <c r="J706" s="30"/>
      <c r="K706" s="4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5.75" customHeight="1" x14ac:dyDescent="0.3">
      <c r="A707" s="29"/>
      <c r="B707" s="29"/>
      <c r="C707" s="54"/>
      <c r="D707" s="29"/>
      <c r="E707" s="29"/>
      <c r="F707" s="29"/>
      <c r="G707" s="29"/>
      <c r="H707" s="29"/>
      <c r="I707" s="29"/>
      <c r="J707" s="30"/>
      <c r="K707" s="4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5.75" customHeight="1" x14ac:dyDescent="0.3">
      <c r="A708" s="29"/>
      <c r="B708" s="29"/>
      <c r="C708" s="54"/>
      <c r="D708" s="29"/>
      <c r="E708" s="29"/>
      <c r="F708" s="29"/>
      <c r="G708" s="29"/>
      <c r="H708" s="29"/>
      <c r="I708" s="29"/>
      <c r="J708" s="30"/>
      <c r="K708" s="4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5.75" customHeight="1" x14ac:dyDescent="0.3">
      <c r="A709" s="29"/>
      <c r="B709" s="29"/>
      <c r="C709" s="54"/>
      <c r="D709" s="29"/>
      <c r="E709" s="29"/>
      <c r="F709" s="29"/>
      <c r="G709" s="29"/>
      <c r="H709" s="29"/>
      <c r="I709" s="29"/>
      <c r="J709" s="30"/>
      <c r="K709" s="4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5.75" customHeight="1" x14ac:dyDescent="0.3">
      <c r="A710" s="29"/>
      <c r="B710" s="29"/>
      <c r="C710" s="54"/>
      <c r="D710" s="29"/>
      <c r="E710" s="29"/>
      <c r="F710" s="29"/>
      <c r="G710" s="29"/>
      <c r="H710" s="29"/>
      <c r="I710" s="29"/>
      <c r="J710" s="30"/>
      <c r="K710" s="4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5.75" customHeight="1" x14ac:dyDescent="0.3">
      <c r="A711" s="29"/>
      <c r="B711" s="29"/>
      <c r="C711" s="54"/>
      <c r="D711" s="29"/>
      <c r="E711" s="29"/>
      <c r="F711" s="29"/>
      <c r="G711" s="29"/>
      <c r="H711" s="29"/>
      <c r="I711" s="29"/>
      <c r="J711" s="30"/>
      <c r="K711" s="4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5.75" customHeight="1" x14ac:dyDescent="0.3">
      <c r="A712" s="29"/>
      <c r="B712" s="29"/>
      <c r="C712" s="54"/>
      <c r="D712" s="29"/>
      <c r="E712" s="29"/>
      <c r="F712" s="29"/>
      <c r="G712" s="29"/>
      <c r="H712" s="29"/>
      <c r="I712" s="29"/>
      <c r="J712" s="30"/>
      <c r="K712" s="4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5.75" customHeight="1" x14ac:dyDescent="0.3">
      <c r="A713" s="29"/>
      <c r="B713" s="29"/>
      <c r="C713" s="54"/>
      <c r="D713" s="29"/>
      <c r="E713" s="29"/>
      <c r="F713" s="29"/>
      <c r="G713" s="29"/>
      <c r="H713" s="29"/>
      <c r="I713" s="29"/>
      <c r="J713" s="30"/>
      <c r="K713" s="4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5.75" customHeight="1" x14ac:dyDescent="0.3">
      <c r="A714" s="29"/>
      <c r="B714" s="29"/>
      <c r="C714" s="54"/>
      <c r="D714" s="29"/>
      <c r="E714" s="29"/>
      <c r="F714" s="29"/>
      <c r="G714" s="29"/>
      <c r="H714" s="29"/>
      <c r="I714" s="29"/>
      <c r="J714" s="30"/>
      <c r="K714" s="4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5.75" customHeight="1" x14ac:dyDescent="0.3">
      <c r="A715" s="29"/>
      <c r="B715" s="29"/>
      <c r="C715" s="54"/>
      <c r="D715" s="29"/>
      <c r="E715" s="29"/>
      <c r="F715" s="29"/>
      <c r="G715" s="29"/>
      <c r="H715" s="29"/>
      <c r="I715" s="29"/>
      <c r="J715" s="30"/>
      <c r="K715" s="4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5.75" customHeight="1" x14ac:dyDescent="0.3">
      <c r="A716" s="29"/>
      <c r="B716" s="29"/>
      <c r="C716" s="54"/>
      <c r="D716" s="29"/>
      <c r="E716" s="29"/>
      <c r="F716" s="29"/>
      <c r="G716" s="29"/>
      <c r="H716" s="29"/>
      <c r="I716" s="29"/>
      <c r="J716" s="30"/>
      <c r="K716" s="4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5.75" customHeight="1" x14ac:dyDescent="0.3">
      <c r="A717" s="29"/>
      <c r="B717" s="29"/>
      <c r="C717" s="54"/>
      <c r="D717" s="29"/>
      <c r="E717" s="29"/>
      <c r="F717" s="29"/>
      <c r="G717" s="29"/>
      <c r="H717" s="29"/>
      <c r="I717" s="29"/>
      <c r="J717" s="30"/>
      <c r="K717" s="4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5.75" customHeight="1" x14ac:dyDescent="0.3">
      <c r="A718" s="29"/>
      <c r="B718" s="29"/>
      <c r="C718" s="54"/>
      <c r="D718" s="29"/>
      <c r="E718" s="29"/>
      <c r="F718" s="29"/>
      <c r="G718" s="29"/>
      <c r="H718" s="29"/>
      <c r="I718" s="29"/>
      <c r="J718" s="30"/>
      <c r="K718" s="4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5.75" customHeight="1" x14ac:dyDescent="0.3">
      <c r="A719" s="29"/>
      <c r="B719" s="29"/>
      <c r="C719" s="54"/>
      <c r="D719" s="29"/>
      <c r="E719" s="29"/>
      <c r="F719" s="29"/>
      <c r="G719" s="29"/>
      <c r="H719" s="29"/>
      <c r="I719" s="29"/>
      <c r="J719" s="30"/>
      <c r="K719" s="4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5.75" customHeight="1" x14ac:dyDescent="0.3">
      <c r="A720" s="29"/>
      <c r="B720" s="29"/>
      <c r="C720" s="54"/>
      <c r="D720" s="29"/>
      <c r="E720" s="29"/>
      <c r="F720" s="29"/>
      <c r="G720" s="29"/>
      <c r="H720" s="29"/>
      <c r="I720" s="29"/>
      <c r="J720" s="30"/>
      <c r="K720" s="4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5.75" customHeight="1" x14ac:dyDescent="0.3">
      <c r="A721" s="29"/>
      <c r="B721" s="29"/>
      <c r="C721" s="54"/>
      <c r="D721" s="29"/>
      <c r="E721" s="29"/>
      <c r="F721" s="29"/>
      <c r="G721" s="29"/>
      <c r="H721" s="29"/>
      <c r="I721" s="29"/>
      <c r="J721" s="30"/>
      <c r="K721" s="4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5.75" customHeight="1" x14ac:dyDescent="0.3">
      <c r="A722" s="29"/>
      <c r="B722" s="29"/>
      <c r="C722" s="54"/>
      <c r="D722" s="29"/>
      <c r="E722" s="29"/>
      <c r="F722" s="29"/>
      <c r="G722" s="29"/>
      <c r="H722" s="29"/>
      <c r="I722" s="29"/>
      <c r="J722" s="30"/>
      <c r="K722" s="4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5.75" customHeight="1" x14ac:dyDescent="0.3">
      <c r="A723" s="29"/>
      <c r="B723" s="29"/>
      <c r="C723" s="54"/>
      <c r="D723" s="29"/>
      <c r="E723" s="29"/>
      <c r="F723" s="29"/>
      <c r="G723" s="29"/>
      <c r="H723" s="29"/>
      <c r="I723" s="29"/>
      <c r="J723" s="30"/>
      <c r="K723" s="4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5.75" customHeight="1" x14ac:dyDescent="0.3">
      <c r="A724" s="29"/>
      <c r="B724" s="29"/>
      <c r="C724" s="54"/>
      <c r="D724" s="29"/>
      <c r="E724" s="29"/>
      <c r="F724" s="29"/>
      <c r="G724" s="29"/>
      <c r="H724" s="29"/>
      <c r="I724" s="29"/>
      <c r="J724" s="30"/>
      <c r="K724" s="4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5.75" customHeight="1" x14ac:dyDescent="0.3">
      <c r="A725" s="29"/>
      <c r="B725" s="29"/>
      <c r="C725" s="54"/>
      <c r="D725" s="29"/>
      <c r="E725" s="29"/>
      <c r="F725" s="29"/>
      <c r="G725" s="29"/>
      <c r="H725" s="29"/>
      <c r="I725" s="29"/>
      <c r="J725" s="30"/>
      <c r="K725" s="4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5.75" customHeight="1" x14ac:dyDescent="0.3">
      <c r="A726" s="29"/>
      <c r="B726" s="29"/>
      <c r="C726" s="54"/>
      <c r="D726" s="29"/>
      <c r="E726" s="29"/>
      <c r="F726" s="29"/>
      <c r="G726" s="29"/>
      <c r="H726" s="29"/>
      <c r="I726" s="29"/>
      <c r="J726" s="30"/>
      <c r="K726" s="4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5.75" customHeight="1" x14ac:dyDescent="0.3">
      <c r="A727" s="29"/>
      <c r="B727" s="29"/>
      <c r="C727" s="54"/>
      <c r="D727" s="29"/>
      <c r="E727" s="29"/>
      <c r="F727" s="29"/>
      <c r="G727" s="29"/>
      <c r="H727" s="29"/>
      <c r="I727" s="29"/>
      <c r="J727" s="30"/>
      <c r="K727" s="4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5.75" customHeight="1" x14ac:dyDescent="0.3">
      <c r="A728" s="29"/>
      <c r="B728" s="29"/>
      <c r="C728" s="54"/>
      <c r="D728" s="29"/>
      <c r="E728" s="29"/>
      <c r="F728" s="29"/>
      <c r="G728" s="29"/>
      <c r="H728" s="29"/>
      <c r="I728" s="29"/>
      <c r="J728" s="30"/>
      <c r="K728" s="4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5.75" customHeight="1" x14ac:dyDescent="0.3">
      <c r="A729" s="29"/>
      <c r="B729" s="29"/>
      <c r="C729" s="54"/>
      <c r="D729" s="29"/>
      <c r="E729" s="29"/>
      <c r="F729" s="29"/>
      <c r="G729" s="29"/>
      <c r="H729" s="29"/>
      <c r="I729" s="29"/>
      <c r="J729" s="30"/>
      <c r="K729" s="4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5.75" customHeight="1" x14ac:dyDescent="0.3">
      <c r="A730" s="29"/>
      <c r="B730" s="29"/>
      <c r="C730" s="54"/>
      <c r="D730" s="29"/>
      <c r="E730" s="29"/>
      <c r="F730" s="29"/>
      <c r="G730" s="29"/>
      <c r="H730" s="29"/>
      <c r="I730" s="29"/>
      <c r="J730" s="30"/>
      <c r="K730" s="4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5.75" customHeight="1" x14ac:dyDescent="0.3">
      <c r="A731" s="29"/>
      <c r="B731" s="29"/>
      <c r="C731" s="54"/>
      <c r="D731" s="29"/>
      <c r="E731" s="29"/>
      <c r="F731" s="29"/>
      <c r="G731" s="29"/>
      <c r="H731" s="29"/>
      <c r="I731" s="29"/>
      <c r="J731" s="30"/>
      <c r="K731" s="4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5.75" customHeight="1" x14ac:dyDescent="0.3">
      <c r="A732" s="29"/>
      <c r="B732" s="29"/>
      <c r="C732" s="54"/>
      <c r="D732" s="29"/>
      <c r="E732" s="29"/>
      <c r="F732" s="29"/>
      <c r="G732" s="29"/>
      <c r="H732" s="29"/>
      <c r="I732" s="29"/>
      <c r="J732" s="30"/>
      <c r="K732" s="4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5.75" customHeight="1" x14ac:dyDescent="0.3">
      <c r="A733" s="29"/>
      <c r="B733" s="29"/>
      <c r="C733" s="54"/>
      <c r="D733" s="29"/>
      <c r="E733" s="29"/>
      <c r="F733" s="29"/>
      <c r="G733" s="29"/>
      <c r="H733" s="29"/>
      <c r="I733" s="29"/>
      <c r="J733" s="30"/>
      <c r="K733" s="4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5.75" customHeight="1" x14ac:dyDescent="0.3">
      <c r="A734" s="29"/>
      <c r="B734" s="29"/>
      <c r="C734" s="54"/>
      <c r="D734" s="29"/>
      <c r="E734" s="29"/>
      <c r="F734" s="29"/>
      <c r="G734" s="29"/>
      <c r="H734" s="29"/>
      <c r="I734" s="29"/>
      <c r="J734" s="30"/>
      <c r="K734" s="4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5.75" customHeight="1" x14ac:dyDescent="0.3">
      <c r="A735" s="29"/>
      <c r="B735" s="29"/>
      <c r="C735" s="54"/>
      <c r="D735" s="29"/>
      <c r="E735" s="29"/>
      <c r="F735" s="29"/>
      <c r="G735" s="29"/>
      <c r="H735" s="29"/>
      <c r="I735" s="29"/>
      <c r="J735" s="30"/>
      <c r="K735" s="4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5.75" customHeight="1" x14ac:dyDescent="0.3">
      <c r="A736" s="29"/>
      <c r="B736" s="29"/>
      <c r="C736" s="54"/>
      <c r="D736" s="29"/>
      <c r="E736" s="29"/>
      <c r="F736" s="29"/>
      <c r="G736" s="29"/>
      <c r="H736" s="29"/>
      <c r="I736" s="29"/>
      <c r="J736" s="30"/>
      <c r="K736" s="4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5.75" customHeight="1" x14ac:dyDescent="0.3">
      <c r="A737" s="29"/>
      <c r="B737" s="29"/>
      <c r="C737" s="54"/>
      <c r="D737" s="29"/>
      <c r="E737" s="29"/>
      <c r="F737" s="29"/>
      <c r="G737" s="29"/>
      <c r="H737" s="29"/>
      <c r="I737" s="29"/>
      <c r="J737" s="30"/>
      <c r="K737" s="4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5.75" customHeight="1" x14ac:dyDescent="0.3">
      <c r="A738" s="29"/>
      <c r="B738" s="29"/>
      <c r="C738" s="54"/>
      <c r="D738" s="29"/>
      <c r="E738" s="29"/>
      <c r="F738" s="29"/>
      <c r="G738" s="29"/>
      <c r="H738" s="29"/>
      <c r="I738" s="29"/>
      <c r="J738" s="30"/>
      <c r="K738" s="4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5.75" customHeight="1" x14ac:dyDescent="0.3">
      <c r="A739" s="29"/>
      <c r="B739" s="29"/>
      <c r="C739" s="54"/>
      <c r="D739" s="29"/>
      <c r="E739" s="29"/>
      <c r="F739" s="29"/>
      <c r="G739" s="29"/>
      <c r="H739" s="29"/>
      <c r="I739" s="29"/>
      <c r="J739" s="30"/>
      <c r="K739" s="4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5.75" customHeight="1" x14ac:dyDescent="0.3">
      <c r="A740" s="29"/>
      <c r="B740" s="29"/>
      <c r="C740" s="54"/>
      <c r="D740" s="29"/>
      <c r="E740" s="29"/>
      <c r="F740" s="29"/>
      <c r="G740" s="29"/>
      <c r="H740" s="29"/>
      <c r="I740" s="29"/>
      <c r="J740" s="30"/>
      <c r="K740" s="4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5.75" customHeight="1" x14ac:dyDescent="0.3">
      <c r="A741" s="29"/>
      <c r="B741" s="29"/>
      <c r="C741" s="54"/>
      <c r="D741" s="29"/>
      <c r="E741" s="29"/>
      <c r="F741" s="29"/>
      <c r="G741" s="29"/>
      <c r="H741" s="29"/>
      <c r="I741" s="29"/>
      <c r="J741" s="30"/>
      <c r="K741" s="4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5.75" customHeight="1" x14ac:dyDescent="0.3">
      <c r="A742" s="29"/>
      <c r="B742" s="29"/>
      <c r="C742" s="54"/>
      <c r="D742" s="29"/>
      <c r="E742" s="29"/>
      <c r="F742" s="29"/>
      <c r="G742" s="29"/>
      <c r="H742" s="29"/>
      <c r="I742" s="29"/>
      <c r="J742" s="30"/>
      <c r="K742" s="4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5.75" customHeight="1" x14ac:dyDescent="0.3">
      <c r="A743" s="29"/>
      <c r="B743" s="29"/>
      <c r="C743" s="54"/>
      <c r="D743" s="29"/>
      <c r="E743" s="29"/>
      <c r="F743" s="29"/>
      <c r="G743" s="29"/>
      <c r="H743" s="29"/>
      <c r="I743" s="29"/>
      <c r="J743" s="30"/>
      <c r="K743" s="4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5.75" customHeight="1" x14ac:dyDescent="0.3">
      <c r="A744" s="29"/>
      <c r="B744" s="29"/>
      <c r="C744" s="54"/>
      <c r="D744" s="29"/>
      <c r="E744" s="29"/>
      <c r="F744" s="29"/>
      <c r="G744" s="29"/>
      <c r="H744" s="29"/>
      <c r="I744" s="29"/>
      <c r="J744" s="30"/>
      <c r="K744" s="4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5.75" customHeight="1" x14ac:dyDescent="0.3">
      <c r="A745" s="29"/>
      <c r="B745" s="29"/>
      <c r="C745" s="54"/>
      <c r="D745" s="29"/>
      <c r="E745" s="29"/>
      <c r="F745" s="29"/>
      <c r="G745" s="29"/>
      <c r="H745" s="29"/>
      <c r="I745" s="29"/>
      <c r="J745" s="30"/>
      <c r="K745" s="4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5.75" customHeight="1" x14ac:dyDescent="0.3">
      <c r="A746" s="29"/>
      <c r="B746" s="29"/>
      <c r="C746" s="54"/>
      <c r="D746" s="29"/>
      <c r="E746" s="29"/>
      <c r="F746" s="29"/>
      <c r="G746" s="29"/>
      <c r="H746" s="29"/>
      <c r="I746" s="29"/>
      <c r="J746" s="30"/>
      <c r="K746" s="4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5.75" customHeight="1" x14ac:dyDescent="0.3">
      <c r="A747" s="29"/>
      <c r="B747" s="29"/>
      <c r="C747" s="54"/>
      <c r="D747" s="29"/>
      <c r="E747" s="29"/>
      <c r="F747" s="29"/>
      <c r="G747" s="29"/>
      <c r="H747" s="29"/>
      <c r="I747" s="29"/>
      <c r="J747" s="30"/>
      <c r="K747" s="4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5.75" customHeight="1" x14ac:dyDescent="0.3">
      <c r="A748" s="29"/>
      <c r="B748" s="29"/>
      <c r="C748" s="54"/>
      <c r="D748" s="29"/>
      <c r="E748" s="29"/>
      <c r="F748" s="29"/>
      <c r="G748" s="29"/>
      <c r="H748" s="29"/>
      <c r="I748" s="29"/>
      <c r="J748" s="30"/>
      <c r="K748" s="4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5.75" customHeight="1" x14ac:dyDescent="0.3">
      <c r="A749" s="29"/>
      <c r="B749" s="29"/>
      <c r="C749" s="54"/>
      <c r="D749" s="29"/>
      <c r="E749" s="29"/>
      <c r="F749" s="29"/>
      <c r="G749" s="29"/>
      <c r="H749" s="29"/>
      <c r="I749" s="29"/>
      <c r="J749" s="30"/>
      <c r="K749" s="4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5.75" customHeight="1" x14ac:dyDescent="0.3">
      <c r="A750" s="29"/>
      <c r="B750" s="29"/>
      <c r="C750" s="54"/>
      <c r="D750" s="29"/>
      <c r="E750" s="29"/>
      <c r="F750" s="29"/>
      <c r="G750" s="29"/>
      <c r="H750" s="29"/>
      <c r="I750" s="29"/>
      <c r="J750" s="30"/>
      <c r="K750" s="4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5.75" customHeight="1" x14ac:dyDescent="0.3">
      <c r="A751" s="29"/>
      <c r="B751" s="29"/>
      <c r="C751" s="54"/>
      <c r="D751" s="29"/>
      <c r="E751" s="29"/>
      <c r="F751" s="29"/>
      <c r="G751" s="29"/>
      <c r="H751" s="29"/>
      <c r="I751" s="29"/>
      <c r="J751" s="30"/>
      <c r="K751" s="4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5.75" customHeight="1" x14ac:dyDescent="0.3">
      <c r="A752" s="29"/>
      <c r="B752" s="29"/>
      <c r="C752" s="54"/>
      <c r="D752" s="29"/>
      <c r="E752" s="29"/>
      <c r="F752" s="29"/>
      <c r="G752" s="29"/>
      <c r="H752" s="29"/>
      <c r="I752" s="29"/>
      <c r="J752" s="30"/>
      <c r="K752" s="4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5.75" customHeight="1" x14ac:dyDescent="0.3">
      <c r="A753" s="29"/>
      <c r="B753" s="29"/>
      <c r="C753" s="54"/>
      <c r="D753" s="29"/>
      <c r="E753" s="29"/>
      <c r="F753" s="29"/>
      <c r="G753" s="29"/>
      <c r="H753" s="29"/>
      <c r="I753" s="29"/>
      <c r="J753" s="30"/>
      <c r="K753" s="4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5.75" customHeight="1" x14ac:dyDescent="0.3">
      <c r="A754" s="29"/>
      <c r="B754" s="29"/>
      <c r="C754" s="54"/>
      <c r="D754" s="29"/>
      <c r="E754" s="29"/>
      <c r="F754" s="29"/>
      <c r="G754" s="29"/>
      <c r="H754" s="29"/>
      <c r="I754" s="29"/>
      <c r="J754" s="30"/>
      <c r="K754" s="4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5.75" customHeight="1" x14ac:dyDescent="0.3">
      <c r="A755" s="29"/>
      <c r="B755" s="29"/>
      <c r="C755" s="54"/>
      <c r="D755" s="29"/>
      <c r="E755" s="29"/>
      <c r="F755" s="29"/>
      <c r="G755" s="29"/>
      <c r="H755" s="29"/>
      <c r="I755" s="29"/>
      <c r="J755" s="30"/>
      <c r="K755" s="4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5.75" customHeight="1" x14ac:dyDescent="0.3">
      <c r="A756" s="29"/>
      <c r="B756" s="29"/>
      <c r="C756" s="54"/>
      <c r="D756" s="29"/>
      <c r="E756" s="29"/>
      <c r="F756" s="29"/>
      <c r="G756" s="29"/>
      <c r="H756" s="29"/>
      <c r="I756" s="29"/>
      <c r="J756" s="30"/>
      <c r="K756" s="4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5.75" customHeight="1" x14ac:dyDescent="0.3">
      <c r="A757" s="29"/>
      <c r="B757" s="29"/>
      <c r="C757" s="54"/>
      <c r="D757" s="29"/>
      <c r="E757" s="29"/>
      <c r="F757" s="29"/>
      <c r="G757" s="29"/>
      <c r="H757" s="29"/>
      <c r="I757" s="29"/>
      <c r="J757" s="30"/>
      <c r="K757" s="4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5.75" customHeight="1" x14ac:dyDescent="0.3">
      <c r="A758" s="29"/>
      <c r="B758" s="29"/>
      <c r="C758" s="54"/>
      <c r="D758" s="29"/>
      <c r="E758" s="29"/>
      <c r="F758" s="29"/>
      <c r="G758" s="29"/>
      <c r="H758" s="29"/>
      <c r="I758" s="29"/>
      <c r="J758" s="30"/>
      <c r="K758" s="4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5.75" customHeight="1" x14ac:dyDescent="0.3">
      <c r="A759" s="29"/>
      <c r="B759" s="29"/>
      <c r="C759" s="54"/>
      <c r="D759" s="29"/>
      <c r="E759" s="29"/>
      <c r="F759" s="29"/>
      <c r="G759" s="29"/>
      <c r="H759" s="29"/>
      <c r="I759" s="29"/>
      <c r="J759" s="30"/>
      <c r="K759" s="4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5.75" customHeight="1" x14ac:dyDescent="0.3">
      <c r="A760" s="29"/>
      <c r="B760" s="29"/>
      <c r="C760" s="54"/>
      <c r="D760" s="29"/>
      <c r="E760" s="29"/>
      <c r="F760" s="29"/>
      <c r="G760" s="29"/>
      <c r="H760" s="29"/>
      <c r="I760" s="29"/>
      <c r="J760" s="30"/>
      <c r="K760" s="4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5.75" customHeight="1" x14ac:dyDescent="0.3">
      <c r="A761" s="29"/>
      <c r="B761" s="29"/>
      <c r="C761" s="54"/>
      <c r="D761" s="29"/>
      <c r="E761" s="29"/>
      <c r="F761" s="29"/>
      <c r="G761" s="29"/>
      <c r="H761" s="29"/>
      <c r="I761" s="29"/>
      <c r="J761" s="30"/>
      <c r="K761" s="4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5.75" customHeight="1" x14ac:dyDescent="0.3">
      <c r="A762" s="29"/>
      <c r="B762" s="29"/>
      <c r="C762" s="54"/>
      <c r="D762" s="29"/>
      <c r="E762" s="29"/>
      <c r="F762" s="29"/>
      <c r="G762" s="29"/>
      <c r="H762" s="29"/>
      <c r="I762" s="29"/>
      <c r="J762" s="30"/>
      <c r="K762" s="4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5.75" customHeight="1" x14ac:dyDescent="0.3">
      <c r="A763" s="29"/>
      <c r="B763" s="29"/>
      <c r="C763" s="54"/>
      <c r="D763" s="29"/>
      <c r="E763" s="29"/>
      <c r="F763" s="29"/>
      <c r="G763" s="29"/>
      <c r="H763" s="29"/>
      <c r="I763" s="29"/>
      <c r="J763" s="30"/>
      <c r="K763" s="4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5.75" customHeight="1" x14ac:dyDescent="0.3">
      <c r="A764" s="29"/>
      <c r="B764" s="29"/>
      <c r="C764" s="54"/>
      <c r="D764" s="29"/>
      <c r="E764" s="29"/>
      <c r="F764" s="29"/>
      <c r="G764" s="29"/>
      <c r="H764" s="29"/>
      <c r="I764" s="29"/>
      <c r="J764" s="30"/>
      <c r="K764" s="4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5.75" customHeight="1" x14ac:dyDescent="0.3">
      <c r="A765" s="29"/>
      <c r="B765" s="29"/>
      <c r="C765" s="54"/>
      <c r="D765" s="29"/>
      <c r="E765" s="29"/>
      <c r="F765" s="29"/>
      <c r="G765" s="29"/>
      <c r="H765" s="29"/>
      <c r="I765" s="29"/>
      <c r="J765" s="30"/>
      <c r="K765" s="4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5.75" customHeight="1" x14ac:dyDescent="0.3">
      <c r="A766" s="29"/>
      <c r="B766" s="29"/>
      <c r="C766" s="54"/>
      <c r="D766" s="29"/>
      <c r="E766" s="29"/>
      <c r="F766" s="29"/>
      <c r="G766" s="29"/>
      <c r="H766" s="29"/>
      <c r="I766" s="29"/>
      <c r="J766" s="30"/>
      <c r="K766" s="4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5.75" customHeight="1" x14ac:dyDescent="0.3">
      <c r="A767" s="29"/>
      <c r="B767" s="29"/>
      <c r="C767" s="54"/>
      <c r="D767" s="29"/>
      <c r="E767" s="29"/>
      <c r="F767" s="29"/>
      <c r="G767" s="29"/>
      <c r="H767" s="29"/>
      <c r="I767" s="29"/>
      <c r="J767" s="30"/>
      <c r="K767" s="4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5.75" customHeight="1" x14ac:dyDescent="0.3">
      <c r="A768" s="29"/>
      <c r="B768" s="29"/>
      <c r="C768" s="54"/>
      <c r="D768" s="29"/>
      <c r="E768" s="29"/>
      <c r="F768" s="29"/>
      <c r="G768" s="29"/>
      <c r="H768" s="29"/>
      <c r="I768" s="29"/>
      <c r="J768" s="30"/>
      <c r="K768" s="4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5.75" customHeight="1" x14ac:dyDescent="0.3">
      <c r="A769" s="29"/>
      <c r="B769" s="29"/>
      <c r="C769" s="54"/>
      <c r="D769" s="29"/>
      <c r="E769" s="29"/>
      <c r="F769" s="29"/>
      <c r="G769" s="29"/>
      <c r="H769" s="29"/>
      <c r="I769" s="29"/>
      <c r="J769" s="30"/>
      <c r="K769" s="4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5.75" customHeight="1" x14ac:dyDescent="0.3">
      <c r="A770" s="29"/>
      <c r="B770" s="29"/>
      <c r="C770" s="54"/>
      <c r="D770" s="29"/>
      <c r="E770" s="29"/>
      <c r="F770" s="29"/>
      <c r="G770" s="29"/>
      <c r="H770" s="29"/>
      <c r="I770" s="29"/>
      <c r="J770" s="30"/>
      <c r="K770" s="4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5.75" customHeight="1" x14ac:dyDescent="0.3">
      <c r="A771" s="29"/>
      <c r="B771" s="29"/>
      <c r="C771" s="54"/>
      <c r="D771" s="29"/>
      <c r="E771" s="29"/>
      <c r="F771" s="29"/>
      <c r="G771" s="29"/>
      <c r="H771" s="29"/>
      <c r="I771" s="29"/>
      <c r="J771" s="30"/>
      <c r="K771" s="4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5.75" customHeight="1" x14ac:dyDescent="0.3">
      <c r="A772" s="29"/>
      <c r="B772" s="29"/>
      <c r="C772" s="54"/>
      <c r="D772" s="29"/>
      <c r="E772" s="29"/>
      <c r="F772" s="29"/>
      <c r="G772" s="29"/>
      <c r="H772" s="29"/>
      <c r="I772" s="29"/>
      <c r="J772" s="30"/>
      <c r="K772" s="4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5.75" customHeight="1" x14ac:dyDescent="0.3">
      <c r="A773" s="29"/>
      <c r="B773" s="29"/>
      <c r="C773" s="54"/>
      <c r="D773" s="29"/>
      <c r="E773" s="29"/>
      <c r="F773" s="29"/>
      <c r="G773" s="29"/>
      <c r="H773" s="29"/>
      <c r="I773" s="29"/>
      <c r="J773" s="30"/>
      <c r="K773" s="4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5.75" customHeight="1" x14ac:dyDescent="0.3">
      <c r="A774" s="29"/>
      <c r="B774" s="29"/>
      <c r="C774" s="54"/>
      <c r="D774" s="29"/>
      <c r="E774" s="29"/>
      <c r="F774" s="29"/>
      <c r="G774" s="29"/>
      <c r="H774" s="29"/>
      <c r="I774" s="29"/>
      <c r="J774" s="30"/>
      <c r="K774" s="4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5.75" customHeight="1" x14ac:dyDescent="0.3">
      <c r="A775" s="29"/>
      <c r="B775" s="29"/>
      <c r="C775" s="54"/>
      <c r="D775" s="29"/>
      <c r="E775" s="29"/>
      <c r="F775" s="29"/>
      <c r="G775" s="29"/>
      <c r="H775" s="29"/>
      <c r="I775" s="29"/>
      <c r="J775" s="30"/>
      <c r="K775" s="4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5.75" customHeight="1" x14ac:dyDescent="0.3">
      <c r="A776" s="29"/>
      <c r="B776" s="29"/>
      <c r="C776" s="54"/>
      <c r="D776" s="29"/>
      <c r="E776" s="29"/>
      <c r="F776" s="29"/>
      <c r="G776" s="29"/>
      <c r="H776" s="29"/>
      <c r="I776" s="29"/>
      <c r="J776" s="30"/>
      <c r="K776" s="4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5.75" customHeight="1" x14ac:dyDescent="0.3">
      <c r="A777" s="29"/>
      <c r="B777" s="29"/>
      <c r="C777" s="54"/>
      <c r="D777" s="29"/>
      <c r="E777" s="29"/>
      <c r="F777" s="29"/>
      <c r="G777" s="29"/>
      <c r="H777" s="29"/>
      <c r="I777" s="29"/>
      <c r="J777" s="30"/>
      <c r="K777" s="4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5.75" customHeight="1" x14ac:dyDescent="0.3">
      <c r="A778" s="29"/>
      <c r="B778" s="29"/>
      <c r="C778" s="54"/>
      <c r="D778" s="29"/>
      <c r="E778" s="29"/>
      <c r="F778" s="29"/>
      <c r="G778" s="29"/>
      <c r="H778" s="29"/>
      <c r="I778" s="29"/>
      <c r="J778" s="30"/>
      <c r="K778" s="4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5.75" customHeight="1" x14ac:dyDescent="0.3">
      <c r="A779" s="29"/>
      <c r="B779" s="29"/>
      <c r="C779" s="54"/>
      <c r="D779" s="29"/>
      <c r="E779" s="29"/>
      <c r="F779" s="29"/>
      <c r="G779" s="29"/>
      <c r="H779" s="29"/>
      <c r="I779" s="29"/>
      <c r="J779" s="30"/>
      <c r="K779" s="4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5.75" customHeight="1" x14ac:dyDescent="0.3">
      <c r="A780" s="29"/>
      <c r="B780" s="29"/>
      <c r="C780" s="54"/>
      <c r="D780" s="29"/>
      <c r="E780" s="29"/>
      <c r="F780" s="29"/>
      <c r="G780" s="29"/>
      <c r="H780" s="29"/>
      <c r="I780" s="29"/>
      <c r="J780" s="30"/>
      <c r="K780" s="4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5.75" customHeight="1" x14ac:dyDescent="0.3">
      <c r="A781" s="29"/>
      <c r="B781" s="29"/>
      <c r="C781" s="54"/>
      <c r="D781" s="29"/>
      <c r="E781" s="29"/>
      <c r="F781" s="29"/>
      <c r="G781" s="29"/>
      <c r="H781" s="29"/>
      <c r="I781" s="29"/>
      <c r="J781" s="30"/>
      <c r="K781" s="4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5.75" customHeight="1" x14ac:dyDescent="0.3">
      <c r="A782" s="29"/>
      <c r="B782" s="29"/>
      <c r="C782" s="54"/>
      <c r="D782" s="29"/>
      <c r="E782" s="29"/>
      <c r="F782" s="29"/>
      <c r="G782" s="29"/>
      <c r="H782" s="29"/>
      <c r="I782" s="29"/>
      <c r="J782" s="30"/>
      <c r="K782" s="4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5.75" customHeight="1" x14ac:dyDescent="0.3">
      <c r="A783" s="29"/>
      <c r="B783" s="29"/>
      <c r="C783" s="54"/>
      <c r="D783" s="29"/>
      <c r="E783" s="29"/>
      <c r="F783" s="29"/>
      <c r="G783" s="29"/>
      <c r="H783" s="29"/>
      <c r="I783" s="29"/>
      <c r="J783" s="30"/>
      <c r="K783" s="4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5.75" customHeight="1" x14ac:dyDescent="0.3">
      <c r="A784" s="29"/>
      <c r="B784" s="29"/>
      <c r="C784" s="54"/>
      <c r="D784" s="29"/>
      <c r="E784" s="29"/>
      <c r="F784" s="29"/>
      <c r="G784" s="29"/>
      <c r="H784" s="29"/>
      <c r="I784" s="29"/>
      <c r="J784" s="30"/>
      <c r="K784" s="4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5.75" customHeight="1" x14ac:dyDescent="0.3">
      <c r="A785" s="29"/>
      <c r="B785" s="29"/>
      <c r="C785" s="54"/>
      <c r="D785" s="29"/>
      <c r="E785" s="29"/>
      <c r="F785" s="29"/>
      <c r="G785" s="29"/>
      <c r="H785" s="29"/>
      <c r="I785" s="29"/>
      <c r="J785" s="30"/>
      <c r="K785" s="4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5.75" customHeight="1" x14ac:dyDescent="0.3">
      <c r="A786" s="29"/>
      <c r="B786" s="29"/>
      <c r="C786" s="54"/>
      <c r="D786" s="29"/>
      <c r="E786" s="29"/>
      <c r="F786" s="29"/>
      <c r="G786" s="29"/>
      <c r="H786" s="29"/>
      <c r="I786" s="29"/>
      <c r="J786" s="30"/>
      <c r="K786" s="4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5.75" customHeight="1" x14ac:dyDescent="0.3">
      <c r="A787" s="29"/>
      <c r="B787" s="29"/>
      <c r="C787" s="54"/>
      <c r="D787" s="29"/>
      <c r="E787" s="29"/>
      <c r="F787" s="29"/>
      <c r="G787" s="29"/>
      <c r="H787" s="29"/>
      <c r="I787" s="29"/>
      <c r="J787" s="30"/>
      <c r="K787" s="4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5.75" customHeight="1" x14ac:dyDescent="0.3">
      <c r="A788" s="29"/>
      <c r="B788" s="29"/>
      <c r="C788" s="54"/>
      <c r="D788" s="29"/>
      <c r="E788" s="29"/>
      <c r="F788" s="29"/>
      <c r="G788" s="29"/>
      <c r="H788" s="29"/>
      <c r="I788" s="29"/>
      <c r="J788" s="30"/>
      <c r="K788" s="4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5.75" customHeight="1" x14ac:dyDescent="0.3">
      <c r="A789" s="29"/>
      <c r="B789" s="29"/>
      <c r="C789" s="54"/>
      <c r="D789" s="29"/>
      <c r="E789" s="29"/>
      <c r="F789" s="29"/>
      <c r="G789" s="29"/>
      <c r="H789" s="29"/>
      <c r="I789" s="29"/>
      <c r="J789" s="30"/>
      <c r="K789" s="4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5.75" customHeight="1" x14ac:dyDescent="0.3">
      <c r="A790" s="29"/>
      <c r="B790" s="29"/>
      <c r="C790" s="54"/>
      <c r="D790" s="29"/>
      <c r="E790" s="29"/>
      <c r="F790" s="29"/>
      <c r="G790" s="29"/>
      <c r="H790" s="29"/>
      <c r="I790" s="29"/>
      <c r="J790" s="30"/>
      <c r="K790" s="4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5.75" customHeight="1" x14ac:dyDescent="0.3">
      <c r="A791" s="29"/>
      <c r="B791" s="29"/>
      <c r="C791" s="54"/>
      <c r="D791" s="29"/>
      <c r="E791" s="29"/>
      <c r="F791" s="29"/>
      <c r="G791" s="29"/>
      <c r="H791" s="29"/>
      <c r="I791" s="29"/>
      <c r="J791" s="30"/>
      <c r="K791" s="4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5.75" customHeight="1" x14ac:dyDescent="0.3">
      <c r="A792" s="29"/>
      <c r="B792" s="29"/>
      <c r="C792" s="54"/>
      <c r="D792" s="29"/>
      <c r="E792" s="29"/>
      <c r="F792" s="29"/>
      <c r="G792" s="29"/>
      <c r="H792" s="29"/>
      <c r="I792" s="29"/>
      <c r="J792" s="30"/>
      <c r="K792" s="4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5.75" customHeight="1" x14ac:dyDescent="0.3">
      <c r="A793" s="29"/>
      <c r="B793" s="29"/>
      <c r="C793" s="54"/>
      <c r="D793" s="29"/>
      <c r="E793" s="29"/>
      <c r="F793" s="29"/>
      <c r="G793" s="29"/>
      <c r="H793" s="29"/>
      <c r="I793" s="29"/>
      <c r="J793" s="30"/>
      <c r="K793" s="4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5.75" customHeight="1" x14ac:dyDescent="0.3">
      <c r="A794" s="29"/>
      <c r="B794" s="29"/>
      <c r="C794" s="54"/>
      <c r="D794" s="29"/>
      <c r="E794" s="29"/>
      <c r="F794" s="29"/>
      <c r="G794" s="29"/>
      <c r="H794" s="29"/>
      <c r="I794" s="29"/>
      <c r="J794" s="30"/>
      <c r="K794" s="4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5.75" customHeight="1" x14ac:dyDescent="0.3">
      <c r="A795" s="29"/>
      <c r="B795" s="29"/>
      <c r="C795" s="54"/>
      <c r="D795" s="29"/>
      <c r="E795" s="29"/>
      <c r="F795" s="29"/>
      <c r="G795" s="29"/>
      <c r="H795" s="29"/>
      <c r="I795" s="29"/>
      <c r="J795" s="30"/>
      <c r="K795" s="4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5.75" customHeight="1" x14ac:dyDescent="0.3">
      <c r="A796" s="29"/>
      <c r="B796" s="29"/>
      <c r="C796" s="54"/>
      <c r="D796" s="29"/>
      <c r="E796" s="29"/>
      <c r="F796" s="29"/>
      <c r="G796" s="29"/>
      <c r="H796" s="29"/>
      <c r="I796" s="29"/>
      <c r="J796" s="30"/>
      <c r="K796" s="4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5.75" customHeight="1" x14ac:dyDescent="0.3">
      <c r="A797" s="29"/>
      <c r="B797" s="29"/>
      <c r="C797" s="54"/>
      <c r="D797" s="29"/>
      <c r="E797" s="29"/>
      <c r="F797" s="29"/>
      <c r="G797" s="29"/>
      <c r="H797" s="29"/>
      <c r="I797" s="29"/>
      <c r="J797" s="30"/>
      <c r="K797" s="4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5.75" customHeight="1" x14ac:dyDescent="0.3">
      <c r="A798" s="29"/>
      <c r="B798" s="29"/>
      <c r="C798" s="54"/>
      <c r="D798" s="29"/>
      <c r="E798" s="29"/>
      <c r="F798" s="29"/>
      <c r="G798" s="29"/>
      <c r="H798" s="29"/>
      <c r="I798" s="29"/>
      <c r="J798" s="30"/>
      <c r="K798" s="4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5.75" customHeight="1" x14ac:dyDescent="0.3">
      <c r="A799" s="29"/>
      <c r="B799" s="29"/>
      <c r="C799" s="54"/>
      <c r="D799" s="29"/>
      <c r="E799" s="29"/>
      <c r="F799" s="29"/>
      <c r="G799" s="29"/>
      <c r="H799" s="29"/>
      <c r="I799" s="29"/>
      <c r="J799" s="30"/>
      <c r="K799" s="4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5.75" customHeight="1" x14ac:dyDescent="0.3">
      <c r="A800" s="29"/>
      <c r="B800" s="29"/>
      <c r="C800" s="54"/>
      <c r="D800" s="29"/>
      <c r="E800" s="29"/>
      <c r="F800" s="29"/>
      <c r="G800" s="29"/>
      <c r="H800" s="29"/>
      <c r="I800" s="29"/>
      <c r="J800" s="30"/>
      <c r="K800" s="4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5.75" customHeight="1" x14ac:dyDescent="0.3">
      <c r="A801" s="29"/>
      <c r="B801" s="29"/>
      <c r="C801" s="54"/>
      <c r="D801" s="29"/>
      <c r="E801" s="29"/>
      <c r="F801" s="29"/>
      <c r="G801" s="29"/>
      <c r="H801" s="29"/>
      <c r="I801" s="29"/>
      <c r="J801" s="30"/>
      <c r="K801" s="4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5.75" customHeight="1" x14ac:dyDescent="0.3">
      <c r="A802" s="29"/>
      <c r="B802" s="29"/>
      <c r="C802" s="54"/>
      <c r="D802" s="29"/>
      <c r="E802" s="29"/>
      <c r="F802" s="29"/>
      <c r="G802" s="29"/>
      <c r="H802" s="29"/>
      <c r="I802" s="29"/>
      <c r="J802" s="30"/>
      <c r="K802" s="4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5.75" customHeight="1" x14ac:dyDescent="0.3">
      <c r="A803" s="29"/>
      <c r="B803" s="29"/>
      <c r="C803" s="54"/>
      <c r="D803" s="29"/>
      <c r="E803" s="29"/>
      <c r="F803" s="29"/>
      <c r="G803" s="29"/>
      <c r="H803" s="29"/>
      <c r="I803" s="29"/>
      <c r="J803" s="30"/>
      <c r="K803" s="4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5.75" customHeight="1" x14ac:dyDescent="0.3">
      <c r="A804" s="29"/>
      <c r="B804" s="29"/>
      <c r="C804" s="54"/>
      <c r="D804" s="29"/>
      <c r="E804" s="29"/>
      <c r="F804" s="29"/>
      <c r="G804" s="29"/>
      <c r="H804" s="29"/>
      <c r="I804" s="29"/>
      <c r="J804" s="30"/>
      <c r="K804" s="4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5.75" customHeight="1" x14ac:dyDescent="0.3">
      <c r="A805" s="29"/>
      <c r="B805" s="29"/>
      <c r="C805" s="54"/>
      <c r="D805" s="29"/>
      <c r="E805" s="29"/>
      <c r="F805" s="29"/>
      <c r="G805" s="29"/>
      <c r="H805" s="29"/>
      <c r="I805" s="29"/>
      <c r="J805" s="30"/>
      <c r="K805" s="4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5.75" customHeight="1" x14ac:dyDescent="0.3">
      <c r="A806" s="29"/>
      <c r="B806" s="29"/>
      <c r="C806" s="54"/>
      <c r="D806" s="29"/>
      <c r="E806" s="29"/>
      <c r="F806" s="29"/>
      <c r="G806" s="29"/>
      <c r="H806" s="29"/>
      <c r="I806" s="29"/>
      <c r="J806" s="30"/>
      <c r="K806" s="4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5.75" customHeight="1" x14ac:dyDescent="0.3">
      <c r="A807" s="29"/>
      <c r="B807" s="29"/>
      <c r="C807" s="54"/>
      <c r="D807" s="29"/>
      <c r="E807" s="29"/>
      <c r="F807" s="29"/>
      <c r="G807" s="29"/>
      <c r="H807" s="29"/>
      <c r="I807" s="29"/>
      <c r="J807" s="30"/>
      <c r="K807" s="4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5.75" customHeight="1" x14ac:dyDescent="0.3">
      <c r="A808" s="29"/>
      <c r="B808" s="29"/>
      <c r="C808" s="54"/>
      <c r="D808" s="29"/>
      <c r="E808" s="29"/>
      <c r="F808" s="29"/>
      <c r="G808" s="29"/>
      <c r="H808" s="29"/>
      <c r="I808" s="29"/>
      <c r="J808" s="30"/>
      <c r="K808" s="4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5.75" customHeight="1" x14ac:dyDescent="0.3">
      <c r="A809" s="29"/>
      <c r="B809" s="29"/>
      <c r="C809" s="54"/>
      <c r="D809" s="29"/>
      <c r="E809" s="29"/>
      <c r="F809" s="29"/>
      <c r="G809" s="29"/>
      <c r="H809" s="29"/>
      <c r="I809" s="29"/>
      <c r="J809" s="30"/>
      <c r="K809" s="4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5.75" customHeight="1" x14ac:dyDescent="0.3">
      <c r="A810" s="29"/>
      <c r="B810" s="29"/>
      <c r="C810" s="54"/>
      <c r="D810" s="29"/>
      <c r="E810" s="29"/>
      <c r="F810" s="29"/>
      <c r="G810" s="29"/>
      <c r="H810" s="29"/>
      <c r="I810" s="29"/>
      <c r="J810" s="30"/>
      <c r="K810" s="4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5.75" customHeight="1" x14ac:dyDescent="0.3">
      <c r="A811" s="29"/>
      <c r="B811" s="29"/>
      <c r="C811" s="54"/>
      <c r="D811" s="29"/>
      <c r="E811" s="29"/>
      <c r="F811" s="29"/>
      <c r="G811" s="29"/>
      <c r="H811" s="29"/>
      <c r="I811" s="29"/>
      <c r="J811" s="30"/>
      <c r="K811" s="4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5.75" customHeight="1" x14ac:dyDescent="0.3">
      <c r="A812" s="29"/>
      <c r="B812" s="29"/>
      <c r="C812" s="54"/>
      <c r="D812" s="29"/>
      <c r="E812" s="29"/>
      <c r="F812" s="29"/>
      <c r="G812" s="29"/>
      <c r="H812" s="29"/>
      <c r="I812" s="29"/>
      <c r="J812" s="30"/>
      <c r="K812" s="4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5.75" customHeight="1" x14ac:dyDescent="0.3">
      <c r="A813" s="29"/>
      <c r="B813" s="29"/>
      <c r="C813" s="54"/>
      <c r="D813" s="29"/>
      <c r="E813" s="29"/>
      <c r="F813" s="29"/>
      <c r="G813" s="29"/>
      <c r="H813" s="29"/>
      <c r="I813" s="29"/>
      <c r="J813" s="30"/>
      <c r="K813" s="4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5.75" customHeight="1" x14ac:dyDescent="0.3">
      <c r="A814" s="29"/>
      <c r="B814" s="29"/>
      <c r="C814" s="54"/>
      <c r="D814" s="29"/>
      <c r="E814" s="29"/>
      <c r="F814" s="29"/>
      <c r="G814" s="29"/>
      <c r="H814" s="29"/>
      <c r="I814" s="29"/>
      <c r="J814" s="30"/>
      <c r="K814" s="4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5.75" customHeight="1" x14ac:dyDescent="0.3">
      <c r="A815" s="29"/>
      <c r="B815" s="29"/>
      <c r="C815" s="54"/>
      <c r="D815" s="29"/>
      <c r="E815" s="29"/>
      <c r="F815" s="29"/>
      <c r="G815" s="29"/>
      <c r="H815" s="29"/>
      <c r="I815" s="29"/>
      <c r="J815" s="30"/>
      <c r="K815" s="4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5.75" customHeight="1" x14ac:dyDescent="0.3">
      <c r="A816" s="29"/>
      <c r="B816" s="29"/>
      <c r="C816" s="54"/>
      <c r="D816" s="29"/>
      <c r="E816" s="29"/>
      <c r="F816" s="29"/>
      <c r="G816" s="29"/>
      <c r="H816" s="29"/>
      <c r="I816" s="29"/>
      <c r="J816" s="30"/>
      <c r="K816" s="4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5.75" customHeight="1" x14ac:dyDescent="0.3">
      <c r="A817" s="29"/>
      <c r="B817" s="29"/>
      <c r="C817" s="54"/>
      <c r="D817" s="29"/>
      <c r="E817" s="29"/>
      <c r="F817" s="29"/>
      <c r="G817" s="29"/>
      <c r="H817" s="29"/>
      <c r="I817" s="29"/>
      <c r="J817" s="30"/>
      <c r="K817" s="4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5.75" customHeight="1" x14ac:dyDescent="0.3">
      <c r="A818" s="29"/>
      <c r="B818" s="29"/>
      <c r="C818" s="54"/>
      <c r="D818" s="29"/>
      <c r="E818" s="29"/>
      <c r="F818" s="29"/>
      <c r="G818" s="29"/>
      <c r="H818" s="29"/>
      <c r="I818" s="29"/>
      <c r="J818" s="30"/>
      <c r="K818" s="4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5.75" customHeight="1" x14ac:dyDescent="0.3">
      <c r="A819" s="29"/>
      <c r="B819" s="29"/>
      <c r="C819" s="54"/>
      <c r="D819" s="29"/>
      <c r="E819" s="29"/>
      <c r="F819" s="29"/>
      <c r="G819" s="29"/>
      <c r="H819" s="29"/>
      <c r="I819" s="29"/>
      <c r="J819" s="30"/>
      <c r="K819" s="4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5.75" customHeight="1" x14ac:dyDescent="0.3">
      <c r="A820" s="29"/>
      <c r="B820" s="29"/>
      <c r="C820" s="54"/>
      <c r="D820" s="29"/>
      <c r="E820" s="29"/>
      <c r="F820" s="29"/>
      <c r="G820" s="29"/>
      <c r="H820" s="29"/>
      <c r="I820" s="29"/>
      <c r="J820" s="30"/>
      <c r="K820" s="4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5.75" customHeight="1" x14ac:dyDescent="0.3">
      <c r="A821" s="29"/>
      <c r="B821" s="29"/>
      <c r="C821" s="54"/>
      <c r="D821" s="29"/>
      <c r="E821" s="29"/>
      <c r="F821" s="29"/>
      <c r="G821" s="29"/>
      <c r="H821" s="29"/>
      <c r="I821" s="29"/>
      <c r="J821" s="30"/>
      <c r="K821" s="4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5.75" customHeight="1" x14ac:dyDescent="0.3">
      <c r="A822" s="29"/>
      <c r="B822" s="29"/>
      <c r="C822" s="54"/>
      <c r="D822" s="29"/>
      <c r="E822" s="29"/>
      <c r="F822" s="29"/>
      <c r="G822" s="29"/>
      <c r="H822" s="29"/>
      <c r="I822" s="29"/>
      <c r="J822" s="30"/>
      <c r="K822" s="4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5.75" customHeight="1" x14ac:dyDescent="0.3">
      <c r="A823" s="29"/>
      <c r="B823" s="29"/>
      <c r="C823" s="54"/>
      <c r="D823" s="29"/>
      <c r="E823" s="29"/>
      <c r="F823" s="29"/>
      <c r="G823" s="29"/>
      <c r="H823" s="29"/>
      <c r="I823" s="29"/>
      <c r="J823" s="30"/>
      <c r="K823" s="4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5.75" customHeight="1" x14ac:dyDescent="0.3">
      <c r="A824" s="29"/>
      <c r="B824" s="29"/>
      <c r="C824" s="54"/>
      <c r="D824" s="29"/>
      <c r="E824" s="29"/>
      <c r="F824" s="29"/>
      <c r="G824" s="29"/>
      <c r="H824" s="29"/>
      <c r="I824" s="29"/>
      <c r="J824" s="30"/>
      <c r="K824" s="4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5.75" customHeight="1" x14ac:dyDescent="0.3">
      <c r="A825" s="29"/>
      <c r="B825" s="29"/>
      <c r="C825" s="54"/>
      <c r="D825" s="29"/>
      <c r="E825" s="29"/>
      <c r="F825" s="29"/>
      <c r="G825" s="29"/>
      <c r="H825" s="29"/>
      <c r="I825" s="29"/>
      <c r="J825" s="30"/>
      <c r="K825" s="4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5.75" customHeight="1" x14ac:dyDescent="0.3">
      <c r="A826" s="29"/>
      <c r="B826" s="29"/>
      <c r="C826" s="54"/>
      <c r="D826" s="29"/>
      <c r="E826" s="29"/>
      <c r="F826" s="29"/>
      <c r="G826" s="29"/>
      <c r="H826" s="29"/>
      <c r="I826" s="29"/>
      <c r="J826" s="30"/>
      <c r="K826" s="4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5.75" customHeight="1" x14ac:dyDescent="0.3">
      <c r="A827" s="29"/>
      <c r="B827" s="29"/>
      <c r="C827" s="54"/>
      <c r="D827" s="29"/>
      <c r="E827" s="29"/>
      <c r="F827" s="29"/>
      <c r="G827" s="29"/>
      <c r="H827" s="29"/>
      <c r="I827" s="29"/>
      <c r="J827" s="30"/>
      <c r="K827" s="4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5.75" customHeight="1" x14ac:dyDescent="0.3">
      <c r="A828" s="29"/>
      <c r="B828" s="29"/>
      <c r="C828" s="54"/>
      <c r="D828" s="29"/>
      <c r="E828" s="29"/>
      <c r="F828" s="29"/>
      <c r="G828" s="29"/>
      <c r="H828" s="29"/>
      <c r="I828" s="29"/>
      <c r="J828" s="30"/>
      <c r="K828" s="4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5.75" customHeight="1" x14ac:dyDescent="0.3">
      <c r="A829" s="29"/>
      <c r="B829" s="29"/>
      <c r="C829" s="54"/>
      <c r="D829" s="29"/>
      <c r="E829" s="29"/>
      <c r="F829" s="29"/>
      <c r="G829" s="29"/>
      <c r="H829" s="29"/>
      <c r="I829" s="29"/>
      <c r="J829" s="30"/>
      <c r="K829" s="4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5.75" customHeight="1" x14ac:dyDescent="0.3">
      <c r="A830" s="29"/>
      <c r="B830" s="29"/>
      <c r="C830" s="54"/>
      <c r="D830" s="29"/>
      <c r="E830" s="29"/>
      <c r="F830" s="29"/>
      <c r="G830" s="29"/>
      <c r="H830" s="29"/>
      <c r="I830" s="29"/>
      <c r="J830" s="30"/>
      <c r="K830" s="4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5.75" customHeight="1" x14ac:dyDescent="0.3">
      <c r="A831" s="29"/>
      <c r="B831" s="29"/>
      <c r="C831" s="54"/>
      <c r="D831" s="29"/>
      <c r="E831" s="29"/>
      <c r="F831" s="29"/>
      <c r="G831" s="29"/>
      <c r="H831" s="29"/>
      <c r="I831" s="29"/>
      <c r="J831" s="30"/>
      <c r="K831" s="4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5.75" customHeight="1" x14ac:dyDescent="0.3">
      <c r="A832" s="29"/>
      <c r="B832" s="29"/>
      <c r="C832" s="54"/>
      <c r="D832" s="29"/>
      <c r="E832" s="29"/>
      <c r="F832" s="29"/>
      <c r="G832" s="29"/>
      <c r="H832" s="29"/>
      <c r="I832" s="29"/>
      <c r="J832" s="30"/>
      <c r="K832" s="4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5.75" customHeight="1" x14ac:dyDescent="0.3">
      <c r="A833" s="29"/>
      <c r="B833" s="29"/>
      <c r="C833" s="54"/>
      <c r="D833" s="29"/>
      <c r="E833" s="29"/>
      <c r="F833" s="29"/>
      <c r="G833" s="29"/>
      <c r="H833" s="29"/>
      <c r="I833" s="29"/>
      <c r="J833" s="30"/>
      <c r="K833" s="4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5.75" customHeight="1" x14ac:dyDescent="0.3">
      <c r="A834" s="29"/>
      <c r="B834" s="29"/>
      <c r="C834" s="54"/>
      <c r="D834" s="29"/>
      <c r="E834" s="29"/>
      <c r="F834" s="29"/>
      <c r="G834" s="29"/>
      <c r="H834" s="29"/>
      <c r="I834" s="29"/>
      <c r="J834" s="30"/>
      <c r="K834" s="4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5.75" customHeight="1" x14ac:dyDescent="0.3">
      <c r="A835" s="29"/>
      <c r="B835" s="29"/>
      <c r="C835" s="54"/>
      <c r="D835" s="29"/>
      <c r="E835" s="29"/>
      <c r="F835" s="29"/>
      <c r="G835" s="29"/>
      <c r="H835" s="29"/>
      <c r="I835" s="29"/>
      <c r="J835" s="30"/>
      <c r="K835" s="4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5.75" customHeight="1" x14ac:dyDescent="0.3">
      <c r="A836" s="29"/>
      <c r="B836" s="29"/>
      <c r="C836" s="54"/>
      <c r="D836" s="29"/>
      <c r="E836" s="29"/>
      <c r="F836" s="29"/>
      <c r="G836" s="29"/>
      <c r="H836" s="29"/>
      <c r="I836" s="29"/>
      <c r="J836" s="30"/>
      <c r="K836" s="4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5.75" customHeight="1" x14ac:dyDescent="0.3">
      <c r="A837" s="29"/>
      <c r="B837" s="29"/>
      <c r="C837" s="54"/>
      <c r="D837" s="29"/>
      <c r="E837" s="29"/>
      <c r="F837" s="29"/>
      <c r="G837" s="29"/>
      <c r="H837" s="29"/>
      <c r="I837" s="29"/>
      <c r="J837" s="30"/>
      <c r="K837" s="4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5.75" customHeight="1" x14ac:dyDescent="0.3">
      <c r="A838" s="29"/>
      <c r="B838" s="29"/>
      <c r="C838" s="54"/>
      <c r="D838" s="29"/>
      <c r="E838" s="29"/>
      <c r="F838" s="29"/>
      <c r="G838" s="29"/>
      <c r="H838" s="29"/>
      <c r="I838" s="29"/>
      <c r="J838" s="30"/>
      <c r="K838" s="4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5.75" customHeight="1" x14ac:dyDescent="0.3">
      <c r="A839" s="29"/>
      <c r="B839" s="29"/>
      <c r="C839" s="54"/>
      <c r="D839" s="29"/>
      <c r="E839" s="29"/>
      <c r="F839" s="29"/>
      <c r="G839" s="29"/>
      <c r="H839" s="29"/>
      <c r="I839" s="29"/>
      <c r="J839" s="30"/>
      <c r="K839" s="4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5.75" customHeight="1" x14ac:dyDescent="0.3">
      <c r="A840" s="29"/>
      <c r="B840" s="29"/>
      <c r="C840" s="54"/>
      <c r="D840" s="29"/>
      <c r="E840" s="29"/>
      <c r="F840" s="29"/>
      <c r="G840" s="29"/>
      <c r="H840" s="29"/>
      <c r="I840" s="29"/>
      <c r="J840" s="30"/>
      <c r="K840" s="4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5.75" customHeight="1" x14ac:dyDescent="0.3">
      <c r="A841" s="29"/>
      <c r="B841" s="29"/>
      <c r="C841" s="54"/>
      <c r="D841" s="29"/>
      <c r="E841" s="29"/>
      <c r="F841" s="29"/>
      <c r="G841" s="29"/>
      <c r="H841" s="29"/>
      <c r="I841" s="29"/>
      <c r="J841" s="30"/>
      <c r="K841" s="4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5.75" customHeight="1" x14ac:dyDescent="0.3">
      <c r="A842" s="29"/>
      <c r="B842" s="29"/>
      <c r="C842" s="54"/>
      <c r="D842" s="29"/>
      <c r="E842" s="29"/>
      <c r="F842" s="29"/>
      <c r="G842" s="29"/>
      <c r="H842" s="29"/>
      <c r="I842" s="29"/>
      <c r="J842" s="30"/>
      <c r="K842" s="4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5.75" customHeight="1" x14ac:dyDescent="0.3">
      <c r="A843" s="29"/>
      <c r="B843" s="29"/>
      <c r="C843" s="54"/>
      <c r="D843" s="29"/>
      <c r="E843" s="29"/>
      <c r="F843" s="29"/>
      <c r="G843" s="29"/>
      <c r="H843" s="29"/>
      <c r="I843" s="29"/>
      <c r="J843" s="30"/>
      <c r="K843" s="4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5.75" customHeight="1" x14ac:dyDescent="0.3">
      <c r="A844" s="29"/>
      <c r="B844" s="29"/>
      <c r="C844" s="54"/>
      <c r="D844" s="29"/>
      <c r="E844" s="29"/>
      <c r="F844" s="29"/>
      <c r="G844" s="29"/>
      <c r="H844" s="29"/>
      <c r="I844" s="29"/>
      <c r="J844" s="30"/>
      <c r="K844" s="4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5.75" customHeight="1" x14ac:dyDescent="0.3">
      <c r="A845" s="29"/>
      <c r="B845" s="29"/>
      <c r="C845" s="54"/>
      <c r="D845" s="29"/>
      <c r="E845" s="29"/>
      <c r="F845" s="29"/>
      <c r="G845" s="29"/>
      <c r="H845" s="29"/>
      <c r="I845" s="29"/>
      <c r="J845" s="30"/>
      <c r="K845" s="4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5.75" customHeight="1" x14ac:dyDescent="0.3">
      <c r="A846" s="29"/>
      <c r="B846" s="29"/>
      <c r="C846" s="54"/>
      <c r="D846" s="29"/>
      <c r="E846" s="29"/>
      <c r="F846" s="29"/>
      <c r="G846" s="29"/>
      <c r="H846" s="29"/>
      <c r="I846" s="29"/>
      <c r="J846" s="30"/>
      <c r="K846" s="4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5.75" customHeight="1" x14ac:dyDescent="0.3">
      <c r="A847" s="29"/>
      <c r="B847" s="29"/>
      <c r="C847" s="54"/>
      <c r="D847" s="29"/>
      <c r="E847" s="29"/>
      <c r="F847" s="29"/>
      <c r="G847" s="29"/>
      <c r="H847" s="29"/>
      <c r="I847" s="29"/>
      <c r="J847" s="30"/>
      <c r="K847" s="4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5.75" customHeight="1" x14ac:dyDescent="0.3">
      <c r="A848" s="29"/>
      <c r="B848" s="29"/>
      <c r="C848" s="54"/>
      <c r="D848" s="29"/>
      <c r="E848" s="29"/>
      <c r="F848" s="29"/>
      <c r="G848" s="29"/>
      <c r="H848" s="29"/>
      <c r="I848" s="29"/>
      <c r="J848" s="30"/>
      <c r="K848" s="4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5.75" customHeight="1" x14ac:dyDescent="0.3">
      <c r="A849" s="29"/>
      <c r="B849" s="29"/>
      <c r="C849" s="54"/>
      <c r="D849" s="29"/>
      <c r="E849" s="29"/>
      <c r="F849" s="29"/>
      <c r="G849" s="29"/>
      <c r="H849" s="29"/>
      <c r="I849" s="29"/>
      <c r="J849" s="30"/>
      <c r="K849" s="4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5.75" customHeight="1" x14ac:dyDescent="0.3">
      <c r="A850" s="29"/>
      <c r="B850" s="29"/>
      <c r="C850" s="54"/>
      <c r="D850" s="29"/>
      <c r="E850" s="29"/>
      <c r="F850" s="29"/>
      <c r="G850" s="29"/>
      <c r="H850" s="29"/>
      <c r="I850" s="29"/>
      <c r="J850" s="30"/>
      <c r="K850" s="4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5.75" customHeight="1" x14ac:dyDescent="0.3">
      <c r="A851" s="29"/>
      <c r="B851" s="29"/>
      <c r="C851" s="54"/>
      <c r="D851" s="29"/>
      <c r="E851" s="29"/>
      <c r="F851" s="29"/>
      <c r="G851" s="29"/>
      <c r="H851" s="29"/>
      <c r="I851" s="29"/>
      <c r="J851" s="30"/>
      <c r="K851" s="4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5.75" customHeight="1" x14ac:dyDescent="0.3">
      <c r="A852" s="29"/>
      <c r="B852" s="29"/>
      <c r="C852" s="54"/>
      <c r="D852" s="29"/>
      <c r="E852" s="29"/>
      <c r="F852" s="29"/>
      <c r="G852" s="29"/>
      <c r="H852" s="29"/>
      <c r="I852" s="29"/>
      <c r="J852" s="30"/>
      <c r="K852" s="4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5.75" customHeight="1" x14ac:dyDescent="0.3">
      <c r="A853" s="29"/>
      <c r="B853" s="29"/>
      <c r="C853" s="54"/>
      <c r="D853" s="29"/>
      <c r="E853" s="29"/>
      <c r="F853" s="29"/>
      <c r="G853" s="29"/>
      <c r="H853" s="29"/>
      <c r="I853" s="29"/>
      <c r="J853" s="30"/>
      <c r="K853" s="4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5.75" customHeight="1" x14ac:dyDescent="0.3">
      <c r="A854" s="29"/>
      <c r="B854" s="29"/>
      <c r="C854" s="54"/>
      <c r="D854" s="29"/>
      <c r="E854" s="29"/>
      <c r="F854" s="29"/>
      <c r="G854" s="29"/>
      <c r="H854" s="29"/>
      <c r="I854" s="29"/>
      <c r="J854" s="30"/>
      <c r="K854" s="4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5.75" customHeight="1" x14ac:dyDescent="0.3">
      <c r="A855" s="29"/>
      <c r="B855" s="29"/>
      <c r="C855" s="54"/>
      <c r="D855" s="29"/>
      <c r="E855" s="29"/>
      <c r="F855" s="29"/>
      <c r="G855" s="29"/>
      <c r="H855" s="29"/>
      <c r="I855" s="29"/>
      <c r="J855" s="30"/>
      <c r="K855" s="4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5.75" customHeight="1" x14ac:dyDescent="0.3">
      <c r="A856" s="29"/>
      <c r="B856" s="29"/>
      <c r="C856" s="54"/>
      <c r="D856" s="29"/>
      <c r="E856" s="29"/>
      <c r="F856" s="29"/>
      <c r="G856" s="29"/>
      <c r="H856" s="29"/>
      <c r="I856" s="29"/>
      <c r="J856" s="30"/>
      <c r="K856" s="4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5.75" customHeight="1" x14ac:dyDescent="0.3">
      <c r="A857" s="29"/>
      <c r="B857" s="29"/>
      <c r="C857" s="54"/>
      <c r="D857" s="29"/>
      <c r="E857" s="29"/>
      <c r="F857" s="29"/>
      <c r="G857" s="29"/>
      <c r="H857" s="29"/>
      <c r="I857" s="29"/>
      <c r="J857" s="30"/>
      <c r="K857" s="4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5.75" customHeight="1" x14ac:dyDescent="0.3">
      <c r="A858" s="29"/>
      <c r="B858" s="29"/>
      <c r="C858" s="54"/>
      <c r="D858" s="29"/>
      <c r="E858" s="29"/>
      <c r="F858" s="29"/>
      <c r="G858" s="29"/>
      <c r="H858" s="29"/>
      <c r="I858" s="29"/>
      <c r="J858" s="30"/>
      <c r="K858" s="4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5.75" customHeight="1" x14ac:dyDescent="0.3">
      <c r="A859" s="29"/>
      <c r="B859" s="29"/>
      <c r="C859" s="54"/>
      <c r="D859" s="29"/>
      <c r="E859" s="29"/>
      <c r="F859" s="29"/>
      <c r="G859" s="29"/>
      <c r="H859" s="29"/>
      <c r="I859" s="29"/>
      <c r="J859" s="30"/>
      <c r="K859" s="4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5.75" customHeight="1" x14ac:dyDescent="0.3">
      <c r="A860" s="29"/>
      <c r="B860" s="29"/>
      <c r="C860" s="54"/>
      <c r="D860" s="29"/>
      <c r="E860" s="29"/>
      <c r="F860" s="29"/>
      <c r="G860" s="29"/>
      <c r="H860" s="29"/>
      <c r="I860" s="29"/>
      <c r="J860" s="30"/>
      <c r="K860" s="4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5.75" customHeight="1" x14ac:dyDescent="0.3">
      <c r="A861" s="29"/>
      <c r="B861" s="29"/>
      <c r="C861" s="54"/>
      <c r="D861" s="29"/>
      <c r="E861" s="29"/>
      <c r="F861" s="29"/>
      <c r="G861" s="29"/>
      <c r="H861" s="29"/>
      <c r="I861" s="29"/>
      <c r="J861" s="30"/>
      <c r="K861" s="4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5.75" customHeight="1" x14ac:dyDescent="0.3">
      <c r="A862" s="29"/>
      <c r="B862" s="29"/>
      <c r="C862" s="54"/>
      <c r="D862" s="29"/>
      <c r="E862" s="29"/>
      <c r="F862" s="29"/>
      <c r="G862" s="29"/>
      <c r="H862" s="29"/>
      <c r="I862" s="29"/>
      <c r="J862" s="30"/>
      <c r="K862" s="4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5.75" customHeight="1" x14ac:dyDescent="0.3">
      <c r="A863" s="29"/>
      <c r="B863" s="29"/>
      <c r="C863" s="54"/>
      <c r="D863" s="29"/>
      <c r="E863" s="29"/>
      <c r="F863" s="29"/>
      <c r="G863" s="29"/>
      <c r="H863" s="29"/>
      <c r="I863" s="29"/>
      <c r="J863" s="30"/>
      <c r="K863" s="4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5.75" customHeight="1" x14ac:dyDescent="0.3">
      <c r="A864" s="29"/>
      <c r="B864" s="29"/>
      <c r="C864" s="54"/>
      <c r="D864" s="29"/>
      <c r="E864" s="29"/>
      <c r="F864" s="29"/>
      <c r="G864" s="29"/>
      <c r="H864" s="29"/>
      <c r="I864" s="29"/>
      <c r="J864" s="30"/>
      <c r="K864" s="4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5.75" customHeight="1" x14ac:dyDescent="0.3">
      <c r="A865" s="29"/>
      <c r="B865" s="29"/>
      <c r="C865" s="54"/>
      <c r="D865" s="29"/>
      <c r="E865" s="29"/>
      <c r="F865" s="29"/>
      <c r="G865" s="29"/>
      <c r="H865" s="29"/>
      <c r="I865" s="29"/>
      <c r="J865" s="30"/>
      <c r="K865" s="4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5.75" customHeight="1" x14ac:dyDescent="0.3">
      <c r="A866" s="29"/>
      <c r="B866" s="29"/>
      <c r="C866" s="54"/>
      <c r="D866" s="29"/>
      <c r="E866" s="29"/>
      <c r="F866" s="29"/>
      <c r="G866" s="29"/>
      <c r="H866" s="29"/>
      <c r="I866" s="29"/>
      <c r="J866" s="30"/>
      <c r="K866" s="4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5.75" customHeight="1" x14ac:dyDescent="0.3">
      <c r="A867" s="29"/>
      <c r="B867" s="29"/>
      <c r="C867" s="54"/>
      <c r="D867" s="29"/>
      <c r="E867" s="29"/>
      <c r="F867" s="29"/>
      <c r="G867" s="29"/>
      <c r="H867" s="29"/>
      <c r="I867" s="29"/>
      <c r="J867" s="30"/>
      <c r="K867" s="4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5.75" customHeight="1" x14ac:dyDescent="0.3">
      <c r="A868" s="29"/>
      <c r="B868" s="29"/>
      <c r="C868" s="54"/>
      <c r="D868" s="29"/>
      <c r="E868" s="29"/>
      <c r="F868" s="29"/>
      <c r="G868" s="29"/>
      <c r="H868" s="29"/>
      <c r="I868" s="29"/>
      <c r="J868" s="30"/>
      <c r="K868" s="4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5.75" customHeight="1" x14ac:dyDescent="0.3">
      <c r="A869" s="29"/>
      <c r="B869" s="29"/>
      <c r="C869" s="54"/>
      <c r="D869" s="29"/>
      <c r="E869" s="29"/>
      <c r="F869" s="29"/>
      <c r="G869" s="29"/>
      <c r="H869" s="29"/>
      <c r="I869" s="29"/>
      <c r="J869" s="30"/>
      <c r="K869" s="4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5.75" customHeight="1" x14ac:dyDescent="0.3">
      <c r="A870" s="29"/>
      <c r="B870" s="29"/>
      <c r="C870" s="54"/>
      <c r="D870" s="29"/>
      <c r="E870" s="29"/>
      <c r="F870" s="29"/>
      <c r="G870" s="29"/>
      <c r="H870" s="29"/>
      <c r="I870" s="29"/>
      <c r="J870" s="30"/>
      <c r="K870" s="4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5.75" customHeight="1" x14ac:dyDescent="0.3">
      <c r="A871" s="29"/>
      <c r="B871" s="29"/>
      <c r="C871" s="54"/>
      <c r="D871" s="29"/>
      <c r="E871" s="29"/>
      <c r="F871" s="29"/>
      <c r="G871" s="29"/>
      <c r="H871" s="29"/>
      <c r="I871" s="29"/>
      <c r="J871" s="30"/>
      <c r="K871" s="4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5.75" customHeight="1" x14ac:dyDescent="0.3">
      <c r="A872" s="29"/>
      <c r="B872" s="29"/>
      <c r="C872" s="54"/>
      <c r="D872" s="29"/>
      <c r="E872" s="29"/>
      <c r="F872" s="29"/>
      <c r="G872" s="29"/>
      <c r="H872" s="29"/>
      <c r="I872" s="29"/>
      <c r="J872" s="30"/>
      <c r="K872" s="4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5.75" customHeight="1" x14ac:dyDescent="0.3">
      <c r="A873" s="29"/>
      <c r="B873" s="29"/>
      <c r="C873" s="54"/>
      <c r="D873" s="29"/>
      <c r="E873" s="29"/>
      <c r="F873" s="29"/>
      <c r="G873" s="29"/>
      <c r="H873" s="29"/>
      <c r="I873" s="29"/>
      <c r="J873" s="30"/>
      <c r="K873" s="4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5.75" customHeight="1" x14ac:dyDescent="0.3">
      <c r="A874" s="29"/>
      <c r="B874" s="29"/>
      <c r="C874" s="54"/>
      <c r="D874" s="29"/>
      <c r="E874" s="29"/>
      <c r="F874" s="29"/>
      <c r="G874" s="29"/>
      <c r="H874" s="29"/>
      <c r="I874" s="29"/>
      <c r="J874" s="30"/>
      <c r="K874" s="4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5.75" customHeight="1" x14ac:dyDescent="0.3">
      <c r="A875" s="29"/>
      <c r="B875" s="29"/>
      <c r="C875" s="54"/>
      <c r="D875" s="29"/>
      <c r="E875" s="29"/>
      <c r="F875" s="29"/>
      <c r="G875" s="29"/>
      <c r="H875" s="29"/>
      <c r="I875" s="29"/>
      <c r="J875" s="30"/>
      <c r="K875" s="4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5.75" customHeight="1" x14ac:dyDescent="0.3">
      <c r="A876" s="29"/>
      <c r="B876" s="29"/>
      <c r="C876" s="54"/>
      <c r="D876" s="29"/>
      <c r="E876" s="29"/>
      <c r="F876" s="29"/>
      <c r="G876" s="29"/>
      <c r="H876" s="29"/>
      <c r="I876" s="29"/>
      <c r="J876" s="30"/>
      <c r="K876" s="4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5.75" customHeight="1" x14ac:dyDescent="0.3">
      <c r="A877" s="29"/>
      <c r="B877" s="29"/>
      <c r="C877" s="54"/>
      <c r="D877" s="29"/>
      <c r="E877" s="29"/>
      <c r="F877" s="29"/>
      <c r="G877" s="29"/>
      <c r="H877" s="29"/>
      <c r="I877" s="29"/>
      <c r="J877" s="30"/>
      <c r="K877" s="4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5.75" customHeight="1" x14ac:dyDescent="0.3">
      <c r="A878" s="29"/>
      <c r="B878" s="29"/>
      <c r="C878" s="54"/>
      <c r="D878" s="29"/>
      <c r="E878" s="29"/>
      <c r="F878" s="29"/>
      <c r="G878" s="29"/>
      <c r="H878" s="29"/>
      <c r="I878" s="29"/>
      <c r="J878" s="30"/>
      <c r="K878" s="4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5.75" customHeight="1" x14ac:dyDescent="0.3">
      <c r="A879" s="29"/>
      <c r="B879" s="29"/>
      <c r="C879" s="54"/>
      <c r="D879" s="29"/>
      <c r="E879" s="29"/>
      <c r="F879" s="29"/>
      <c r="G879" s="29"/>
      <c r="H879" s="29"/>
      <c r="I879" s="29"/>
      <c r="J879" s="30"/>
      <c r="K879" s="4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5.75" customHeight="1" x14ac:dyDescent="0.3">
      <c r="A880" s="29"/>
      <c r="B880" s="29"/>
      <c r="C880" s="54"/>
      <c r="D880" s="29"/>
      <c r="E880" s="29"/>
      <c r="F880" s="29"/>
      <c r="G880" s="29"/>
      <c r="H880" s="29"/>
      <c r="I880" s="29"/>
      <c r="J880" s="30"/>
      <c r="K880" s="4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5.75" customHeight="1" x14ac:dyDescent="0.3">
      <c r="A881" s="29"/>
      <c r="B881" s="29"/>
      <c r="C881" s="54"/>
      <c r="D881" s="29"/>
      <c r="E881" s="29"/>
      <c r="F881" s="29"/>
      <c r="G881" s="29"/>
      <c r="H881" s="29"/>
      <c r="I881" s="29"/>
      <c r="J881" s="30"/>
      <c r="K881" s="4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5.75" customHeight="1" x14ac:dyDescent="0.3">
      <c r="A882" s="29"/>
      <c r="B882" s="29"/>
      <c r="C882" s="54"/>
      <c r="D882" s="29"/>
      <c r="E882" s="29"/>
      <c r="F882" s="29"/>
      <c r="G882" s="29"/>
      <c r="H882" s="29"/>
      <c r="I882" s="29"/>
      <c r="J882" s="30"/>
      <c r="K882" s="4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5.75" customHeight="1" x14ac:dyDescent="0.3">
      <c r="A883" s="29"/>
      <c r="B883" s="29"/>
      <c r="C883" s="54"/>
      <c r="D883" s="29"/>
      <c r="E883" s="29"/>
      <c r="F883" s="29"/>
      <c r="G883" s="29"/>
      <c r="H883" s="29"/>
      <c r="I883" s="29"/>
      <c r="J883" s="30"/>
      <c r="K883" s="4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5.75" customHeight="1" x14ac:dyDescent="0.3">
      <c r="A884" s="29"/>
      <c r="B884" s="29"/>
      <c r="C884" s="54"/>
      <c r="D884" s="29"/>
      <c r="E884" s="29"/>
      <c r="F884" s="29"/>
      <c r="G884" s="29"/>
      <c r="H884" s="29"/>
      <c r="I884" s="29"/>
      <c r="J884" s="30"/>
      <c r="K884" s="4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5.75" customHeight="1" x14ac:dyDescent="0.3">
      <c r="A885" s="29"/>
      <c r="B885" s="29"/>
      <c r="C885" s="54"/>
      <c r="D885" s="29"/>
      <c r="E885" s="29"/>
      <c r="F885" s="29"/>
      <c r="G885" s="29"/>
      <c r="H885" s="29"/>
      <c r="I885" s="29"/>
      <c r="J885" s="30"/>
      <c r="K885" s="4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5.75" customHeight="1" x14ac:dyDescent="0.3">
      <c r="A886" s="29"/>
      <c r="B886" s="29"/>
      <c r="C886" s="54"/>
      <c r="D886" s="29"/>
      <c r="E886" s="29"/>
      <c r="F886" s="29"/>
      <c r="G886" s="29"/>
      <c r="H886" s="29"/>
      <c r="I886" s="29"/>
      <c r="J886" s="30"/>
      <c r="K886" s="4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5.75" customHeight="1" x14ac:dyDescent="0.3">
      <c r="A887" s="29"/>
      <c r="B887" s="29"/>
      <c r="C887" s="54"/>
      <c r="D887" s="29"/>
      <c r="E887" s="29"/>
      <c r="F887" s="29"/>
      <c r="G887" s="29"/>
      <c r="H887" s="29"/>
      <c r="I887" s="29"/>
      <c r="J887" s="30"/>
      <c r="K887" s="4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5.75" customHeight="1" x14ac:dyDescent="0.3">
      <c r="A888" s="29"/>
      <c r="B888" s="29"/>
      <c r="C888" s="54"/>
      <c r="D888" s="29"/>
      <c r="E888" s="29"/>
      <c r="F888" s="29"/>
      <c r="G888" s="29"/>
      <c r="H888" s="29"/>
      <c r="I888" s="29"/>
      <c r="J888" s="30"/>
      <c r="K888" s="4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5.75" customHeight="1" x14ac:dyDescent="0.3">
      <c r="A889" s="29"/>
      <c r="B889" s="29"/>
      <c r="C889" s="54"/>
      <c r="D889" s="29"/>
      <c r="E889" s="29"/>
      <c r="F889" s="29"/>
      <c r="G889" s="29"/>
      <c r="H889" s="29"/>
      <c r="I889" s="29"/>
      <c r="J889" s="30"/>
      <c r="K889" s="4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5.75" customHeight="1" x14ac:dyDescent="0.3">
      <c r="A890" s="29"/>
      <c r="B890" s="29"/>
      <c r="C890" s="54"/>
      <c r="D890" s="29"/>
      <c r="E890" s="29"/>
      <c r="F890" s="29"/>
      <c r="G890" s="29"/>
      <c r="H890" s="29"/>
      <c r="I890" s="29"/>
      <c r="J890" s="30"/>
      <c r="K890" s="4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5.75" customHeight="1" x14ac:dyDescent="0.3">
      <c r="A891" s="29"/>
      <c r="B891" s="29"/>
      <c r="C891" s="54"/>
      <c r="D891" s="29"/>
      <c r="E891" s="29"/>
      <c r="F891" s="29"/>
      <c r="G891" s="29"/>
      <c r="H891" s="29"/>
      <c r="I891" s="29"/>
      <c r="J891" s="30"/>
      <c r="K891" s="4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5.75" customHeight="1" x14ac:dyDescent="0.3">
      <c r="A892" s="29"/>
      <c r="B892" s="29"/>
      <c r="C892" s="54"/>
      <c r="D892" s="29"/>
      <c r="E892" s="29"/>
      <c r="F892" s="29"/>
      <c r="G892" s="29"/>
      <c r="H892" s="29"/>
      <c r="I892" s="29"/>
      <c r="J892" s="30"/>
      <c r="K892" s="4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5.75" customHeight="1" x14ac:dyDescent="0.3">
      <c r="A893" s="29"/>
      <c r="B893" s="29"/>
      <c r="C893" s="54"/>
      <c r="D893" s="29"/>
      <c r="E893" s="29"/>
      <c r="F893" s="29"/>
      <c r="G893" s="29"/>
      <c r="H893" s="29"/>
      <c r="I893" s="29"/>
      <c r="J893" s="30"/>
      <c r="K893" s="4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5.75" customHeight="1" x14ac:dyDescent="0.3">
      <c r="A894" s="29"/>
      <c r="B894" s="29"/>
      <c r="C894" s="54"/>
      <c r="D894" s="29"/>
      <c r="E894" s="29"/>
      <c r="F894" s="29"/>
      <c r="G894" s="29"/>
      <c r="H894" s="29"/>
      <c r="I894" s="29"/>
      <c r="J894" s="30"/>
      <c r="K894" s="4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5.75" customHeight="1" x14ac:dyDescent="0.3">
      <c r="A895" s="29"/>
      <c r="B895" s="29"/>
      <c r="C895" s="54"/>
      <c r="D895" s="29"/>
      <c r="E895" s="29"/>
      <c r="F895" s="29"/>
      <c r="G895" s="29"/>
      <c r="H895" s="29"/>
      <c r="I895" s="29"/>
      <c r="J895" s="30"/>
      <c r="K895" s="4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5.75" customHeight="1" x14ac:dyDescent="0.3">
      <c r="A896" s="29"/>
      <c r="B896" s="29"/>
      <c r="C896" s="54"/>
      <c r="D896" s="29"/>
      <c r="E896" s="29"/>
      <c r="F896" s="29"/>
      <c r="G896" s="29"/>
      <c r="H896" s="29"/>
      <c r="I896" s="29"/>
      <c r="J896" s="30"/>
      <c r="K896" s="4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5.75" customHeight="1" x14ac:dyDescent="0.3">
      <c r="A897" s="29"/>
      <c r="B897" s="29"/>
      <c r="C897" s="54"/>
      <c r="D897" s="29"/>
      <c r="E897" s="29"/>
      <c r="F897" s="29"/>
      <c r="G897" s="29"/>
      <c r="H897" s="29"/>
      <c r="I897" s="29"/>
      <c r="J897" s="30"/>
      <c r="K897" s="4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5.75" customHeight="1" x14ac:dyDescent="0.3">
      <c r="A898" s="29"/>
      <c r="B898" s="29"/>
      <c r="C898" s="54"/>
      <c r="D898" s="29"/>
      <c r="E898" s="29"/>
      <c r="F898" s="29"/>
      <c r="G898" s="29"/>
      <c r="H898" s="29"/>
      <c r="I898" s="29"/>
      <c r="J898" s="30"/>
      <c r="K898" s="4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5.75" customHeight="1" x14ac:dyDescent="0.3">
      <c r="A899" s="29"/>
      <c r="B899" s="29"/>
      <c r="C899" s="54"/>
      <c r="D899" s="29"/>
      <c r="E899" s="29"/>
      <c r="F899" s="29"/>
      <c r="G899" s="29"/>
      <c r="H899" s="29"/>
      <c r="I899" s="29"/>
      <c r="J899" s="30"/>
      <c r="K899" s="4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5.75" customHeight="1" x14ac:dyDescent="0.3">
      <c r="A900" s="29"/>
      <c r="B900" s="29"/>
      <c r="C900" s="54"/>
      <c r="D900" s="29"/>
      <c r="E900" s="29"/>
      <c r="F900" s="29"/>
      <c r="G900" s="29"/>
      <c r="H900" s="29"/>
      <c r="I900" s="29"/>
      <c r="J900" s="30"/>
      <c r="K900" s="4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5.75" customHeight="1" x14ac:dyDescent="0.3">
      <c r="A901" s="29"/>
      <c r="B901" s="29"/>
      <c r="C901" s="54"/>
      <c r="D901" s="29"/>
      <c r="E901" s="29"/>
      <c r="F901" s="29"/>
      <c r="G901" s="29"/>
      <c r="H901" s="29"/>
      <c r="I901" s="29"/>
      <c r="J901" s="30"/>
      <c r="K901" s="4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5.75" customHeight="1" x14ac:dyDescent="0.3">
      <c r="A902" s="29"/>
      <c r="B902" s="29"/>
      <c r="C902" s="54"/>
      <c r="D902" s="29"/>
      <c r="E902" s="29"/>
      <c r="F902" s="29"/>
      <c r="G902" s="29"/>
      <c r="H902" s="29"/>
      <c r="I902" s="29"/>
      <c r="J902" s="30"/>
      <c r="K902" s="4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5.75" customHeight="1" x14ac:dyDescent="0.3">
      <c r="A903" s="29"/>
      <c r="B903" s="29"/>
      <c r="C903" s="54"/>
      <c r="D903" s="29"/>
      <c r="E903" s="29"/>
      <c r="F903" s="29"/>
      <c r="G903" s="29"/>
      <c r="H903" s="29"/>
      <c r="I903" s="29"/>
      <c r="J903" s="30"/>
      <c r="K903" s="4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5.75" customHeight="1" x14ac:dyDescent="0.3">
      <c r="A904" s="29"/>
      <c r="B904" s="29"/>
      <c r="C904" s="54"/>
      <c r="D904" s="29"/>
      <c r="E904" s="29"/>
      <c r="F904" s="29"/>
      <c r="G904" s="29"/>
      <c r="H904" s="29"/>
      <c r="I904" s="29"/>
      <c r="J904" s="30"/>
      <c r="K904" s="4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5.75" customHeight="1" x14ac:dyDescent="0.3">
      <c r="A905" s="29"/>
      <c r="B905" s="29"/>
      <c r="C905" s="54"/>
      <c r="D905" s="29"/>
      <c r="E905" s="29"/>
      <c r="F905" s="29"/>
      <c r="G905" s="29"/>
      <c r="H905" s="29"/>
      <c r="I905" s="29"/>
      <c r="J905" s="30"/>
      <c r="K905" s="4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5.75" customHeight="1" x14ac:dyDescent="0.3">
      <c r="A906" s="29"/>
      <c r="B906" s="29"/>
      <c r="C906" s="54"/>
      <c r="D906" s="29"/>
      <c r="E906" s="29"/>
      <c r="F906" s="29"/>
      <c r="G906" s="29"/>
      <c r="H906" s="29"/>
      <c r="I906" s="29"/>
      <c r="J906" s="30"/>
      <c r="K906" s="4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5.75" customHeight="1" x14ac:dyDescent="0.3">
      <c r="A907" s="29"/>
      <c r="B907" s="29"/>
      <c r="C907" s="54"/>
      <c r="D907" s="29"/>
      <c r="E907" s="29"/>
      <c r="F907" s="29"/>
      <c r="G907" s="29"/>
      <c r="H907" s="29"/>
      <c r="I907" s="29"/>
      <c r="J907" s="30"/>
      <c r="K907" s="4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5.75" customHeight="1" x14ac:dyDescent="0.3">
      <c r="A908" s="29"/>
      <c r="B908" s="29"/>
      <c r="C908" s="54"/>
      <c r="D908" s="29"/>
      <c r="E908" s="29"/>
      <c r="F908" s="29"/>
      <c r="G908" s="29"/>
      <c r="H908" s="29"/>
      <c r="I908" s="29"/>
      <c r="J908" s="30"/>
      <c r="K908" s="4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5.75" customHeight="1" x14ac:dyDescent="0.3">
      <c r="A909" s="29"/>
      <c r="B909" s="29"/>
      <c r="C909" s="54"/>
      <c r="D909" s="29"/>
      <c r="E909" s="29"/>
      <c r="F909" s="29"/>
      <c r="G909" s="29"/>
      <c r="H909" s="29"/>
      <c r="I909" s="29"/>
      <c r="J909" s="30"/>
      <c r="K909" s="4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5.75" customHeight="1" x14ac:dyDescent="0.3">
      <c r="A910" s="29"/>
      <c r="B910" s="29"/>
      <c r="C910" s="54"/>
      <c r="D910" s="29"/>
      <c r="E910" s="29"/>
      <c r="F910" s="29"/>
      <c r="G910" s="29"/>
      <c r="H910" s="29"/>
      <c r="I910" s="29"/>
      <c r="J910" s="30"/>
      <c r="K910" s="4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5.75" customHeight="1" x14ac:dyDescent="0.3">
      <c r="A911" s="29"/>
      <c r="B911" s="29"/>
      <c r="C911" s="54"/>
      <c r="D911" s="29"/>
      <c r="E911" s="29"/>
      <c r="F911" s="29"/>
      <c r="G911" s="29"/>
      <c r="H911" s="29"/>
      <c r="I911" s="29"/>
      <c r="J911" s="30"/>
      <c r="K911" s="4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5.75" customHeight="1" x14ac:dyDescent="0.3">
      <c r="A912" s="29"/>
      <c r="B912" s="29"/>
      <c r="C912" s="54"/>
      <c r="D912" s="29"/>
      <c r="E912" s="29"/>
      <c r="F912" s="29"/>
      <c r="G912" s="29"/>
      <c r="H912" s="29"/>
      <c r="I912" s="29"/>
      <c r="J912" s="30"/>
      <c r="K912" s="4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5.75" customHeight="1" x14ac:dyDescent="0.3">
      <c r="A913" s="29"/>
      <c r="B913" s="29"/>
      <c r="C913" s="54"/>
      <c r="D913" s="29"/>
      <c r="E913" s="29"/>
      <c r="F913" s="29"/>
      <c r="G913" s="29"/>
      <c r="H913" s="29"/>
      <c r="I913" s="29"/>
      <c r="J913" s="30"/>
      <c r="K913" s="4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5.75" customHeight="1" x14ac:dyDescent="0.3">
      <c r="A914" s="29"/>
      <c r="B914" s="29"/>
      <c r="C914" s="54"/>
      <c r="D914" s="29"/>
      <c r="E914" s="29"/>
      <c r="F914" s="29"/>
      <c r="G914" s="29"/>
      <c r="H914" s="29"/>
      <c r="I914" s="29"/>
      <c r="J914" s="30"/>
      <c r="K914" s="4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5.75" customHeight="1" x14ac:dyDescent="0.3">
      <c r="A915" s="29"/>
      <c r="B915" s="29"/>
      <c r="C915" s="54"/>
      <c r="D915" s="29"/>
      <c r="E915" s="29"/>
      <c r="F915" s="29"/>
      <c r="G915" s="29"/>
      <c r="H915" s="29"/>
      <c r="I915" s="29"/>
      <c r="J915" s="30"/>
      <c r="K915" s="4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5.75" customHeight="1" x14ac:dyDescent="0.3">
      <c r="A916" s="29"/>
      <c r="B916" s="29"/>
      <c r="C916" s="54"/>
      <c r="D916" s="29"/>
      <c r="E916" s="29"/>
      <c r="F916" s="29"/>
      <c r="G916" s="29"/>
      <c r="H916" s="29"/>
      <c r="I916" s="29"/>
      <c r="J916" s="30"/>
      <c r="K916" s="4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5.75" customHeight="1" x14ac:dyDescent="0.3">
      <c r="A917" s="29"/>
      <c r="B917" s="29"/>
      <c r="C917" s="54"/>
      <c r="D917" s="29"/>
      <c r="E917" s="29"/>
      <c r="F917" s="29"/>
      <c r="G917" s="29"/>
      <c r="H917" s="29"/>
      <c r="I917" s="29"/>
      <c r="J917" s="30"/>
      <c r="K917" s="4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5.75" customHeight="1" x14ac:dyDescent="0.3">
      <c r="A918" s="29"/>
      <c r="B918" s="29"/>
      <c r="C918" s="54"/>
      <c r="D918" s="29"/>
      <c r="E918" s="29"/>
      <c r="F918" s="29"/>
      <c r="G918" s="29"/>
      <c r="H918" s="29"/>
      <c r="I918" s="29"/>
      <c r="J918" s="30"/>
      <c r="K918" s="4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5.75" customHeight="1" x14ac:dyDescent="0.3">
      <c r="A919" s="29"/>
      <c r="B919" s="29"/>
      <c r="C919" s="54"/>
      <c r="D919" s="29"/>
      <c r="E919" s="29"/>
      <c r="F919" s="29"/>
      <c r="G919" s="29"/>
      <c r="H919" s="29"/>
      <c r="I919" s="29"/>
      <c r="J919" s="30"/>
      <c r="K919" s="4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5.75" customHeight="1" x14ac:dyDescent="0.3">
      <c r="A920" s="29"/>
      <c r="B920" s="29"/>
      <c r="C920" s="54"/>
      <c r="D920" s="29"/>
      <c r="E920" s="29"/>
      <c r="F920" s="29"/>
      <c r="G920" s="29"/>
      <c r="H920" s="29"/>
      <c r="I920" s="29"/>
      <c r="J920" s="30"/>
      <c r="K920" s="4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5.75" customHeight="1" x14ac:dyDescent="0.3">
      <c r="A921" s="29"/>
      <c r="B921" s="29"/>
      <c r="C921" s="54"/>
      <c r="D921" s="29"/>
      <c r="E921" s="29"/>
      <c r="F921" s="29"/>
      <c r="G921" s="29"/>
      <c r="H921" s="29"/>
      <c r="I921" s="29"/>
      <c r="J921" s="30"/>
      <c r="K921" s="4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5.75" customHeight="1" x14ac:dyDescent="0.3">
      <c r="A922" s="29"/>
      <c r="B922" s="29"/>
      <c r="C922" s="54"/>
      <c r="D922" s="29"/>
      <c r="E922" s="29"/>
      <c r="F922" s="29"/>
      <c r="G922" s="29"/>
      <c r="H922" s="29"/>
      <c r="I922" s="29"/>
      <c r="J922" s="30"/>
      <c r="K922" s="4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5.75" customHeight="1" x14ac:dyDescent="0.3">
      <c r="A923" s="29"/>
      <c r="B923" s="29"/>
      <c r="C923" s="54"/>
      <c r="D923" s="29"/>
      <c r="E923" s="29"/>
      <c r="F923" s="29"/>
      <c r="G923" s="29"/>
      <c r="H923" s="29"/>
      <c r="I923" s="29"/>
      <c r="J923" s="30"/>
      <c r="K923" s="4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5.75" customHeight="1" x14ac:dyDescent="0.3">
      <c r="A924" s="29"/>
      <c r="B924" s="29"/>
      <c r="C924" s="54"/>
      <c r="D924" s="29"/>
      <c r="E924" s="29"/>
      <c r="F924" s="29"/>
      <c r="G924" s="29"/>
      <c r="H924" s="29"/>
      <c r="I924" s="29"/>
      <c r="J924" s="30"/>
      <c r="K924" s="4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5.75" customHeight="1" x14ac:dyDescent="0.3">
      <c r="A925" s="29"/>
      <c r="B925" s="29"/>
      <c r="C925" s="54"/>
      <c r="D925" s="29"/>
      <c r="E925" s="29"/>
      <c r="F925" s="29"/>
      <c r="G925" s="29"/>
      <c r="H925" s="29"/>
      <c r="I925" s="29"/>
      <c r="J925" s="30"/>
      <c r="K925" s="4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5.75" customHeight="1" x14ac:dyDescent="0.3">
      <c r="A926" s="29"/>
      <c r="B926" s="29"/>
      <c r="C926" s="54"/>
      <c r="D926" s="29"/>
      <c r="E926" s="29"/>
      <c r="F926" s="29"/>
      <c r="G926" s="29"/>
      <c r="H926" s="29"/>
      <c r="I926" s="29"/>
      <c r="J926" s="30"/>
      <c r="K926" s="4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5.75" customHeight="1" x14ac:dyDescent="0.3">
      <c r="A927" s="29"/>
      <c r="B927" s="29"/>
      <c r="C927" s="54"/>
      <c r="D927" s="29"/>
      <c r="E927" s="29"/>
      <c r="F927" s="29"/>
      <c r="G927" s="29"/>
      <c r="H927" s="29"/>
      <c r="I927" s="29"/>
      <c r="J927" s="30"/>
      <c r="K927" s="4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5.75" customHeight="1" x14ac:dyDescent="0.3">
      <c r="A928" s="29"/>
      <c r="B928" s="29"/>
      <c r="C928" s="54"/>
      <c r="D928" s="29"/>
      <c r="E928" s="29"/>
      <c r="F928" s="29"/>
      <c r="G928" s="29"/>
      <c r="H928" s="29"/>
      <c r="I928" s="29"/>
      <c r="J928" s="30"/>
      <c r="K928" s="4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5.75" customHeight="1" x14ac:dyDescent="0.3">
      <c r="A929" s="29"/>
      <c r="B929" s="29"/>
      <c r="C929" s="54"/>
      <c r="D929" s="29"/>
      <c r="E929" s="29"/>
      <c r="F929" s="29"/>
      <c r="G929" s="29"/>
      <c r="H929" s="29"/>
      <c r="I929" s="29"/>
      <c r="J929" s="30"/>
      <c r="K929" s="4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5.75" customHeight="1" x14ac:dyDescent="0.3">
      <c r="A930" s="29"/>
      <c r="B930" s="29"/>
      <c r="C930" s="54"/>
      <c r="D930" s="29"/>
      <c r="E930" s="29"/>
      <c r="F930" s="29"/>
      <c r="G930" s="29"/>
      <c r="H930" s="29"/>
      <c r="I930" s="29"/>
      <c r="J930" s="30"/>
      <c r="K930" s="4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5.75" customHeight="1" x14ac:dyDescent="0.3">
      <c r="A931" s="29"/>
      <c r="B931" s="29"/>
      <c r="C931" s="54"/>
      <c r="D931" s="29"/>
      <c r="E931" s="29"/>
      <c r="F931" s="29"/>
      <c r="G931" s="29"/>
      <c r="H931" s="29"/>
      <c r="I931" s="29"/>
      <c r="J931" s="30"/>
      <c r="K931" s="4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5.75" customHeight="1" x14ac:dyDescent="0.3">
      <c r="A932" s="29"/>
      <c r="B932" s="29"/>
      <c r="C932" s="54"/>
      <c r="D932" s="29"/>
      <c r="E932" s="29"/>
      <c r="F932" s="29"/>
      <c r="G932" s="29"/>
      <c r="H932" s="29"/>
      <c r="I932" s="29"/>
      <c r="J932" s="30"/>
      <c r="K932" s="4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5.75" customHeight="1" x14ac:dyDescent="0.3">
      <c r="A933" s="29"/>
      <c r="B933" s="29"/>
      <c r="C933" s="54"/>
      <c r="D933" s="29"/>
      <c r="E933" s="29"/>
      <c r="F933" s="29"/>
      <c r="G933" s="29"/>
      <c r="H933" s="29"/>
      <c r="I933" s="29"/>
      <c r="J933" s="30"/>
      <c r="K933" s="4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5.75" customHeight="1" x14ac:dyDescent="0.3">
      <c r="A934" s="29"/>
      <c r="B934" s="29"/>
      <c r="C934" s="54"/>
      <c r="D934" s="29"/>
      <c r="E934" s="29"/>
      <c r="F934" s="29"/>
      <c r="G934" s="29"/>
      <c r="H934" s="29"/>
      <c r="I934" s="29"/>
      <c r="J934" s="30"/>
      <c r="K934" s="4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5.75" customHeight="1" x14ac:dyDescent="0.3">
      <c r="A935" s="29"/>
      <c r="B935" s="29"/>
      <c r="C935" s="54"/>
      <c r="D935" s="29"/>
      <c r="E935" s="29"/>
      <c r="F935" s="29"/>
      <c r="G935" s="29"/>
      <c r="H935" s="29"/>
      <c r="I935" s="29"/>
      <c r="J935" s="30"/>
      <c r="K935" s="4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5.75" customHeight="1" x14ac:dyDescent="0.3">
      <c r="A936" s="29"/>
      <c r="B936" s="29"/>
      <c r="C936" s="54"/>
      <c r="D936" s="29"/>
      <c r="E936" s="29"/>
      <c r="F936" s="29"/>
      <c r="G936" s="29"/>
      <c r="H936" s="29"/>
      <c r="I936" s="29"/>
      <c r="J936" s="30"/>
      <c r="K936" s="4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5.75" customHeight="1" x14ac:dyDescent="0.3">
      <c r="A937" s="29"/>
      <c r="B937" s="29"/>
      <c r="C937" s="54"/>
      <c r="D937" s="29"/>
      <c r="E937" s="29"/>
      <c r="F937" s="29"/>
      <c r="G937" s="29"/>
      <c r="H937" s="29"/>
      <c r="I937" s="29"/>
      <c r="J937" s="30"/>
      <c r="K937" s="4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5.75" customHeight="1" x14ac:dyDescent="0.3">
      <c r="A938" s="29"/>
      <c r="B938" s="29"/>
      <c r="C938" s="54"/>
      <c r="D938" s="29"/>
      <c r="E938" s="29"/>
      <c r="F938" s="29"/>
      <c r="G938" s="29"/>
      <c r="H938" s="29"/>
      <c r="I938" s="29"/>
      <c r="J938" s="30"/>
      <c r="K938" s="4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5.75" customHeight="1" x14ac:dyDescent="0.3">
      <c r="A939" s="29"/>
      <c r="B939" s="29"/>
      <c r="C939" s="54"/>
      <c r="D939" s="29"/>
      <c r="E939" s="29"/>
      <c r="F939" s="29"/>
      <c r="G939" s="29"/>
      <c r="H939" s="29"/>
      <c r="I939" s="29"/>
      <c r="J939" s="30"/>
      <c r="K939" s="4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5.75" customHeight="1" x14ac:dyDescent="0.3">
      <c r="A940" s="29"/>
      <c r="B940" s="29"/>
      <c r="C940" s="54"/>
      <c r="D940" s="29"/>
      <c r="E940" s="29"/>
      <c r="F940" s="29"/>
      <c r="G940" s="29"/>
      <c r="H940" s="29"/>
      <c r="I940" s="29"/>
      <c r="J940" s="30"/>
      <c r="K940" s="4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5.75" customHeight="1" x14ac:dyDescent="0.3">
      <c r="A941" s="29"/>
      <c r="B941" s="29"/>
      <c r="C941" s="54"/>
      <c r="D941" s="29"/>
      <c r="E941" s="29"/>
      <c r="F941" s="29"/>
      <c r="G941" s="29"/>
      <c r="H941" s="29"/>
      <c r="I941" s="29"/>
      <c r="J941" s="30"/>
      <c r="K941" s="4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5.75" customHeight="1" x14ac:dyDescent="0.3">
      <c r="A942" s="29"/>
      <c r="B942" s="29"/>
      <c r="C942" s="54"/>
      <c r="D942" s="29"/>
      <c r="E942" s="29"/>
      <c r="F942" s="29"/>
      <c r="G942" s="29"/>
      <c r="H942" s="29"/>
      <c r="I942" s="29"/>
      <c r="J942" s="30"/>
      <c r="K942" s="4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5.75" customHeight="1" x14ac:dyDescent="0.3">
      <c r="A943" s="29"/>
      <c r="B943" s="29"/>
      <c r="C943" s="54"/>
      <c r="D943" s="29"/>
      <c r="E943" s="29"/>
      <c r="F943" s="29"/>
      <c r="G943" s="29"/>
      <c r="H943" s="29"/>
      <c r="I943" s="29"/>
      <c r="J943" s="30"/>
      <c r="K943" s="4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5.75" customHeight="1" x14ac:dyDescent="0.3">
      <c r="A944" s="29"/>
      <c r="B944" s="29"/>
      <c r="C944" s="54"/>
      <c r="D944" s="29"/>
      <c r="E944" s="29"/>
      <c r="F944" s="29"/>
      <c r="G944" s="29"/>
      <c r="H944" s="29"/>
      <c r="I944" s="29"/>
      <c r="J944" s="30"/>
      <c r="K944" s="4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5.75" customHeight="1" x14ac:dyDescent="0.3">
      <c r="A945" s="29"/>
      <c r="B945" s="29"/>
      <c r="C945" s="54"/>
      <c r="D945" s="29"/>
      <c r="E945" s="29"/>
      <c r="F945" s="29"/>
      <c r="G945" s="29"/>
      <c r="H945" s="29"/>
      <c r="I945" s="29"/>
      <c r="J945" s="30"/>
      <c r="K945" s="4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5.75" customHeight="1" x14ac:dyDescent="0.3">
      <c r="A946" s="29"/>
      <c r="B946" s="29"/>
      <c r="C946" s="54"/>
      <c r="D946" s="29"/>
      <c r="E946" s="29"/>
      <c r="F946" s="29"/>
      <c r="G946" s="29"/>
      <c r="H946" s="29"/>
      <c r="I946" s="29"/>
      <c r="J946" s="30"/>
      <c r="K946" s="4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5.75" customHeight="1" x14ac:dyDescent="0.3">
      <c r="A947" s="29"/>
      <c r="B947" s="29"/>
      <c r="C947" s="54"/>
      <c r="D947" s="29"/>
      <c r="E947" s="29"/>
      <c r="F947" s="29"/>
      <c r="G947" s="29"/>
      <c r="H947" s="29"/>
      <c r="I947" s="29"/>
      <c r="J947" s="30"/>
      <c r="K947" s="4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5.75" customHeight="1" x14ac:dyDescent="0.3">
      <c r="A948" s="29"/>
      <c r="B948" s="29"/>
      <c r="C948" s="54"/>
      <c r="D948" s="29"/>
      <c r="E948" s="29"/>
      <c r="F948" s="29"/>
      <c r="G948" s="29"/>
      <c r="H948" s="29"/>
      <c r="I948" s="29"/>
      <c r="J948" s="30"/>
      <c r="K948" s="4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5.75" customHeight="1" x14ac:dyDescent="0.3">
      <c r="A949" s="29"/>
      <c r="B949" s="29"/>
      <c r="C949" s="54"/>
      <c r="D949" s="29"/>
      <c r="E949" s="29"/>
      <c r="F949" s="29"/>
      <c r="G949" s="29"/>
      <c r="H949" s="29"/>
      <c r="I949" s="29"/>
      <c r="J949" s="30"/>
      <c r="K949" s="4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5.75" customHeight="1" x14ac:dyDescent="0.3">
      <c r="A950" s="29"/>
      <c r="B950" s="29"/>
      <c r="C950" s="54"/>
      <c r="D950" s="29"/>
      <c r="E950" s="29"/>
      <c r="F950" s="29"/>
      <c r="G950" s="29"/>
      <c r="H950" s="29"/>
      <c r="I950" s="29"/>
      <c r="J950" s="30"/>
      <c r="K950" s="4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5.75" customHeight="1" x14ac:dyDescent="0.3">
      <c r="A951" s="29"/>
      <c r="B951" s="29"/>
      <c r="C951" s="54"/>
      <c r="D951" s="29"/>
      <c r="E951" s="29"/>
      <c r="F951" s="29"/>
      <c r="G951" s="29"/>
      <c r="H951" s="29"/>
      <c r="I951" s="29"/>
      <c r="J951" s="30"/>
      <c r="K951" s="4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5.75" customHeight="1" x14ac:dyDescent="0.3">
      <c r="A952" s="29"/>
      <c r="B952" s="29"/>
      <c r="C952" s="54"/>
      <c r="D952" s="29"/>
      <c r="E952" s="29"/>
      <c r="F952" s="29"/>
      <c r="G952" s="29"/>
      <c r="H952" s="29"/>
      <c r="I952" s="29"/>
      <c r="J952" s="30"/>
      <c r="K952" s="4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5.75" customHeight="1" x14ac:dyDescent="0.3">
      <c r="A953" s="29"/>
      <c r="B953" s="29"/>
      <c r="C953" s="54"/>
      <c r="D953" s="29"/>
      <c r="E953" s="29"/>
      <c r="F953" s="29"/>
      <c r="G953" s="29"/>
      <c r="H953" s="29"/>
      <c r="I953" s="29"/>
      <c r="J953" s="30"/>
      <c r="K953" s="4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5.75" customHeight="1" x14ac:dyDescent="0.3">
      <c r="A954" s="29"/>
      <c r="B954" s="29"/>
      <c r="C954" s="54"/>
      <c r="D954" s="29"/>
      <c r="E954" s="29"/>
      <c r="F954" s="29"/>
      <c r="G954" s="29"/>
      <c r="H954" s="29"/>
      <c r="I954" s="29"/>
      <c r="J954" s="30"/>
      <c r="K954" s="4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5.75" customHeight="1" x14ac:dyDescent="0.3">
      <c r="A955" s="29"/>
      <c r="B955" s="29"/>
      <c r="C955" s="54"/>
      <c r="D955" s="29"/>
      <c r="E955" s="29"/>
      <c r="F955" s="29"/>
      <c r="G955" s="29"/>
      <c r="H955" s="29"/>
      <c r="I955" s="29"/>
      <c r="J955" s="30"/>
      <c r="K955" s="4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5.75" customHeight="1" x14ac:dyDescent="0.3">
      <c r="A956" s="29"/>
      <c r="B956" s="29"/>
      <c r="C956" s="54"/>
      <c r="D956" s="29"/>
      <c r="E956" s="29"/>
      <c r="F956" s="29"/>
      <c r="G956" s="29"/>
      <c r="H956" s="29"/>
      <c r="I956" s="29"/>
      <c r="J956" s="30"/>
      <c r="K956" s="4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5.75" customHeight="1" x14ac:dyDescent="0.3">
      <c r="A957" s="29"/>
      <c r="B957" s="29"/>
      <c r="C957" s="54"/>
      <c r="D957" s="29"/>
      <c r="E957" s="29"/>
      <c r="F957" s="29"/>
      <c r="G957" s="29"/>
      <c r="H957" s="29"/>
      <c r="I957" s="29"/>
      <c r="J957" s="30"/>
      <c r="K957" s="4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5.75" customHeight="1" x14ac:dyDescent="0.3">
      <c r="A958" s="29"/>
      <c r="B958" s="29"/>
      <c r="C958" s="54"/>
      <c r="D958" s="29"/>
      <c r="E958" s="29"/>
      <c r="F958" s="29"/>
      <c r="G958" s="29"/>
      <c r="H958" s="29"/>
      <c r="I958" s="29"/>
      <c r="J958" s="30"/>
      <c r="K958" s="4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5.75" customHeight="1" x14ac:dyDescent="0.3">
      <c r="A959" s="29"/>
      <c r="B959" s="29"/>
      <c r="C959" s="54"/>
      <c r="D959" s="29"/>
      <c r="E959" s="29"/>
      <c r="F959" s="29"/>
      <c r="G959" s="29"/>
      <c r="H959" s="29"/>
      <c r="I959" s="29"/>
      <c r="J959" s="30"/>
      <c r="K959" s="4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5.75" customHeight="1" x14ac:dyDescent="0.3">
      <c r="A960" s="29"/>
      <c r="B960" s="29"/>
      <c r="C960" s="54"/>
      <c r="D960" s="29"/>
      <c r="E960" s="29"/>
      <c r="F960" s="29"/>
      <c r="G960" s="29"/>
      <c r="H960" s="29"/>
      <c r="I960" s="29"/>
      <c r="J960" s="30"/>
      <c r="K960" s="4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5.75" customHeight="1" x14ac:dyDescent="0.3">
      <c r="A961" s="29"/>
      <c r="B961" s="29"/>
      <c r="C961" s="54"/>
      <c r="D961" s="29"/>
      <c r="E961" s="29"/>
      <c r="F961" s="29"/>
      <c r="G961" s="29"/>
      <c r="H961" s="29"/>
      <c r="I961" s="29"/>
      <c r="J961" s="30"/>
      <c r="K961" s="4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5.75" customHeight="1" x14ac:dyDescent="0.3">
      <c r="A962" s="29"/>
      <c r="B962" s="29"/>
      <c r="C962" s="54"/>
      <c r="D962" s="29"/>
      <c r="E962" s="29"/>
      <c r="F962" s="29"/>
      <c r="G962" s="29"/>
      <c r="H962" s="29"/>
      <c r="I962" s="29"/>
      <c r="J962" s="30"/>
      <c r="K962" s="4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5.75" customHeight="1" x14ac:dyDescent="0.3">
      <c r="A963" s="29"/>
      <c r="B963" s="29"/>
      <c r="C963" s="54"/>
      <c r="D963" s="29"/>
      <c r="E963" s="29"/>
      <c r="F963" s="29"/>
      <c r="G963" s="29"/>
      <c r="H963" s="29"/>
      <c r="I963" s="29"/>
      <c r="J963" s="30"/>
      <c r="K963" s="4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5.75" customHeight="1" x14ac:dyDescent="0.3">
      <c r="A964" s="29"/>
      <c r="B964" s="29"/>
      <c r="C964" s="54"/>
      <c r="D964" s="29"/>
      <c r="E964" s="29"/>
      <c r="F964" s="29"/>
      <c r="G964" s="29"/>
      <c r="H964" s="29"/>
      <c r="I964" s="29"/>
      <c r="J964" s="30"/>
      <c r="K964" s="4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5.75" customHeight="1" x14ac:dyDescent="0.3">
      <c r="A965" s="29"/>
      <c r="B965" s="29"/>
      <c r="C965" s="54"/>
      <c r="D965" s="29"/>
      <c r="E965" s="29"/>
      <c r="F965" s="29"/>
      <c r="G965" s="29"/>
      <c r="H965" s="29"/>
      <c r="I965" s="29"/>
      <c r="J965" s="30"/>
      <c r="K965" s="4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5.75" customHeight="1" x14ac:dyDescent="0.3">
      <c r="A966" s="29"/>
      <c r="B966" s="29"/>
      <c r="C966" s="54"/>
      <c r="D966" s="29"/>
      <c r="E966" s="29"/>
      <c r="F966" s="29"/>
      <c r="G966" s="29"/>
      <c r="H966" s="29"/>
      <c r="I966" s="29"/>
      <c r="J966" s="30"/>
      <c r="K966" s="4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5.75" customHeight="1" x14ac:dyDescent="0.3">
      <c r="A967" s="29"/>
      <c r="B967" s="29"/>
      <c r="C967" s="54"/>
      <c r="D967" s="29"/>
      <c r="E967" s="29"/>
      <c r="F967" s="29"/>
      <c r="G967" s="29"/>
      <c r="H967" s="29"/>
      <c r="I967" s="29"/>
      <c r="J967" s="30"/>
      <c r="K967" s="4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5.75" customHeight="1" x14ac:dyDescent="0.3">
      <c r="A968" s="29"/>
      <c r="B968" s="29"/>
      <c r="C968" s="54"/>
      <c r="D968" s="29"/>
      <c r="E968" s="29"/>
      <c r="F968" s="29"/>
      <c r="G968" s="29"/>
      <c r="H968" s="29"/>
      <c r="I968" s="29"/>
      <c r="J968" s="30"/>
      <c r="K968" s="4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5.75" customHeight="1" x14ac:dyDescent="0.3">
      <c r="A969" s="29"/>
      <c r="B969" s="29"/>
      <c r="C969" s="54"/>
      <c r="D969" s="29"/>
      <c r="E969" s="29"/>
      <c r="F969" s="29"/>
      <c r="G969" s="29"/>
      <c r="H969" s="29"/>
      <c r="I969" s="29"/>
      <c r="J969" s="30"/>
      <c r="K969" s="4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5.75" customHeight="1" x14ac:dyDescent="0.3">
      <c r="A970" s="29"/>
      <c r="B970" s="29"/>
      <c r="C970" s="54"/>
      <c r="D970" s="29"/>
      <c r="E970" s="29"/>
      <c r="F970" s="29"/>
      <c r="G970" s="29"/>
      <c r="H970" s="29"/>
      <c r="I970" s="29"/>
      <c r="J970" s="30"/>
      <c r="K970" s="4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5.75" customHeight="1" x14ac:dyDescent="0.3">
      <c r="A971" s="29"/>
      <c r="B971" s="29"/>
      <c r="C971" s="54"/>
      <c r="D971" s="29"/>
      <c r="E971" s="29"/>
      <c r="F971" s="29"/>
      <c r="G971" s="29"/>
      <c r="H971" s="29"/>
      <c r="I971" s="29"/>
      <c r="J971" s="30"/>
      <c r="K971" s="4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5.75" customHeight="1" x14ac:dyDescent="0.3">
      <c r="A972" s="29"/>
      <c r="B972" s="29"/>
      <c r="C972" s="54"/>
      <c r="D972" s="29"/>
      <c r="E972" s="29"/>
      <c r="F972" s="29"/>
      <c r="G972" s="29"/>
      <c r="H972" s="29"/>
      <c r="I972" s="29"/>
      <c r="J972" s="30"/>
      <c r="K972" s="4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5.75" customHeight="1" x14ac:dyDescent="0.3">
      <c r="A973" s="29"/>
      <c r="B973" s="29"/>
      <c r="C973" s="54"/>
      <c r="D973" s="29"/>
      <c r="E973" s="29"/>
      <c r="F973" s="29"/>
      <c r="G973" s="29"/>
      <c r="H973" s="29"/>
      <c r="I973" s="29"/>
      <c r="J973" s="30"/>
      <c r="K973" s="4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5.75" customHeight="1" x14ac:dyDescent="0.3">
      <c r="A974" s="29"/>
      <c r="B974" s="29"/>
      <c r="C974" s="54"/>
      <c r="D974" s="29"/>
      <c r="E974" s="29"/>
      <c r="F974" s="29"/>
      <c r="G974" s="29"/>
      <c r="H974" s="29"/>
      <c r="I974" s="29"/>
      <c r="J974" s="30"/>
      <c r="K974" s="4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5.75" customHeight="1" x14ac:dyDescent="0.3">
      <c r="A975" s="29"/>
      <c r="B975" s="29"/>
      <c r="C975" s="54"/>
      <c r="D975" s="29"/>
      <c r="E975" s="29"/>
      <c r="F975" s="29"/>
      <c r="G975" s="29"/>
      <c r="H975" s="29"/>
      <c r="I975" s="29"/>
      <c r="J975" s="30"/>
      <c r="K975" s="4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5.75" customHeight="1" x14ac:dyDescent="0.3">
      <c r="A976" s="29"/>
      <c r="B976" s="29"/>
      <c r="C976" s="54"/>
      <c r="D976" s="29"/>
      <c r="E976" s="29"/>
      <c r="F976" s="29"/>
      <c r="G976" s="29"/>
      <c r="H976" s="29"/>
      <c r="I976" s="29"/>
      <c r="J976" s="30"/>
      <c r="K976" s="4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5.75" customHeight="1" x14ac:dyDescent="0.3">
      <c r="A977" s="29"/>
      <c r="B977" s="29"/>
      <c r="C977" s="54"/>
      <c r="D977" s="29"/>
      <c r="E977" s="29"/>
      <c r="F977" s="29"/>
      <c r="G977" s="29"/>
      <c r="H977" s="29"/>
      <c r="I977" s="29"/>
      <c r="J977" s="30"/>
      <c r="K977" s="4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5.75" customHeight="1" x14ac:dyDescent="0.3">
      <c r="A978" s="29"/>
      <c r="B978" s="29"/>
      <c r="C978" s="54"/>
      <c r="D978" s="29"/>
      <c r="E978" s="29"/>
      <c r="F978" s="29"/>
      <c r="G978" s="29"/>
      <c r="H978" s="29"/>
      <c r="I978" s="29"/>
      <c r="J978" s="30"/>
      <c r="K978" s="4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5.75" customHeight="1" x14ac:dyDescent="0.3">
      <c r="A979" s="29"/>
      <c r="B979" s="29"/>
      <c r="C979" s="54"/>
      <c r="D979" s="29"/>
      <c r="E979" s="29"/>
      <c r="F979" s="29"/>
      <c r="G979" s="29"/>
      <c r="H979" s="29"/>
      <c r="I979" s="29"/>
      <c r="J979" s="30"/>
      <c r="K979" s="4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5.75" customHeight="1" x14ac:dyDescent="0.3">
      <c r="A980" s="29"/>
      <c r="B980" s="29"/>
      <c r="C980" s="54"/>
      <c r="D980" s="29"/>
      <c r="E980" s="29"/>
      <c r="F980" s="29"/>
      <c r="G980" s="29"/>
      <c r="H980" s="29"/>
      <c r="I980" s="29"/>
      <c r="J980" s="30"/>
      <c r="K980" s="4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5.75" customHeight="1" x14ac:dyDescent="0.3">
      <c r="A981" s="29"/>
      <c r="B981" s="29"/>
      <c r="C981" s="54"/>
      <c r="D981" s="29"/>
      <c r="E981" s="29"/>
      <c r="F981" s="29"/>
      <c r="G981" s="29"/>
      <c r="H981" s="29"/>
      <c r="I981" s="29"/>
      <c r="J981" s="30"/>
      <c r="K981" s="4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5.75" customHeight="1" x14ac:dyDescent="0.3">
      <c r="A982" s="29"/>
      <c r="B982" s="29"/>
      <c r="C982" s="54"/>
      <c r="D982" s="29"/>
      <c r="E982" s="29"/>
      <c r="F982" s="29"/>
      <c r="G982" s="29"/>
      <c r="H982" s="29"/>
      <c r="I982" s="29"/>
      <c r="J982" s="30"/>
      <c r="K982" s="4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5.75" customHeight="1" x14ac:dyDescent="0.3">
      <c r="A983" s="29"/>
      <c r="B983" s="29"/>
      <c r="C983" s="54"/>
      <c r="D983" s="29"/>
      <c r="E983" s="29"/>
      <c r="F983" s="29"/>
      <c r="G983" s="29"/>
      <c r="H983" s="29"/>
      <c r="I983" s="29"/>
      <c r="J983" s="30"/>
      <c r="K983" s="4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5.75" customHeight="1" x14ac:dyDescent="0.3">
      <c r="A984" s="29"/>
      <c r="B984" s="29"/>
      <c r="C984" s="54"/>
      <c r="D984" s="29"/>
      <c r="E984" s="29"/>
      <c r="F984" s="29"/>
      <c r="G984" s="29"/>
      <c r="H984" s="29"/>
      <c r="I984" s="29"/>
      <c r="J984" s="30"/>
      <c r="K984" s="4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5.75" customHeight="1" x14ac:dyDescent="0.3">
      <c r="A985" s="29"/>
      <c r="B985" s="29"/>
      <c r="C985" s="54"/>
      <c r="D985" s="29"/>
      <c r="E985" s="29"/>
      <c r="F985" s="29"/>
      <c r="G985" s="29"/>
      <c r="H985" s="29"/>
      <c r="I985" s="29"/>
      <c r="J985" s="30"/>
      <c r="K985" s="4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5.75" customHeight="1" x14ac:dyDescent="0.3">
      <c r="A986" s="29"/>
      <c r="B986" s="29"/>
      <c r="C986" s="54"/>
      <c r="D986" s="29"/>
      <c r="E986" s="29"/>
      <c r="F986" s="29"/>
      <c r="G986" s="29"/>
      <c r="H986" s="29"/>
      <c r="I986" s="29"/>
      <c r="J986" s="30"/>
      <c r="K986" s="4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5.75" customHeight="1" x14ac:dyDescent="0.3">
      <c r="A987" s="29"/>
      <c r="B987" s="29"/>
      <c r="C987" s="54"/>
      <c r="D987" s="29"/>
      <c r="E987" s="29"/>
      <c r="F987" s="29"/>
      <c r="G987" s="29"/>
      <c r="H987" s="29"/>
      <c r="I987" s="29"/>
      <c r="J987" s="30"/>
      <c r="K987" s="4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5.75" customHeight="1" x14ac:dyDescent="0.3">
      <c r="A988" s="29"/>
      <c r="B988" s="29"/>
      <c r="C988" s="54"/>
      <c r="D988" s="29"/>
      <c r="E988" s="29"/>
      <c r="F988" s="29"/>
      <c r="G988" s="29"/>
      <c r="H988" s="29"/>
      <c r="I988" s="29"/>
      <c r="J988" s="30"/>
      <c r="K988" s="4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5.75" customHeight="1" x14ac:dyDescent="0.3">
      <c r="A989" s="29"/>
      <c r="B989" s="29"/>
      <c r="C989" s="54"/>
      <c r="D989" s="29"/>
      <c r="E989" s="29"/>
      <c r="F989" s="29"/>
      <c r="G989" s="29"/>
      <c r="H989" s="29"/>
      <c r="I989" s="29"/>
      <c r="J989" s="30"/>
      <c r="K989" s="4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5.75" customHeight="1" x14ac:dyDescent="0.3">
      <c r="A990" s="29"/>
      <c r="B990" s="29"/>
      <c r="C990" s="54"/>
      <c r="D990" s="29"/>
      <c r="E990" s="29"/>
      <c r="F990" s="29"/>
      <c r="G990" s="29"/>
      <c r="H990" s="29"/>
      <c r="I990" s="29"/>
      <c r="J990" s="30"/>
      <c r="K990" s="4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5.75" customHeight="1" x14ac:dyDescent="0.3">
      <c r="A991" s="29"/>
      <c r="B991" s="29"/>
      <c r="C991" s="54"/>
      <c r="D991" s="29"/>
      <c r="E991" s="29"/>
      <c r="F991" s="29"/>
      <c r="G991" s="29"/>
      <c r="H991" s="29"/>
      <c r="I991" s="29"/>
      <c r="J991" s="30"/>
      <c r="K991" s="4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5.75" customHeight="1" x14ac:dyDescent="0.3">
      <c r="A992" s="29"/>
      <c r="B992" s="29"/>
      <c r="C992" s="54"/>
      <c r="D992" s="29"/>
      <c r="E992" s="29"/>
      <c r="F992" s="29"/>
      <c r="G992" s="29"/>
      <c r="H992" s="29"/>
      <c r="I992" s="29"/>
      <c r="J992" s="30"/>
      <c r="K992" s="4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5.75" customHeight="1" x14ac:dyDescent="0.3">
      <c r="A993" s="29"/>
      <c r="B993" s="29"/>
      <c r="C993" s="54"/>
      <c r="D993" s="29"/>
      <c r="E993" s="29"/>
      <c r="F993" s="29"/>
      <c r="G993" s="29"/>
      <c r="H993" s="29"/>
      <c r="I993" s="29"/>
      <c r="J993" s="30"/>
      <c r="K993" s="4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5.75" customHeight="1" x14ac:dyDescent="0.3">
      <c r="A994" s="29"/>
      <c r="B994" s="29"/>
      <c r="C994" s="54"/>
      <c r="D994" s="29"/>
      <c r="E994" s="29"/>
      <c r="F994" s="29"/>
      <c r="G994" s="29"/>
      <c r="H994" s="29"/>
      <c r="I994" s="29"/>
      <c r="J994" s="30"/>
      <c r="K994" s="4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5.75" customHeight="1" x14ac:dyDescent="0.3">
      <c r="A995" s="29"/>
      <c r="B995" s="29"/>
      <c r="C995" s="54"/>
      <c r="D995" s="29"/>
      <c r="E995" s="29"/>
      <c r="F995" s="29"/>
      <c r="G995" s="29"/>
      <c r="H995" s="29"/>
      <c r="I995" s="29"/>
      <c r="J995" s="30"/>
      <c r="K995" s="4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5.75" customHeight="1" x14ac:dyDescent="0.3">
      <c r="A996" s="29"/>
      <c r="B996" s="29"/>
      <c r="C996" s="54"/>
      <c r="D996" s="29"/>
      <c r="E996" s="29"/>
      <c r="F996" s="29"/>
      <c r="G996" s="29"/>
      <c r="H996" s="29"/>
      <c r="I996" s="29"/>
      <c r="J996" s="30"/>
      <c r="K996" s="4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5.75" customHeight="1" x14ac:dyDescent="0.3">
      <c r="A997" s="29"/>
      <c r="B997" s="29"/>
      <c r="C997" s="54"/>
      <c r="D997" s="29"/>
      <c r="E997" s="29"/>
      <c r="F997" s="29"/>
      <c r="G997" s="29"/>
      <c r="H997" s="29"/>
      <c r="I997" s="29"/>
      <c r="J997" s="30"/>
      <c r="K997" s="4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5.75" customHeight="1" x14ac:dyDescent="0.3">
      <c r="A998" s="29"/>
      <c r="B998" s="29"/>
      <c r="C998" s="54"/>
      <c r="D998" s="29"/>
      <c r="E998" s="29"/>
      <c r="F998" s="29"/>
      <c r="G998" s="29"/>
      <c r="H998" s="29"/>
      <c r="I998" s="29"/>
      <c r="J998" s="30"/>
      <c r="K998" s="4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5.75" customHeight="1" x14ac:dyDescent="0.3">
      <c r="A999" s="29"/>
      <c r="B999" s="29"/>
      <c r="C999" s="54"/>
      <c r="D999" s="29"/>
      <c r="E999" s="29"/>
      <c r="F999" s="29"/>
      <c r="G999" s="29"/>
      <c r="H999" s="29"/>
      <c r="I999" s="29"/>
      <c r="J999" s="30"/>
      <c r="K999" s="4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5.75" customHeight="1" x14ac:dyDescent="0.3">
      <c r="A1000" s="29"/>
      <c r="B1000" s="29"/>
      <c r="C1000" s="54"/>
      <c r="D1000" s="29"/>
      <c r="E1000" s="29"/>
      <c r="F1000" s="29"/>
      <c r="G1000" s="29"/>
      <c r="H1000" s="29"/>
      <c r="I1000" s="29"/>
      <c r="J1000" s="30"/>
      <c r="K1000" s="4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">
    <mergeCell ref="A1:G1"/>
    <mergeCell ref="D3:E3"/>
    <mergeCell ref="C9:D9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000"/>
  <sheetViews>
    <sheetView workbookViewId="0"/>
  </sheetViews>
  <sheetFormatPr defaultColWidth="14.44140625" defaultRowHeight="15" customHeight="1" x14ac:dyDescent="0.3"/>
  <cols>
    <col min="1" max="1" width="5.6640625" customWidth="1"/>
    <col min="2" max="2" width="11.5546875" customWidth="1"/>
    <col min="3" max="3" width="34.109375" customWidth="1"/>
    <col min="4" max="4" width="21.88671875" customWidth="1"/>
    <col min="5" max="5" width="8.44140625" customWidth="1"/>
    <col min="6" max="6" width="10.44140625" customWidth="1"/>
    <col min="7" max="7" width="11.5546875" customWidth="1"/>
    <col min="8" max="26" width="9.109375" customWidth="1"/>
  </cols>
  <sheetData>
    <row r="1" spans="1:26" ht="18" x14ac:dyDescent="0.35">
      <c r="A1" s="276" t="s">
        <v>206</v>
      </c>
      <c r="B1" s="253"/>
      <c r="C1" s="253"/>
      <c r="D1" s="253"/>
      <c r="E1" s="253"/>
      <c r="F1" s="253"/>
      <c r="G1" s="254"/>
      <c r="H1" s="29"/>
      <c r="I1" s="29"/>
      <c r="J1" s="30"/>
      <c r="K1" s="4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14.4" x14ac:dyDescent="0.3">
      <c r="A2" s="46" t="s">
        <v>6</v>
      </c>
      <c r="B2" s="27" t="s">
        <v>8</v>
      </c>
      <c r="C2" s="111" t="s">
        <v>10</v>
      </c>
      <c r="D2" s="27" t="s">
        <v>12</v>
      </c>
      <c r="E2" s="27" t="s">
        <v>15</v>
      </c>
      <c r="F2" s="27" t="s">
        <v>16</v>
      </c>
      <c r="G2" s="112" t="s">
        <v>19</v>
      </c>
      <c r="H2" s="29"/>
      <c r="I2" s="29"/>
      <c r="J2" s="30"/>
      <c r="K2" s="4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15.6" x14ac:dyDescent="0.3">
      <c r="A3" s="35"/>
      <c r="B3" s="36"/>
      <c r="C3" s="37"/>
      <c r="D3" s="255" t="s">
        <v>25</v>
      </c>
      <c r="E3" s="240"/>
      <c r="F3" s="113">
        <f>'Dec-23'!F9</f>
        <v>3725</v>
      </c>
      <c r="G3" s="40"/>
      <c r="H3" s="29"/>
      <c r="I3" s="29"/>
      <c r="J3" s="30"/>
      <c r="K3" s="4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15.6" x14ac:dyDescent="0.3">
      <c r="A4" s="35">
        <v>1</v>
      </c>
      <c r="B4" s="42">
        <v>45293</v>
      </c>
      <c r="C4" s="26" t="s">
        <v>207</v>
      </c>
      <c r="D4" s="17" t="s">
        <v>64</v>
      </c>
      <c r="E4" s="17" t="s">
        <v>45</v>
      </c>
      <c r="F4" s="67"/>
      <c r="G4" s="120">
        <v>80</v>
      </c>
      <c r="H4" s="29"/>
      <c r="I4" s="29"/>
      <c r="J4" s="30"/>
      <c r="K4" s="4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28.8" x14ac:dyDescent="0.3">
      <c r="A5" s="35">
        <v>2</v>
      </c>
      <c r="B5" s="42">
        <v>45294</v>
      </c>
      <c r="C5" s="26" t="s">
        <v>208</v>
      </c>
      <c r="D5" s="17" t="s">
        <v>171</v>
      </c>
      <c r="E5" s="17" t="s">
        <v>45</v>
      </c>
      <c r="F5" s="67"/>
      <c r="G5" s="120">
        <v>1680</v>
      </c>
      <c r="H5" s="29"/>
      <c r="I5" s="29"/>
      <c r="J5" s="30"/>
      <c r="K5" s="4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43.2" x14ac:dyDescent="0.3">
      <c r="A6" s="35">
        <v>3</v>
      </c>
      <c r="B6" s="42">
        <v>45306</v>
      </c>
      <c r="C6" s="43" t="s">
        <v>209</v>
      </c>
      <c r="D6" s="17" t="s">
        <v>210</v>
      </c>
      <c r="E6" s="17" t="s">
        <v>45</v>
      </c>
      <c r="F6" s="17"/>
      <c r="G6" s="121">
        <v>100</v>
      </c>
      <c r="H6" s="29"/>
      <c r="I6" s="29"/>
      <c r="J6" s="30"/>
      <c r="K6" s="4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43.2" x14ac:dyDescent="0.3">
      <c r="A7" s="35">
        <v>4</v>
      </c>
      <c r="B7" s="42">
        <v>45309</v>
      </c>
      <c r="C7" s="26" t="s">
        <v>211</v>
      </c>
      <c r="D7" s="17" t="s">
        <v>212</v>
      </c>
      <c r="E7" s="17" t="s">
        <v>45</v>
      </c>
      <c r="F7" s="17"/>
      <c r="G7" s="121">
        <v>110</v>
      </c>
      <c r="H7" s="29"/>
      <c r="I7" s="29"/>
      <c r="J7" s="30"/>
      <c r="K7" s="4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43.2" x14ac:dyDescent="0.3">
      <c r="A8" s="35">
        <v>5</v>
      </c>
      <c r="B8" s="42">
        <v>45311</v>
      </c>
      <c r="C8" s="26" t="s">
        <v>213</v>
      </c>
      <c r="D8" s="17" t="s">
        <v>64</v>
      </c>
      <c r="E8" s="17" t="s">
        <v>45</v>
      </c>
      <c r="F8" s="17"/>
      <c r="G8" s="121">
        <v>120</v>
      </c>
      <c r="H8" s="29"/>
      <c r="I8" s="29"/>
      <c r="J8" s="30"/>
      <c r="K8" s="4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ht="28.8" x14ac:dyDescent="0.3">
      <c r="A9" s="35">
        <v>6</v>
      </c>
      <c r="B9" s="42">
        <v>45313</v>
      </c>
      <c r="C9" s="26" t="s">
        <v>214</v>
      </c>
      <c r="D9" s="17"/>
      <c r="E9" s="17" t="s">
        <v>45</v>
      </c>
      <c r="F9" s="17">
        <v>5000</v>
      </c>
      <c r="G9" s="121">
        <v>6866</v>
      </c>
      <c r="H9" s="29"/>
      <c r="I9" s="29"/>
      <c r="J9" s="30"/>
      <c r="K9" s="4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ht="15.6" x14ac:dyDescent="0.3">
      <c r="A10" s="35">
        <v>7</v>
      </c>
      <c r="B10" s="42">
        <v>45317</v>
      </c>
      <c r="C10" s="26" t="s">
        <v>215</v>
      </c>
      <c r="D10" s="17"/>
      <c r="E10" s="17" t="s">
        <v>45</v>
      </c>
      <c r="F10" s="17">
        <v>25000</v>
      </c>
      <c r="G10" s="121">
        <v>18180</v>
      </c>
      <c r="H10" s="29"/>
      <c r="I10" s="29"/>
      <c r="J10" s="30"/>
      <c r="K10" s="4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14.4" x14ac:dyDescent="0.3">
      <c r="A11" s="46"/>
      <c r="B11" s="36"/>
      <c r="C11" s="26"/>
      <c r="D11" s="27" t="s">
        <v>52</v>
      </c>
      <c r="E11" s="27"/>
      <c r="F11" s="47">
        <f t="shared" ref="F11:G11" si="0">SUM(F3:F10)</f>
        <v>33725</v>
      </c>
      <c r="G11" s="48">
        <f t="shared" si="0"/>
        <v>27136</v>
      </c>
      <c r="H11" s="29"/>
      <c r="I11" s="29"/>
      <c r="J11" s="30"/>
      <c r="K11" s="4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14.4" x14ac:dyDescent="0.3">
      <c r="A12" s="49"/>
      <c r="B12" s="50"/>
      <c r="C12" s="256" t="s">
        <v>73</v>
      </c>
      <c r="D12" s="248"/>
      <c r="E12" s="51"/>
      <c r="F12" s="52">
        <f>F11-G11</f>
        <v>6589</v>
      </c>
      <c r="G12" s="53"/>
      <c r="H12" s="29"/>
      <c r="I12" s="29"/>
      <c r="J12" s="30"/>
      <c r="K12" s="4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14.4" x14ac:dyDescent="0.3">
      <c r="A13" s="29"/>
      <c r="B13" s="29"/>
      <c r="C13" s="54"/>
      <c r="D13" s="29"/>
      <c r="E13" s="29"/>
      <c r="F13" s="29"/>
      <c r="G13" s="29"/>
      <c r="H13" s="29"/>
      <c r="I13" s="29"/>
      <c r="J13" s="30"/>
      <c r="K13" s="4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14.4" x14ac:dyDescent="0.3">
      <c r="A14" s="29"/>
      <c r="B14" s="29"/>
      <c r="C14" s="54"/>
      <c r="D14" s="29"/>
      <c r="E14" s="29"/>
      <c r="F14" s="29"/>
      <c r="G14" s="29"/>
      <c r="H14" s="29"/>
      <c r="I14" s="29"/>
      <c r="J14" s="30"/>
      <c r="K14" s="4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14.4" x14ac:dyDescent="0.3">
      <c r="A15" s="29"/>
      <c r="B15" s="29"/>
      <c r="C15" s="54"/>
      <c r="D15" s="29"/>
      <c r="E15" s="29"/>
      <c r="F15" s="29"/>
      <c r="G15" s="29"/>
      <c r="H15" s="29"/>
      <c r="I15" s="29"/>
      <c r="J15" s="30"/>
      <c r="K15" s="4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ht="14.4" x14ac:dyDescent="0.3">
      <c r="A16" s="29"/>
      <c r="B16" s="29"/>
      <c r="C16" s="54"/>
      <c r="D16" s="29"/>
      <c r="E16" s="29"/>
      <c r="F16" s="29"/>
      <c r="G16" s="29"/>
      <c r="H16" s="29"/>
      <c r="I16" s="29"/>
      <c r="J16" s="30"/>
      <c r="K16" s="4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14.4" x14ac:dyDescent="0.3">
      <c r="A17" s="29"/>
      <c r="B17" s="29"/>
      <c r="C17" s="54"/>
      <c r="D17" s="29"/>
      <c r="E17" s="29"/>
      <c r="F17" s="29"/>
      <c r="G17" s="29"/>
      <c r="H17" s="29"/>
      <c r="I17" s="29"/>
      <c r="J17" s="30"/>
      <c r="K17" s="4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ht="14.4" x14ac:dyDescent="0.3">
      <c r="A18" s="29"/>
      <c r="B18" s="29"/>
      <c r="C18" s="54"/>
      <c r="D18" s="29"/>
      <c r="E18" s="29"/>
      <c r="F18" s="29"/>
      <c r="G18" s="29"/>
      <c r="H18" s="29"/>
      <c r="I18" s="29"/>
      <c r="J18" s="30"/>
      <c r="K18" s="4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4.4" x14ac:dyDescent="0.3">
      <c r="A19" s="29"/>
      <c r="B19" s="29"/>
      <c r="C19" s="54"/>
      <c r="D19" s="29"/>
      <c r="E19" s="29"/>
      <c r="F19" s="29"/>
      <c r="G19" s="29"/>
      <c r="H19" s="29"/>
      <c r="I19" s="29"/>
      <c r="J19" s="30"/>
      <c r="K19" s="4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4.4" x14ac:dyDescent="0.3">
      <c r="A20" s="29"/>
      <c r="B20" s="29"/>
      <c r="C20" s="54"/>
      <c r="D20" s="29"/>
      <c r="E20" s="29"/>
      <c r="F20" s="29"/>
      <c r="G20" s="29"/>
      <c r="H20" s="29"/>
      <c r="I20" s="29"/>
      <c r="J20" s="30"/>
      <c r="K20" s="4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5.75" customHeight="1" x14ac:dyDescent="0.3">
      <c r="A21" s="29"/>
      <c r="B21" s="29"/>
      <c r="C21" s="54"/>
      <c r="D21" s="29"/>
      <c r="E21" s="29"/>
      <c r="F21" s="29"/>
      <c r="G21" s="29"/>
      <c r="H21" s="29"/>
      <c r="I21" s="29"/>
      <c r="J21" s="30"/>
      <c r="K21" s="4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5.75" customHeight="1" x14ac:dyDescent="0.3">
      <c r="A22" s="29"/>
      <c r="B22" s="29"/>
      <c r="C22" s="54"/>
      <c r="D22" s="29"/>
      <c r="E22" s="29"/>
      <c r="F22" s="29"/>
      <c r="G22" s="29"/>
      <c r="H22" s="29"/>
      <c r="I22" s="29"/>
      <c r="J22" s="30"/>
      <c r="K22" s="4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5.75" customHeight="1" x14ac:dyDescent="0.3">
      <c r="A23" s="29"/>
      <c r="B23" s="29"/>
      <c r="C23" s="54"/>
      <c r="D23" s="29"/>
      <c r="E23" s="29"/>
      <c r="F23" s="29"/>
      <c r="G23" s="29"/>
      <c r="H23" s="29"/>
      <c r="I23" s="29"/>
      <c r="J23" s="30"/>
      <c r="K23" s="4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15.75" customHeight="1" x14ac:dyDescent="0.3">
      <c r="A24" s="29"/>
      <c r="B24" s="29"/>
      <c r="C24" s="54"/>
      <c r="D24" s="29"/>
      <c r="E24" s="29"/>
      <c r="F24" s="29"/>
      <c r="G24" s="29"/>
      <c r="H24" s="29"/>
      <c r="I24" s="29"/>
      <c r="J24" s="30"/>
      <c r="K24" s="4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15.75" customHeight="1" x14ac:dyDescent="0.3">
      <c r="A25" s="29"/>
      <c r="B25" s="29"/>
      <c r="C25" s="54"/>
      <c r="D25" s="29"/>
      <c r="E25" s="29"/>
      <c r="F25" s="29"/>
      <c r="G25" s="29"/>
      <c r="H25" s="29"/>
      <c r="I25" s="29"/>
      <c r="J25" s="30"/>
      <c r="K25" s="4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15.75" customHeight="1" x14ac:dyDescent="0.3">
      <c r="A26" s="29"/>
      <c r="B26" s="29"/>
      <c r="C26" s="54"/>
      <c r="D26" s="29"/>
      <c r="E26" s="29"/>
      <c r="F26" s="29"/>
      <c r="G26" s="29"/>
      <c r="H26" s="29"/>
      <c r="I26" s="29"/>
      <c r="J26" s="30"/>
      <c r="K26" s="4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15.75" customHeight="1" x14ac:dyDescent="0.3">
      <c r="A27" s="29"/>
      <c r="B27" s="29"/>
      <c r="C27" s="54"/>
      <c r="D27" s="29"/>
      <c r="E27" s="29"/>
      <c r="F27" s="29"/>
      <c r="G27" s="29"/>
      <c r="H27" s="29"/>
      <c r="I27" s="29"/>
      <c r="J27" s="30"/>
      <c r="K27" s="4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15.75" customHeight="1" x14ac:dyDescent="0.3">
      <c r="A28" s="29"/>
      <c r="B28" s="29"/>
      <c r="C28" s="54"/>
      <c r="D28" s="29"/>
      <c r="E28" s="29"/>
      <c r="F28" s="29"/>
      <c r="G28" s="29"/>
      <c r="H28" s="29"/>
      <c r="I28" s="29"/>
      <c r="J28" s="30"/>
      <c r="K28" s="4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15.75" customHeight="1" x14ac:dyDescent="0.3">
      <c r="A29" s="29"/>
      <c r="B29" s="29"/>
      <c r="C29" s="54"/>
      <c r="D29" s="29"/>
      <c r="E29" s="29"/>
      <c r="F29" s="29"/>
      <c r="G29" s="29"/>
      <c r="H29" s="29"/>
      <c r="I29" s="29"/>
      <c r="J29" s="30"/>
      <c r="K29" s="4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ht="15.75" customHeight="1" x14ac:dyDescent="0.3">
      <c r="A30" s="29"/>
      <c r="B30" s="29"/>
      <c r="C30" s="54"/>
      <c r="D30" s="29"/>
      <c r="E30" s="29"/>
      <c r="F30" s="29"/>
      <c r="G30" s="29"/>
      <c r="H30" s="29"/>
      <c r="I30" s="29"/>
      <c r="J30" s="30"/>
      <c r="K30" s="4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ht="15.75" customHeight="1" x14ac:dyDescent="0.3">
      <c r="A31" s="29"/>
      <c r="B31" s="29"/>
      <c r="C31" s="54"/>
      <c r="D31" s="29"/>
      <c r="E31" s="29"/>
      <c r="F31" s="29"/>
      <c r="G31" s="29"/>
      <c r="H31" s="29"/>
      <c r="I31" s="29"/>
      <c r="J31" s="30"/>
      <c r="K31" s="4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15.75" customHeight="1" x14ac:dyDescent="0.3">
      <c r="A32" s="29"/>
      <c r="B32" s="29"/>
      <c r="C32" s="54"/>
      <c r="D32" s="29"/>
      <c r="E32" s="29"/>
      <c r="F32" s="29"/>
      <c r="G32" s="29"/>
      <c r="H32" s="29"/>
      <c r="I32" s="29"/>
      <c r="J32" s="30"/>
      <c r="K32" s="4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15.75" customHeight="1" x14ac:dyDescent="0.3">
      <c r="A33" s="29"/>
      <c r="B33" s="29"/>
      <c r="C33" s="54"/>
      <c r="D33" s="29"/>
      <c r="E33" s="29"/>
      <c r="F33" s="29"/>
      <c r="G33" s="29"/>
      <c r="H33" s="29"/>
      <c r="I33" s="29"/>
      <c r="J33" s="30"/>
      <c r="K33" s="4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15.75" customHeight="1" x14ac:dyDescent="0.3">
      <c r="A34" s="29"/>
      <c r="B34" s="29"/>
      <c r="C34" s="54"/>
      <c r="D34" s="29"/>
      <c r="E34" s="29"/>
      <c r="F34" s="29"/>
      <c r="G34" s="29"/>
      <c r="H34" s="29"/>
      <c r="I34" s="29"/>
      <c r="J34" s="30"/>
      <c r="K34" s="4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5.75" customHeight="1" x14ac:dyDescent="0.3">
      <c r="A35" s="29"/>
      <c r="B35" s="29"/>
      <c r="C35" s="54"/>
      <c r="D35" s="29"/>
      <c r="E35" s="29"/>
      <c r="F35" s="29"/>
      <c r="G35" s="29"/>
      <c r="H35" s="29"/>
      <c r="I35" s="29"/>
      <c r="J35" s="30"/>
      <c r="K35" s="4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15.75" customHeight="1" x14ac:dyDescent="0.3">
      <c r="A36" s="29"/>
      <c r="B36" s="29"/>
      <c r="C36" s="54"/>
      <c r="D36" s="29"/>
      <c r="E36" s="29"/>
      <c r="F36" s="29"/>
      <c r="G36" s="29"/>
      <c r="H36" s="29"/>
      <c r="I36" s="29"/>
      <c r="J36" s="30"/>
      <c r="K36" s="4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ht="15.75" customHeight="1" x14ac:dyDescent="0.3">
      <c r="A37" s="29"/>
      <c r="B37" s="29"/>
      <c r="C37" s="54"/>
      <c r="D37" s="29"/>
      <c r="E37" s="29"/>
      <c r="F37" s="29"/>
      <c r="G37" s="29"/>
      <c r="H37" s="29"/>
      <c r="I37" s="29"/>
      <c r="J37" s="30"/>
      <c r="K37" s="4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15.75" customHeight="1" x14ac:dyDescent="0.3">
      <c r="A38" s="29"/>
      <c r="B38" s="29"/>
      <c r="C38" s="54"/>
      <c r="D38" s="29"/>
      <c r="E38" s="29"/>
      <c r="F38" s="29"/>
      <c r="G38" s="29"/>
      <c r="H38" s="29"/>
      <c r="I38" s="29"/>
      <c r="J38" s="30"/>
      <c r="K38" s="4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15.75" customHeight="1" x14ac:dyDescent="0.3">
      <c r="A39" s="29"/>
      <c r="B39" s="29"/>
      <c r="C39" s="54"/>
      <c r="D39" s="29"/>
      <c r="E39" s="29"/>
      <c r="F39" s="29"/>
      <c r="G39" s="29"/>
      <c r="H39" s="29"/>
      <c r="I39" s="29"/>
      <c r="J39" s="30"/>
      <c r="K39" s="4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15.75" customHeight="1" x14ac:dyDescent="0.3">
      <c r="A40" s="29"/>
      <c r="B40" s="29"/>
      <c r="C40" s="54"/>
      <c r="D40" s="29"/>
      <c r="E40" s="29"/>
      <c r="F40" s="29"/>
      <c r="G40" s="29"/>
      <c r="H40" s="29"/>
      <c r="I40" s="29"/>
      <c r="J40" s="30"/>
      <c r="K40" s="4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15.75" customHeight="1" x14ac:dyDescent="0.3">
      <c r="A41" s="29"/>
      <c r="B41" s="29"/>
      <c r="C41" s="54"/>
      <c r="D41" s="29"/>
      <c r="E41" s="29"/>
      <c r="F41" s="29"/>
      <c r="G41" s="29"/>
      <c r="H41" s="29"/>
      <c r="I41" s="29"/>
      <c r="J41" s="30"/>
      <c r="K41" s="4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ht="15.75" customHeight="1" x14ac:dyDescent="0.3">
      <c r="A42" s="29"/>
      <c r="B42" s="29"/>
      <c r="C42" s="54"/>
      <c r="D42" s="29"/>
      <c r="E42" s="29"/>
      <c r="F42" s="29"/>
      <c r="G42" s="29"/>
      <c r="H42" s="29"/>
      <c r="I42" s="29"/>
      <c r="J42" s="30"/>
      <c r="K42" s="4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15.75" customHeight="1" x14ac:dyDescent="0.3">
      <c r="A43" s="29"/>
      <c r="B43" s="29"/>
      <c r="C43" s="54"/>
      <c r="D43" s="29"/>
      <c r="E43" s="29"/>
      <c r="F43" s="29"/>
      <c r="G43" s="29"/>
      <c r="H43" s="29"/>
      <c r="I43" s="29"/>
      <c r="J43" s="30"/>
      <c r="K43" s="4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ht="15.75" customHeight="1" x14ac:dyDescent="0.3">
      <c r="A44" s="29"/>
      <c r="B44" s="29"/>
      <c r="C44" s="54"/>
      <c r="D44" s="29"/>
      <c r="E44" s="29"/>
      <c r="F44" s="29"/>
      <c r="G44" s="29"/>
      <c r="H44" s="29"/>
      <c r="I44" s="29"/>
      <c r="J44" s="30"/>
      <c r="K44" s="4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15.75" customHeight="1" x14ac:dyDescent="0.3">
      <c r="A45" s="29"/>
      <c r="B45" s="29"/>
      <c r="C45" s="54"/>
      <c r="D45" s="29"/>
      <c r="E45" s="29"/>
      <c r="F45" s="29"/>
      <c r="G45" s="29"/>
      <c r="H45" s="29"/>
      <c r="I45" s="29"/>
      <c r="J45" s="30"/>
      <c r="K45" s="4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15.75" customHeight="1" x14ac:dyDescent="0.3">
      <c r="A46" s="29"/>
      <c r="B46" s="29"/>
      <c r="C46" s="54"/>
      <c r="D46" s="29"/>
      <c r="E46" s="29"/>
      <c r="F46" s="29"/>
      <c r="G46" s="29"/>
      <c r="H46" s="29"/>
      <c r="I46" s="29"/>
      <c r="J46" s="30"/>
      <c r="K46" s="4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15.75" customHeight="1" x14ac:dyDescent="0.3">
      <c r="A47" s="29"/>
      <c r="B47" s="29"/>
      <c r="C47" s="54"/>
      <c r="D47" s="29"/>
      <c r="E47" s="29"/>
      <c r="F47" s="29"/>
      <c r="G47" s="29"/>
      <c r="H47" s="29"/>
      <c r="I47" s="29"/>
      <c r="J47" s="30"/>
      <c r="K47" s="4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15.75" customHeight="1" x14ac:dyDescent="0.3">
      <c r="A48" s="29"/>
      <c r="B48" s="29"/>
      <c r="C48" s="54"/>
      <c r="D48" s="29"/>
      <c r="E48" s="29"/>
      <c r="F48" s="29"/>
      <c r="G48" s="29"/>
      <c r="H48" s="29"/>
      <c r="I48" s="29"/>
      <c r="J48" s="30"/>
      <c r="K48" s="4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15.75" customHeight="1" x14ac:dyDescent="0.3">
      <c r="A49" s="29"/>
      <c r="B49" s="29"/>
      <c r="C49" s="54"/>
      <c r="D49" s="29"/>
      <c r="E49" s="29"/>
      <c r="F49" s="29"/>
      <c r="G49" s="29"/>
      <c r="H49" s="29"/>
      <c r="I49" s="29"/>
      <c r="J49" s="30"/>
      <c r="K49" s="4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15.75" customHeight="1" x14ac:dyDescent="0.3">
      <c r="A50" s="29"/>
      <c r="B50" s="29"/>
      <c r="C50" s="54"/>
      <c r="D50" s="29"/>
      <c r="E50" s="29"/>
      <c r="F50" s="29"/>
      <c r="G50" s="29"/>
      <c r="H50" s="29"/>
      <c r="I50" s="29"/>
      <c r="J50" s="30"/>
      <c r="K50" s="4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15.75" customHeight="1" x14ac:dyDescent="0.3">
      <c r="A51" s="29"/>
      <c r="B51" s="29"/>
      <c r="C51" s="54"/>
      <c r="D51" s="29"/>
      <c r="E51" s="29"/>
      <c r="F51" s="29"/>
      <c r="G51" s="29"/>
      <c r="H51" s="29"/>
      <c r="I51" s="29"/>
      <c r="J51" s="30"/>
      <c r="K51" s="4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15.75" customHeight="1" x14ac:dyDescent="0.3">
      <c r="A52" s="29"/>
      <c r="B52" s="29"/>
      <c r="C52" s="54"/>
      <c r="D52" s="29"/>
      <c r="E52" s="29"/>
      <c r="F52" s="29"/>
      <c r="G52" s="29"/>
      <c r="H52" s="29"/>
      <c r="I52" s="29"/>
      <c r="J52" s="30"/>
      <c r="K52" s="4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ht="15.75" customHeight="1" x14ac:dyDescent="0.3">
      <c r="A53" s="29"/>
      <c r="B53" s="29"/>
      <c r="C53" s="54"/>
      <c r="D53" s="29"/>
      <c r="E53" s="29"/>
      <c r="F53" s="29"/>
      <c r="G53" s="29"/>
      <c r="H53" s="29"/>
      <c r="I53" s="29"/>
      <c r="J53" s="30"/>
      <c r="K53" s="4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15.75" customHeight="1" x14ac:dyDescent="0.3">
      <c r="A54" s="29"/>
      <c r="B54" s="29"/>
      <c r="C54" s="54"/>
      <c r="D54" s="29"/>
      <c r="E54" s="29"/>
      <c r="F54" s="29"/>
      <c r="G54" s="29"/>
      <c r="H54" s="29"/>
      <c r="I54" s="29"/>
      <c r="J54" s="30"/>
      <c r="K54" s="4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ht="15.75" customHeight="1" x14ac:dyDescent="0.3">
      <c r="A55" s="29"/>
      <c r="B55" s="29"/>
      <c r="C55" s="54"/>
      <c r="D55" s="29"/>
      <c r="E55" s="29"/>
      <c r="F55" s="29"/>
      <c r="G55" s="29"/>
      <c r="H55" s="29"/>
      <c r="I55" s="29"/>
      <c r="J55" s="30"/>
      <c r="K55" s="4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ht="15.75" customHeight="1" x14ac:dyDescent="0.3">
      <c r="A56" s="29"/>
      <c r="B56" s="29"/>
      <c r="C56" s="54"/>
      <c r="D56" s="29"/>
      <c r="E56" s="29"/>
      <c r="F56" s="29"/>
      <c r="G56" s="29"/>
      <c r="H56" s="29"/>
      <c r="I56" s="29"/>
      <c r="J56" s="30"/>
      <c r="K56" s="4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ht="15.75" customHeight="1" x14ac:dyDescent="0.3">
      <c r="A57" s="29"/>
      <c r="B57" s="29"/>
      <c r="C57" s="54"/>
      <c r="D57" s="29"/>
      <c r="E57" s="29"/>
      <c r="F57" s="29"/>
      <c r="G57" s="29"/>
      <c r="H57" s="29"/>
      <c r="I57" s="29"/>
      <c r="J57" s="30"/>
      <c r="K57" s="4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15.75" customHeight="1" x14ac:dyDescent="0.3">
      <c r="A58" s="29"/>
      <c r="B58" s="29"/>
      <c r="C58" s="54"/>
      <c r="D58" s="29"/>
      <c r="E58" s="29"/>
      <c r="F58" s="29"/>
      <c r="G58" s="29"/>
      <c r="H58" s="29"/>
      <c r="I58" s="29"/>
      <c r="J58" s="30"/>
      <c r="K58" s="4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ht="15.75" customHeight="1" x14ac:dyDescent="0.3">
      <c r="A59" s="29"/>
      <c r="B59" s="29"/>
      <c r="C59" s="54"/>
      <c r="D59" s="29"/>
      <c r="E59" s="29"/>
      <c r="F59" s="29"/>
      <c r="G59" s="29"/>
      <c r="H59" s="29"/>
      <c r="I59" s="29"/>
      <c r="J59" s="30"/>
      <c r="K59" s="4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ht="15.75" customHeight="1" x14ac:dyDescent="0.3">
      <c r="A60" s="29"/>
      <c r="B60" s="29"/>
      <c r="C60" s="54"/>
      <c r="D60" s="29"/>
      <c r="E60" s="29"/>
      <c r="F60" s="29"/>
      <c r="G60" s="29"/>
      <c r="H60" s="29"/>
      <c r="I60" s="29"/>
      <c r="J60" s="30"/>
      <c r="K60" s="4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5.75" customHeight="1" x14ac:dyDescent="0.3">
      <c r="A61" s="29"/>
      <c r="B61" s="29"/>
      <c r="C61" s="54"/>
      <c r="D61" s="29"/>
      <c r="E61" s="29"/>
      <c r="F61" s="29"/>
      <c r="G61" s="29"/>
      <c r="H61" s="29"/>
      <c r="I61" s="29"/>
      <c r="J61" s="30"/>
      <c r="K61" s="4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5.75" customHeight="1" x14ac:dyDescent="0.3">
      <c r="A62" s="29"/>
      <c r="B62" s="29"/>
      <c r="C62" s="54"/>
      <c r="D62" s="29"/>
      <c r="E62" s="29"/>
      <c r="F62" s="29"/>
      <c r="G62" s="29"/>
      <c r="H62" s="29"/>
      <c r="I62" s="29"/>
      <c r="J62" s="30"/>
      <c r="K62" s="4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5.75" customHeight="1" x14ac:dyDescent="0.3">
      <c r="A63" s="29"/>
      <c r="B63" s="29"/>
      <c r="C63" s="54"/>
      <c r="D63" s="29"/>
      <c r="E63" s="29"/>
      <c r="F63" s="29"/>
      <c r="G63" s="29"/>
      <c r="H63" s="29"/>
      <c r="I63" s="29"/>
      <c r="J63" s="30"/>
      <c r="K63" s="4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5.75" customHeight="1" x14ac:dyDescent="0.3">
      <c r="A64" s="29"/>
      <c r="B64" s="29"/>
      <c r="C64" s="54"/>
      <c r="D64" s="29"/>
      <c r="E64" s="29"/>
      <c r="F64" s="29"/>
      <c r="G64" s="29"/>
      <c r="H64" s="29"/>
      <c r="I64" s="29"/>
      <c r="J64" s="30"/>
      <c r="K64" s="4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5.75" customHeight="1" x14ac:dyDescent="0.3">
      <c r="A65" s="29"/>
      <c r="B65" s="29"/>
      <c r="C65" s="54"/>
      <c r="D65" s="29"/>
      <c r="E65" s="29"/>
      <c r="F65" s="29"/>
      <c r="G65" s="29"/>
      <c r="H65" s="29"/>
      <c r="I65" s="29"/>
      <c r="J65" s="30"/>
      <c r="K65" s="4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5.75" customHeight="1" x14ac:dyDescent="0.3">
      <c r="A66" s="29"/>
      <c r="B66" s="29"/>
      <c r="C66" s="54"/>
      <c r="D66" s="29"/>
      <c r="E66" s="29"/>
      <c r="F66" s="29"/>
      <c r="G66" s="29"/>
      <c r="H66" s="29"/>
      <c r="I66" s="29"/>
      <c r="J66" s="30"/>
      <c r="K66" s="4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5.75" customHeight="1" x14ac:dyDescent="0.3">
      <c r="A67" s="29"/>
      <c r="B67" s="29"/>
      <c r="C67" s="54"/>
      <c r="D67" s="29"/>
      <c r="E67" s="29"/>
      <c r="F67" s="29"/>
      <c r="G67" s="29"/>
      <c r="H67" s="29"/>
      <c r="I67" s="29"/>
      <c r="J67" s="30"/>
      <c r="K67" s="4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5.75" customHeight="1" x14ac:dyDescent="0.3">
      <c r="A68" s="29"/>
      <c r="B68" s="29"/>
      <c r="C68" s="54"/>
      <c r="D68" s="29"/>
      <c r="E68" s="29"/>
      <c r="F68" s="29"/>
      <c r="G68" s="29"/>
      <c r="H68" s="29"/>
      <c r="I68" s="29"/>
      <c r="J68" s="30"/>
      <c r="K68" s="4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5.75" customHeight="1" x14ac:dyDescent="0.3">
      <c r="A69" s="29"/>
      <c r="B69" s="29"/>
      <c r="C69" s="54"/>
      <c r="D69" s="29"/>
      <c r="E69" s="29"/>
      <c r="F69" s="29"/>
      <c r="G69" s="29"/>
      <c r="H69" s="29"/>
      <c r="I69" s="29"/>
      <c r="J69" s="30"/>
      <c r="K69" s="4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5.75" customHeight="1" x14ac:dyDescent="0.3">
      <c r="A70" s="29"/>
      <c r="B70" s="29"/>
      <c r="C70" s="54"/>
      <c r="D70" s="29"/>
      <c r="E70" s="29"/>
      <c r="F70" s="29"/>
      <c r="G70" s="29"/>
      <c r="H70" s="29"/>
      <c r="I70" s="29"/>
      <c r="J70" s="30"/>
      <c r="K70" s="4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5.75" customHeight="1" x14ac:dyDescent="0.3">
      <c r="A71" s="29"/>
      <c r="B71" s="29"/>
      <c r="C71" s="54"/>
      <c r="D71" s="29"/>
      <c r="E71" s="29"/>
      <c r="F71" s="29"/>
      <c r="G71" s="29"/>
      <c r="H71" s="29"/>
      <c r="I71" s="29"/>
      <c r="J71" s="30"/>
      <c r="K71" s="4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5.75" customHeight="1" x14ac:dyDescent="0.3">
      <c r="A72" s="29"/>
      <c r="B72" s="29"/>
      <c r="C72" s="54"/>
      <c r="D72" s="29"/>
      <c r="E72" s="29"/>
      <c r="F72" s="29"/>
      <c r="G72" s="29"/>
      <c r="H72" s="29"/>
      <c r="I72" s="29"/>
      <c r="J72" s="30"/>
      <c r="K72" s="4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5.75" customHeight="1" x14ac:dyDescent="0.3">
      <c r="A73" s="29"/>
      <c r="B73" s="29"/>
      <c r="C73" s="54"/>
      <c r="D73" s="29"/>
      <c r="E73" s="29"/>
      <c r="F73" s="29"/>
      <c r="G73" s="29"/>
      <c r="H73" s="29"/>
      <c r="I73" s="29"/>
      <c r="J73" s="30"/>
      <c r="K73" s="4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5.75" customHeight="1" x14ac:dyDescent="0.3">
      <c r="A74" s="29"/>
      <c r="B74" s="29"/>
      <c r="C74" s="54"/>
      <c r="D74" s="29"/>
      <c r="E74" s="29"/>
      <c r="F74" s="29"/>
      <c r="G74" s="29"/>
      <c r="H74" s="29"/>
      <c r="I74" s="29"/>
      <c r="J74" s="30"/>
      <c r="K74" s="4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5.75" customHeight="1" x14ac:dyDescent="0.3">
      <c r="A75" s="29"/>
      <c r="B75" s="29"/>
      <c r="C75" s="54"/>
      <c r="D75" s="29"/>
      <c r="E75" s="29"/>
      <c r="F75" s="29"/>
      <c r="G75" s="29"/>
      <c r="H75" s="29"/>
      <c r="I75" s="29"/>
      <c r="J75" s="30"/>
      <c r="K75" s="4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5.75" customHeight="1" x14ac:dyDescent="0.3">
      <c r="A76" s="29"/>
      <c r="B76" s="29"/>
      <c r="C76" s="54"/>
      <c r="D76" s="29"/>
      <c r="E76" s="29"/>
      <c r="F76" s="29"/>
      <c r="G76" s="29"/>
      <c r="H76" s="29"/>
      <c r="I76" s="29"/>
      <c r="J76" s="30"/>
      <c r="K76" s="4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5.75" customHeight="1" x14ac:dyDescent="0.3">
      <c r="A77" s="29"/>
      <c r="B77" s="29"/>
      <c r="C77" s="54"/>
      <c r="D77" s="29"/>
      <c r="E77" s="29"/>
      <c r="F77" s="29"/>
      <c r="G77" s="29"/>
      <c r="H77" s="29"/>
      <c r="I77" s="29"/>
      <c r="J77" s="30"/>
      <c r="K77" s="4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5.75" customHeight="1" x14ac:dyDescent="0.3">
      <c r="A78" s="29"/>
      <c r="B78" s="29"/>
      <c r="C78" s="54"/>
      <c r="D78" s="29"/>
      <c r="E78" s="29"/>
      <c r="F78" s="29"/>
      <c r="G78" s="29"/>
      <c r="H78" s="29"/>
      <c r="I78" s="29"/>
      <c r="J78" s="30"/>
      <c r="K78" s="4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5.75" customHeight="1" x14ac:dyDescent="0.3">
      <c r="A79" s="29"/>
      <c r="B79" s="29"/>
      <c r="C79" s="54"/>
      <c r="D79" s="29"/>
      <c r="E79" s="29"/>
      <c r="F79" s="29"/>
      <c r="G79" s="29"/>
      <c r="H79" s="29"/>
      <c r="I79" s="29"/>
      <c r="J79" s="30"/>
      <c r="K79" s="4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5.75" customHeight="1" x14ac:dyDescent="0.3">
      <c r="A80" s="29"/>
      <c r="B80" s="29"/>
      <c r="C80" s="54"/>
      <c r="D80" s="29"/>
      <c r="E80" s="29"/>
      <c r="F80" s="29"/>
      <c r="G80" s="29"/>
      <c r="H80" s="29"/>
      <c r="I80" s="29"/>
      <c r="J80" s="30"/>
      <c r="K80" s="4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5.75" customHeight="1" x14ac:dyDescent="0.3">
      <c r="A81" s="29"/>
      <c r="B81" s="29"/>
      <c r="C81" s="54"/>
      <c r="D81" s="29"/>
      <c r="E81" s="29"/>
      <c r="F81" s="29"/>
      <c r="G81" s="29"/>
      <c r="H81" s="29"/>
      <c r="I81" s="29"/>
      <c r="J81" s="30"/>
      <c r="K81" s="4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5.75" customHeight="1" x14ac:dyDescent="0.3">
      <c r="A82" s="29"/>
      <c r="B82" s="29"/>
      <c r="C82" s="54"/>
      <c r="D82" s="29"/>
      <c r="E82" s="29"/>
      <c r="F82" s="29"/>
      <c r="G82" s="29"/>
      <c r="H82" s="29"/>
      <c r="I82" s="29"/>
      <c r="J82" s="30"/>
      <c r="K82" s="4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5.75" customHeight="1" x14ac:dyDescent="0.3">
      <c r="A83" s="29"/>
      <c r="B83" s="29"/>
      <c r="C83" s="54"/>
      <c r="D83" s="29"/>
      <c r="E83" s="29"/>
      <c r="F83" s="29"/>
      <c r="G83" s="29"/>
      <c r="H83" s="29"/>
      <c r="I83" s="29"/>
      <c r="J83" s="30"/>
      <c r="K83" s="4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5.75" customHeight="1" x14ac:dyDescent="0.3">
      <c r="A84" s="29"/>
      <c r="B84" s="29"/>
      <c r="C84" s="54"/>
      <c r="D84" s="29"/>
      <c r="E84" s="29"/>
      <c r="F84" s="29"/>
      <c r="G84" s="29"/>
      <c r="H84" s="29"/>
      <c r="I84" s="29"/>
      <c r="J84" s="30"/>
      <c r="K84" s="4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5.75" customHeight="1" x14ac:dyDescent="0.3">
      <c r="A85" s="29"/>
      <c r="B85" s="29"/>
      <c r="C85" s="54"/>
      <c r="D85" s="29"/>
      <c r="E85" s="29"/>
      <c r="F85" s="29"/>
      <c r="G85" s="29"/>
      <c r="H85" s="29"/>
      <c r="I85" s="29"/>
      <c r="J85" s="30"/>
      <c r="K85" s="4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5.75" customHeight="1" x14ac:dyDescent="0.3">
      <c r="A86" s="29"/>
      <c r="B86" s="29"/>
      <c r="C86" s="54"/>
      <c r="D86" s="29"/>
      <c r="E86" s="29"/>
      <c r="F86" s="29"/>
      <c r="G86" s="29"/>
      <c r="H86" s="29"/>
      <c r="I86" s="29"/>
      <c r="J86" s="30"/>
      <c r="K86" s="4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5.75" customHeight="1" x14ac:dyDescent="0.3">
      <c r="A87" s="29"/>
      <c r="B87" s="29"/>
      <c r="C87" s="54"/>
      <c r="D87" s="29"/>
      <c r="E87" s="29"/>
      <c r="F87" s="29"/>
      <c r="G87" s="29"/>
      <c r="H87" s="29"/>
      <c r="I87" s="29"/>
      <c r="J87" s="30"/>
      <c r="K87" s="4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5.75" customHeight="1" x14ac:dyDescent="0.3">
      <c r="A88" s="29"/>
      <c r="B88" s="29"/>
      <c r="C88" s="54"/>
      <c r="D88" s="29"/>
      <c r="E88" s="29"/>
      <c r="F88" s="29"/>
      <c r="G88" s="29"/>
      <c r="H88" s="29"/>
      <c r="I88" s="29"/>
      <c r="J88" s="30"/>
      <c r="K88" s="4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5.75" customHeight="1" x14ac:dyDescent="0.3">
      <c r="A89" s="29"/>
      <c r="B89" s="29"/>
      <c r="C89" s="54"/>
      <c r="D89" s="29"/>
      <c r="E89" s="29"/>
      <c r="F89" s="29"/>
      <c r="G89" s="29"/>
      <c r="H89" s="29"/>
      <c r="I89" s="29"/>
      <c r="J89" s="30"/>
      <c r="K89" s="4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5.75" customHeight="1" x14ac:dyDescent="0.3">
      <c r="A90" s="29"/>
      <c r="B90" s="29"/>
      <c r="C90" s="54"/>
      <c r="D90" s="29"/>
      <c r="E90" s="29"/>
      <c r="F90" s="29"/>
      <c r="G90" s="29"/>
      <c r="H90" s="29"/>
      <c r="I90" s="29"/>
      <c r="J90" s="30"/>
      <c r="K90" s="4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5.75" customHeight="1" x14ac:dyDescent="0.3">
      <c r="A91" s="29"/>
      <c r="B91" s="29"/>
      <c r="C91" s="54"/>
      <c r="D91" s="29"/>
      <c r="E91" s="29"/>
      <c r="F91" s="29"/>
      <c r="G91" s="29"/>
      <c r="H91" s="29"/>
      <c r="I91" s="29"/>
      <c r="J91" s="30"/>
      <c r="K91" s="4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5.75" customHeight="1" x14ac:dyDescent="0.3">
      <c r="A92" s="29"/>
      <c r="B92" s="29"/>
      <c r="C92" s="54"/>
      <c r="D92" s="29"/>
      <c r="E92" s="29"/>
      <c r="F92" s="29"/>
      <c r="G92" s="29"/>
      <c r="H92" s="29"/>
      <c r="I92" s="29"/>
      <c r="J92" s="30"/>
      <c r="K92" s="4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5.75" customHeight="1" x14ac:dyDescent="0.3">
      <c r="A93" s="29"/>
      <c r="B93" s="29"/>
      <c r="C93" s="54"/>
      <c r="D93" s="29"/>
      <c r="E93" s="29"/>
      <c r="F93" s="29"/>
      <c r="G93" s="29"/>
      <c r="H93" s="29"/>
      <c r="I93" s="29"/>
      <c r="J93" s="30"/>
      <c r="K93" s="4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5.75" customHeight="1" x14ac:dyDescent="0.3">
      <c r="A94" s="29"/>
      <c r="B94" s="29"/>
      <c r="C94" s="54"/>
      <c r="D94" s="29"/>
      <c r="E94" s="29"/>
      <c r="F94" s="29"/>
      <c r="G94" s="29"/>
      <c r="H94" s="29"/>
      <c r="I94" s="29"/>
      <c r="J94" s="30"/>
      <c r="K94" s="4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5.75" customHeight="1" x14ac:dyDescent="0.3">
      <c r="A95" s="29"/>
      <c r="B95" s="29"/>
      <c r="C95" s="54"/>
      <c r="D95" s="29"/>
      <c r="E95" s="29"/>
      <c r="F95" s="29"/>
      <c r="G95" s="29"/>
      <c r="H95" s="29"/>
      <c r="I95" s="29"/>
      <c r="J95" s="30"/>
      <c r="K95" s="4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5.75" customHeight="1" x14ac:dyDescent="0.3">
      <c r="A96" s="29"/>
      <c r="B96" s="29"/>
      <c r="C96" s="54"/>
      <c r="D96" s="29"/>
      <c r="E96" s="29"/>
      <c r="F96" s="29"/>
      <c r="G96" s="29"/>
      <c r="H96" s="29"/>
      <c r="I96" s="29"/>
      <c r="J96" s="30"/>
      <c r="K96" s="4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5.75" customHeight="1" x14ac:dyDescent="0.3">
      <c r="A97" s="29"/>
      <c r="B97" s="29"/>
      <c r="C97" s="54"/>
      <c r="D97" s="29"/>
      <c r="E97" s="29"/>
      <c r="F97" s="29"/>
      <c r="G97" s="29"/>
      <c r="H97" s="29"/>
      <c r="I97" s="29"/>
      <c r="J97" s="30"/>
      <c r="K97" s="4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5.75" customHeight="1" x14ac:dyDescent="0.3">
      <c r="A98" s="29"/>
      <c r="B98" s="29"/>
      <c r="C98" s="54"/>
      <c r="D98" s="29"/>
      <c r="E98" s="29"/>
      <c r="F98" s="29"/>
      <c r="G98" s="29"/>
      <c r="H98" s="29"/>
      <c r="I98" s="29"/>
      <c r="J98" s="30"/>
      <c r="K98" s="4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5.75" customHeight="1" x14ac:dyDescent="0.3">
      <c r="A99" s="29"/>
      <c r="B99" s="29"/>
      <c r="C99" s="54"/>
      <c r="D99" s="29"/>
      <c r="E99" s="29"/>
      <c r="F99" s="29"/>
      <c r="G99" s="29"/>
      <c r="H99" s="29"/>
      <c r="I99" s="29"/>
      <c r="J99" s="30"/>
      <c r="K99" s="4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5.75" customHeight="1" x14ac:dyDescent="0.3">
      <c r="A100" s="29"/>
      <c r="B100" s="29"/>
      <c r="C100" s="54"/>
      <c r="D100" s="29"/>
      <c r="E100" s="29"/>
      <c r="F100" s="29"/>
      <c r="G100" s="29"/>
      <c r="H100" s="29"/>
      <c r="I100" s="29"/>
      <c r="J100" s="30"/>
      <c r="K100" s="4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5.75" customHeight="1" x14ac:dyDescent="0.3">
      <c r="A101" s="29"/>
      <c r="B101" s="29"/>
      <c r="C101" s="54"/>
      <c r="D101" s="29"/>
      <c r="E101" s="29"/>
      <c r="F101" s="29"/>
      <c r="G101" s="29"/>
      <c r="H101" s="29"/>
      <c r="I101" s="29"/>
      <c r="J101" s="30"/>
      <c r="K101" s="4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5.75" customHeight="1" x14ac:dyDescent="0.3">
      <c r="A102" s="29"/>
      <c r="B102" s="29"/>
      <c r="C102" s="54"/>
      <c r="D102" s="29"/>
      <c r="E102" s="29"/>
      <c r="F102" s="29"/>
      <c r="G102" s="29"/>
      <c r="H102" s="29"/>
      <c r="I102" s="29"/>
      <c r="J102" s="30"/>
      <c r="K102" s="4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5.75" customHeight="1" x14ac:dyDescent="0.3">
      <c r="A103" s="29"/>
      <c r="B103" s="29"/>
      <c r="C103" s="54"/>
      <c r="D103" s="29"/>
      <c r="E103" s="29"/>
      <c r="F103" s="29"/>
      <c r="G103" s="29"/>
      <c r="H103" s="29"/>
      <c r="I103" s="29"/>
      <c r="J103" s="30"/>
      <c r="K103" s="4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5.75" customHeight="1" x14ac:dyDescent="0.3">
      <c r="A104" s="29"/>
      <c r="B104" s="29"/>
      <c r="C104" s="54"/>
      <c r="D104" s="29"/>
      <c r="E104" s="29"/>
      <c r="F104" s="29"/>
      <c r="G104" s="29"/>
      <c r="H104" s="29"/>
      <c r="I104" s="29"/>
      <c r="J104" s="30"/>
      <c r="K104" s="4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5.75" customHeight="1" x14ac:dyDescent="0.3">
      <c r="A105" s="29"/>
      <c r="B105" s="29"/>
      <c r="C105" s="54"/>
      <c r="D105" s="29"/>
      <c r="E105" s="29"/>
      <c r="F105" s="29"/>
      <c r="G105" s="29"/>
      <c r="H105" s="29"/>
      <c r="I105" s="29"/>
      <c r="J105" s="30"/>
      <c r="K105" s="4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5.75" customHeight="1" x14ac:dyDescent="0.3">
      <c r="A106" s="29"/>
      <c r="B106" s="29"/>
      <c r="C106" s="54"/>
      <c r="D106" s="29"/>
      <c r="E106" s="29"/>
      <c r="F106" s="29"/>
      <c r="G106" s="29"/>
      <c r="H106" s="29"/>
      <c r="I106" s="29"/>
      <c r="J106" s="30"/>
      <c r="K106" s="4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5.75" customHeight="1" x14ac:dyDescent="0.3">
      <c r="A107" s="29"/>
      <c r="B107" s="29"/>
      <c r="C107" s="54"/>
      <c r="D107" s="29"/>
      <c r="E107" s="29"/>
      <c r="F107" s="29"/>
      <c r="G107" s="29"/>
      <c r="H107" s="29"/>
      <c r="I107" s="29"/>
      <c r="J107" s="30"/>
      <c r="K107" s="4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5.75" customHeight="1" x14ac:dyDescent="0.3">
      <c r="A108" s="29"/>
      <c r="B108" s="29"/>
      <c r="C108" s="54"/>
      <c r="D108" s="29"/>
      <c r="E108" s="29"/>
      <c r="F108" s="29"/>
      <c r="G108" s="29"/>
      <c r="H108" s="29"/>
      <c r="I108" s="29"/>
      <c r="J108" s="30"/>
      <c r="K108" s="4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5.75" customHeight="1" x14ac:dyDescent="0.3">
      <c r="A109" s="29"/>
      <c r="B109" s="29"/>
      <c r="C109" s="54"/>
      <c r="D109" s="29"/>
      <c r="E109" s="29"/>
      <c r="F109" s="29"/>
      <c r="G109" s="29"/>
      <c r="H109" s="29"/>
      <c r="I109" s="29"/>
      <c r="J109" s="30"/>
      <c r="K109" s="4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5.75" customHeight="1" x14ac:dyDescent="0.3">
      <c r="A110" s="29"/>
      <c r="B110" s="29"/>
      <c r="C110" s="54"/>
      <c r="D110" s="29"/>
      <c r="E110" s="29"/>
      <c r="F110" s="29"/>
      <c r="G110" s="29"/>
      <c r="H110" s="29"/>
      <c r="I110" s="29"/>
      <c r="J110" s="30"/>
      <c r="K110" s="4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5.75" customHeight="1" x14ac:dyDescent="0.3">
      <c r="A111" s="29"/>
      <c r="B111" s="29"/>
      <c r="C111" s="54"/>
      <c r="D111" s="29"/>
      <c r="E111" s="29"/>
      <c r="F111" s="29"/>
      <c r="G111" s="29"/>
      <c r="H111" s="29"/>
      <c r="I111" s="29"/>
      <c r="J111" s="30"/>
      <c r="K111" s="4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5.75" customHeight="1" x14ac:dyDescent="0.3">
      <c r="A112" s="29"/>
      <c r="B112" s="29"/>
      <c r="C112" s="54"/>
      <c r="D112" s="29"/>
      <c r="E112" s="29"/>
      <c r="F112" s="29"/>
      <c r="G112" s="29"/>
      <c r="H112" s="29"/>
      <c r="I112" s="29"/>
      <c r="J112" s="30"/>
      <c r="K112" s="4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5.75" customHeight="1" x14ac:dyDescent="0.3">
      <c r="A113" s="29"/>
      <c r="B113" s="29"/>
      <c r="C113" s="54"/>
      <c r="D113" s="29"/>
      <c r="E113" s="29"/>
      <c r="F113" s="29"/>
      <c r="G113" s="29"/>
      <c r="H113" s="29"/>
      <c r="I113" s="29"/>
      <c r="J113" s="30"/>
      <c r="K113" s="4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5.75" customHeight="1" x14ac:dyDescent="0.3">
      <c r="A114" s="29"/>
      <c r="B114" s="29"/>
      <c r="C114" s="54"/>
      <c r="D114" s="29"/>
      <c r="E114" s="29"/>
      <c r="F114" s="29"/>
      <c r="G114" s="29"/>
      <c r="H114" s="29"/>
      <c r="I114" s="29"/>
      <c r="J114" s="30"/>
      <c r="K114" s="4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5.75" customHeight="1" x14ac:dyDescent="0.3">
      <c r="A115" s="29"/>
      <c r="B115" s="29"/>
      <c r="C115" s="54"/>
      <c r="D115" s="29"/>
      <c r="E115" s="29"/>
      <c r="F115" s="29"/>
      <c r="G115" s="29"/>
      <c r="H115" s="29"/>
      <c r="I115" s="29"/>
      <c r="J115" s="30"/>
      <c r="K115" s="4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5.75" customHeight="1" x14ac:dyDescent="0.3">
      <c r="A116" s="29"/>
      <c r="B116" s="29"/>
      <c r="C116" s="54"/>
      <c r="D116" s="29"/>
      <c r="E116" s="29"/>
      <c r="F116" s="29"/>
      <c r="G116" s="29"/>
      <c r="H116" s="29"/>
      <c r="I116" s="29"/>
      <c r="J116" s="30"/>
      <c r="K116" s="4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5.75" customHeight="1" x14ac:dyDescent="0.3">
      <c r="A117" s="29"/>
      <c r="B117" s="29"/>
      <c r="C117" s="54"/>
      <c r="D117" s="29"/>
      <c r="E117" s="29"/>
      <c r="F117" s="29"/>
      <c r="G117" s="29"/>
      <c r="H117" s="29"/>
      <c r="I117" s="29"/>
      <c r="J117" s="30"/>
      <c r="K117" s="4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5.75" customHeight="1" x14ac:dyDescent="0.3">
      <c r="A118" s="29"/>
      <c r="B118" s="29"/>
      <c r="C118" s="54"/>
      <c r="D118" s="29"/>
      <c r="E118" s="29"/>
      <c r="F118" s="29"/>
      <c r="G118" s="29"/>
      <c r="H118" s="29"/>
      <c r="I118" s="29"/>
      <c r="J118" s="30"/>
      <c r="K118" s="4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5.75" customHeight="1" x14ac:dyDescent="0.3">
      <c r="A119" s="29"/>
      <c r="B119" s="29"/>
      <c r="C119" s="54"/>
      <c r="D119" s="29"/>
      <c r="E119" s="29"/>
      <c r="F119" s="29"/>
      <c r="G119" s="29"/>
      <c r="H119" s="29"/>
      <c r="I119" s="29"/>
      <c r="J119" s="30"/>
      <c r="K119" s="4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5.75" customHeight="1" x14ac:dyDescent="0.3">
      <c r="A120" s="29"/>
      <c r="B120" s="29"/>
      <c r="C120" s="54"/>
      <c r="D120" s="29"/>
      <c r="E120" s="29"/>
      <c r="F120" s="29"/>
      <c r="G120" s="29"/>
      <c r="H120" s="29"/>
      <c r="I120" s="29"/>
      <c r="J120" s="30"/>
      <c r="K120" s="4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5.75" customHeight="1" x14ac:dyDescent="0.3">
      <c r="A121" s="29"/>
      <c r="B121" s="29"/>
      <c r="C121" s="54"/>
      <c r="D121" s="29"/>
      <c r="E121" s="29"/>
      <c r="F121" s="29"/>
      <c r="G121" s="29"/>
      <c r="H121" s="29"/>
      <c r="I121" s="29"/>
      <c r="J121" s="30"/>
      <c r="K121" s="4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5.75" customHeight="1" x14ac:dyDescent="0.3">
      <c r="A122" s="29"/>
      <c r="B122" s="29"/>
      <c r="C122" s="54"/>
      <c r="D122" s="29"/>
      <c r="E122" s="29"/>
      <c r="F122" s="29"/>
      <c r="G122" s="29"/>
      <c r="H122" s="29"/>
      <c r="I122" s="29"/>
      <c r="J122" s="30"/>
      <c r="K122" s="4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5.75" customHeight="1" x14ac:dyDescent="0.3">
      <c r="A123" s="29"/>
      <c r="B123" s="29"/>
      <c r="C123" s="54"/>
      <c r="D123" s="29"/>
      <c r="E123" s="29"/>
      <c r="F123" s="29"/>
      <c r="G123" s="29"/>
      <c r="H123" s="29"/>
      <c r="I123" s="29"/>
      <c r="J123" s="30"/>
      <c r="K123" s="4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5.75" customHeight="1" x14ac:dyDescent="0.3">
      <c r="A124" s="29"/>
      <c r="B124" s="29"/>
      <c r="C124" s="54"/>
      <c r="D124" s="29"/>
      <c r="E124" s="29"/>
      <c r="F124" s="29"/>
      <c r="G124" s="29"/>
      <c r="H124" s="29"/>
      <c r="I124" s="29"/>
      <c r="J124" s="30"/>
      <c r="K124" s="4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5.75" customHeight="1" x14ac:dyDescent="0.3">
      <c r="A125" s="29"/>
      <c r="B125" s="29"/>
      <c r="C125" s="54"/>
      <c r="D125" s="29"/>
      <c r="E125" s="29"/>
      <c r="F125" s="29"/>
      <c r="G125" s="29"/>
      <c r="H125" s="29"/>
      <c r="I125" s="29"/>
      <c r="J125" s="30"/>
      <c r="K125" s="4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5.75" customHeight="1" x14ac:dyDescent="0.3">
      <c r="A126" s="29"/>
      <c r="B126" s="29"/>
      <c r="C126" s="54"/>
      <c r="D126" s="29"/>
      <c r="E126" s="29"/>
      <c r="F126" s="29"/>
      <c r="G126" s="29"/>
      <c r="H126" s="29"/>
      <c r="I126" s="29"/>
      <c r="J126" s="30"/>
      <c r="K126" s="4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5.75" customHeight="1" x14ac:dyDescent="0.3">
      <c r="A127" s="29"/>
      <c r="B127" s="29"/>
      <c r="C127" s="54"/>
      <c r="D127" s="29"/>
      <c r="E127" s="29"/>
      <c r="F127" s="29"/>
      <c r="G127" s="29"/>
      <c r="H127" s="29"/>
      <c r="I127" s="29"/>
      <c r="J127" s="30"/>
      <c r="K127" s="4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5.75" customHeight="1" x14ac:dyDescent="0.3">
      <c r="A128" s="29"/>
      <c r="B128" s="29"/>
      <c r="C128" s="54"/>
      <c r="D128" s="29"/>
      <c r="E128" s="29"/>
      <c r="F128" s="29"/>
      <c r="G128" s="29"/>
      <c r="H128" s="29"/>
      <c r="I128" s="29"/>
      <c r="J128" s="30"/>
      <c r="K128" s="4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5.75" customHeight="1" x14ac:dyDescent="0.3">
      <c r="A129" s="29"/>
      <c r="B129" s="29"/>
      <c r="C129" s="54"/>
      <c r="D129" s="29"/>
      <c r="E129" s="29"/>
      <c r="F129" s="29"/>
      <c r="G129" s="29"/>
      <c r="H129" s="29"/>
      <c r="I129" s="29"/>
      <c r="J129" s="30"/>
      <c r="K129" s="4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5.75" customHeight="1" x14ac:dyDescent="0.3">
      <c r="A130" s="29"/>
      <c r="B130" s="29"/>
      <c r="C130" s="54"/>
      <c r="D130" s="29"/>
      <c r="E130" s="29"/>
      <c r="F130" s="29"/>
      <c r="G130" s="29"/>
      <c r="H130" s="29"/>
      <c r="I130" s="29"/>
      <c r="J130" s="30"/>
      <c r="K130" s="4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5.75" customHeight="1" x14ac:dyDescent="0.3">
      <c r="A131" s="29"/>
      <c r="B131" s="29"/>
      <c r="C131" s="54"/>
      <c r="D131" s="29"/>
      <c r="E131" s="29"/>
      <c r="F131" s="29"/>
      <c r="G131" s="29"/>
      <c r="H131" s="29"/>
      <c r="I131" s="29"/>
      <c r="J131" s="30"/>
      <c r="K131" s="4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5.75" customHeight="1" x14ac:dyDescent="0.3">
      <c r="A132" s="29"/>
      <c r="B132" s="29"/>
      <c r="C132" s="54"/>
      <c r="D132" s="29"/>
      <c r="E132" s="29"/>
      <c r="F132" s="29"/>
      <c r="G132" s="29"/>
      <c r="H132" s="29"/>
      <c r="I132" s="29"/>
      <c r="J132" s="30"/>
      <c r="K132" s="4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5.75" customHeight="1" x14ac:dyDescent="0.3">
      <c r="A133" s="29"/>
      <c r="B133" s="29"/>
      <c r="C133" s="54"/>
      <c r="D133" s="29"/>
      <c r="E133" s="29"/>
      <c r="F133" s="29"/>
      <c r="G133" s="29"/>
      <c r="H133" s="29"/>
      <c r="I133" s="29"/>
      <c r="J133" s="30"/>
      <c r="K133" s="4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5.75" customHeight="1" x14ac:dyDescent="0.3">
      <c r="A134" s="29"/>
      <c r="B134" s="29"/>
      <c r="C134" s="54"/>
      <c r="D134" s="29"/>
      <c r="E134" s="29"/>
      <c r="F134" s="29"/>
      <c r="G134" s="29"/>
      <c r="H134" s="29"/>
      <c r="I134" s="29"/>
      <c r="J134" s="30"/>
      <c r="K134" s="4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5.75" customHeight="1" x14ac:dyDescent="0.3">
      <c r="A135" s="29"/>
      <c r="B135" s="29"/>
      <c r="C135" s="54"/>
      <c r="D135" s="29"/>
      <c r="E135" s="29"/>
      <c r="F135" s="29"/>
      <c r="G135" s="29"/>
      <c r="H135" s="29"/>
      <c r="I135" s="29"/>
      <c r="J135" s="30"/>
      <c r="K135" s="4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5.75" customHeight="1" x14ac:dyDescent="0.3">
      <c r="A136" s="29"/>
      <c r="B136" s="29"/>
      <c r="C136" s="54"/>
      <c r="D136" s="29"/>
      <c r="E136" s="29"/>
      <c r="F136" s="29"/>
      <c r="G136" s="29"/>
      <c r="H136" s="29"/>
      <c r="I136" s="29"/>
      <c r="J136" s="30"/>
      <c r="K136" s="4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5.75" customHeight="1" x14ac:dyDescent="0.3">
      <c r="A137" s="29"/>
      <c r="B137" s="29"/>
      <c r="C137" s="54"/>
      <c r="D137" s="29"/>
      <c r="E137" s="29"/>
      <c r="F137" s="29"/>
      <c r="G137" s="29"/>
      <c r="H137" s="29"/>
      <c r="I137" s="29"/>
      <c r="J137" s="30"/>
      <c r="K137" s="4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5.75" customHeight="1" x14ac:dyDescent="0.3">
      <c r="A138" s="29"/>
      <c r="B138" s="29"/>
      <c r="C138" s="54"/>
      <c r="D138" s="29"/>
      <c r="E138" s="29"/>
      <c r="F138" s="29"/>
      <c r="G138" s="29"/>
      <c r="H138" s="29"/>
      <c r="I138" s="29"/>
      <c r="J138" s="30"/>
      <c r="K138" s="4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5.75" customHeight="1" x14ac:dyDescent="0.3">
      <c r="A139" s="29"/>
      <c r="B139" s="29"/>
      <c r="C139" s="54"/>
      <c r="D139" s="29"/>
      <c r="E139" s="29"/>
      <c r="F139" s="29"/>
      <c r="G139" s="29"/>
      <c r="H139" s="29"/>
      <c r="I139" s="29"/>
      <c r="J139" s="30"/>
      <c r="K139" s="4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5.75" customHeight="1" x14ac:dyDescent="0.3">
      <c r="A140" s="29"/>
      <c r="B140" s="29"/>
      <c r="C140" s="54"/>
      <c r="D140" s="29"/>
      <c r="E140" s="29"/>
      <c r="F140" s="29"/>
      <c r="G140" s="29"/>
      <c r="H140" s="29"/>
      <c r="I140" s="29"/>
      <c r="J140" s="30"/>
      <c r="K140" s="4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5.75" customHeight="1" x14ac:dyDescent="0.3">
      <c r="A141" s="29"/>
      <c r="B141" s="29"/>
      <c r="C141" s="54"/>
      <c r="D141" s="29"/>
      <c r="E141" s="29"/>
      <c r="F141" s="29"/>
      <c r="G141" s="29"/>
      <c r="H141" s="29"/>
      <c r="I141" s="29"/>
      <c r="J141" s="30"/>
      <c r="K141" s="4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5.75" customHeight="1" x14ac:dyDescent="0.3">
      <c r="A142" s="29"/>
      <c r="B142" s="29"/>
      <c r="C142" s="54"/>
      <c r="D142" s="29"/>
      <c r="E142" s="29"/>
      <c r="F142" s="29"/>
      <c r="G142" s="29"/>
      <c r="H142" s="29"/>
      <c r="I142" s="29"/>
      <c r="J142" s="30"/>
      <c r="K142" s="4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5.75" customHeight="1" x14ac:dyDescent="0.3">
      <c r="A143" s="29"/>
      <c r="B143" s="29"/>
      <c r="C143" s="54"/>
      <c r="D143" s="29"/>
      <c r="E143" s="29"/>
      <c r="F143" s="29"/>
      <c r="G143" s="29"/>
      <c r="H143" s="29"/>
      <c r="I143" s="29"/>
      <c r="J143" s="30"/>
      <c r="K143" s="4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5.75" customHeight="1" x14ac:dyDescent="0.3">
      <c r="A144" s="29"/>
      <c r="B144" s="29"/>
      <c r="C144" s="54"/>
      <c r="D144" s="29"/>
      <c r="E144" s="29"/>
      <c r="F144" s="29"/>
      <c r="G144" s="29"/>
      <c r="H144" s="29"/>
      <c r="I144" s="29"/>
      <c r="J144" s="30"/>
      <c r="K144" s="4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5.75" customHeight="1" x14ac:dyDescent="0.3">
      <c r="A145" s="29"/>
      <c r="B145" s="29"/>
      <c r="C145" s="54"/>
      <c r="D145" s="29"/>
      <c r="E145" s="29"/>
      <c r="F145" s="29"/>
      <c r="G145" s="29"/>
      <c r="H145" s="29"/>
      <c r="I145" s="29"/>
      <c r="J145" s="30"/>
      <c r="K145" s="4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5.75" customHeight="1" x14ac:dyDescent="0.3">
      <c r="A146" s="29"/>
      <c r="B146" s="29"/>
      <c r="C146" s="54"/>
      <c r="D146" s="29"/>
      <c r="E146" s="29"/>
      <c r="F146" s="29"/>
      <c r="G146" s="29"/>
      <c r="H146" s="29"/>
      <c r="I146" s="29"/>
      <c r="J146" s="30"/>
      <c r="K146" s="4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5.75" customHeight="1" x14ac:dyDescent="0.3">
      <c r="A147" s="29"/>
      <c r="B147" s="29"/>
      <c r="C147" s="54"/>
      <c r="D147" s="29"/>
      <c r="E147" s="29"/>
      <c r="F147" s="29"/>
      <c r="G147" s="29"/>
      <c r="H147" s="29"/>
      <c r="I147" s="29"/>
      <c r="J147" s="30"/>
      <c r="K147" s="4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5.75" customHeight="1" x14ac:dyDescent="0.3">
      <c r="A148" s="29"/>
      <c r="B148" s="29"/>
      <c r="C148" s="54"/>
      <c r="D148" s="29"/>
      <c r="E148" s="29"/>
      <c r="F148" s="29"/>
      <c r="G148" s="29"/>
      <c r="H148" s="29"/>
      <c r="I148" s="29"/>
      <c r="J148" s="30"/>
      <c r="K148" s="4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5.75" customHeight="1" x14ac:dyDescent="0.3">
      <c r="A149" s="29"/>
      <c r="B149" s="29"/>
      <c r="C149" s="54"/>
      <c r="D149" s="29"/>
      <c r="E149" s="29"/>
      <c r="F149" s="29"/>
      <c r="G149" s="29"/>
      <c r="H149" s="29"/>
      <c r="I149" s="29"/>
      <c r="J149" s="30"/>
      <c r="K149" s="4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5.75" customHeight="1" x14ac:dyDescent="0.3">
      <c r="A150" s="29"/>
      <c r="B150" s="29"/>
      <c r="C150" s="54"/>
      <c r="D150" s="29"/>
      <c r="E150" s="29"/>
      <c r="F150" s="29"/>
      <c r="G150" s="29"/>
      <c r="H150" s="29"/>
      <c r="I150" s="29"/>
      <c r="J150" s="30"/>
      <c r="K150" s="4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5.75" customHeight="1" x14ac:dyDescent="0.3">
      <c r="A151" s="29"/>
      <c r="B151" s="29"/>
      <c r="C151" s="54"/>
      <c r="D151" s="29"/>
      <c r="E151" s="29"/>
      <c r="F151" s="29"/>
      <c r="G151" s="29"/>
      <c r="H151" s="29"/>
      <c r="I151" s="29"/>
      <c r="J151" s="30"/>
      <c r="K151" s="4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5.75" customHeight="1" x14ac:dyDescent="0.3">
      <c r="A152" s="29"/>
      <c r="B152" s="29"/>
      <c r="C152" s="54"/>
      <c r="D152" s="29"/>
      <c r="E152" s="29"/>
      <c r="F152" s="29"/>
      <c r="G152" s="29"/>
      <c r="H152" s="29"/>
      <c r="I152" s="29"/>
      <c r="J152" s="30"/>
      <c r="K152" s="4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5.75" customHeight="1" x14ac:dyDescent="0.3">
      <c r="A153" s="29"/>
      <c r="B153" s="29"/>
      <c r="C153" s="54"/>
      <c r="D153" s="29"/>
      <c r="E153" s="29"/>
      <c r="F153" s="29"/>
      <c r="G153" s="29"/>
      <c r="H153" s="29"/>
      <c r="I153" s="29"/>
      <c r="J153" s="30"/>
      <c r="K153" s="4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5.75" customHeight="1" x14ac:dyDescent="0.3">
      <c r="A154" s="29"/>
      <c r="B154" s="29"/>
      <c r="C154" s="54"/>
      <c r="D154" s="29"/>
      <c r="E154" s="29"/>
      <c r="F154" s="29"/>
      <c r="G154" s="29"/>
      <c r="H154" s="29"/>
      <c r="I154" s="29"/>
      <c r="J154" s="30"/>
      <c r="K154" s="4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5.75" customHeight="1" x14ac:dyDescent="0.3">
      <c r="A155" s="29"/>
      <c r="B155" s="29"/>
      <c r="C155" s="54"/>
      <c r="D155" s="29"/>
      <c r="E155" s="29"/>
      <c r="F155" s="29"/>
      <c r="G155" s="29"/>
      <c r="H155" s="29"/>
      <c r="I155" s="29"/>
      <c r="J155" s="30"/>
      <c r="K155" s="4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5.75" customHeight="1" x14ac:dyDescent="0.3">
      <c r="A156" s="29"/>
      <c r="B156" s="29"/>
      <c r="C156" s="54"/>
      <c r="D156" s="29"/>
      <c r="E156" s="29"/>
      <c r="F156" s="29"/>
      <c r="G156" s="29"/>
      <c r="H156" s="29"/>
      <c r="I156" s="29"/>
      <c r="J156" s="30"/>
      <c r="K156" s="4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5.75" customHeight="1" x14ac:dyDescent="0.3">
      <c r="A157" s="29"/>
      <c r="B157" s="29"/>
      <c r="C157" s="54"/>
      <c r="D157" s="29"/>
      <c r="E157" s="29"/>
      <c r="F157" s="29"/>
      <c r="G157" s="29"/>
      <c r="H157" s="29"/>
      <c r="I157" s="29"/>
      <c r="J157" s="30"/>
      <c r="K157" s="4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5.75" customHeight="1" x14ac:dyDescent="0.3">
      <c r="A158" s="29"/>
      <c r="B158" s="29"/>
      <c r="C158" s="54"/>
      <c r="D158" s="29"/>
      <c r="E158" s="29"/>
      <c r="F158" s="29"/>
      <c r="G158" s="29"/>
      <c r="H158" s="29"/>
      <c r="I158" s="29"/>
      <c r="J158" s="30"/>
      <c r="K158" s="4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5.75" customHeight="1" x14ac:dyDescent="0.3">
      <c r="A159" s="29"/>
      <c r="B159" s="29"/>
      <c r="C159" s="54"/>
      <c r="D159" s="29"/>
      <c r="E159" s="29"/>
      <c r="F159" s="29"/>
      <c r="G159" s="29"/>
      <c r="H159" s="29"/>
      <c r="I159" s="29"/>
      <c r="J159" s="30"/>
      <c r="K159" s="4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5.75" customHeight="1" x14ac:dyDescent="0.3">
      <c r="A160" s="29"/>
      <c r="B160" s="29"/>
      <c r="C160" s="54"/>
      <c r="D160" s="29"/>
      <c r="E160" s="29"/>
      <c r="F160" s="29"/>
      <c r="G160" s="29"/>
      <c r="H160" s="29"/>
      <c r="I160" s="29"/>
      <c r="J160" s="30"/>
      <c r="K160" s="4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5.75" customHeight="1" x14ac:dyDescent="0.3">
      <c r="A161" s="29"/>
      <c r="B161" s="29"/>
      <c r="C161" s="54"/>
      <c r="D161" s="29"/>
      <c r="E161" s="29"/>
      <c r="F161" s="29"/>
      <c r="G161" s="29"/>
      <c r="H161" s="29"/>
      <c r="I161" s="29"/>
      <c r="J161" s="30"/>
      <c r="K161" s="4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5.75" customHeight="1" x14ac:dyDescent="0.3">
      <c r="A162" s="29"/>
      <c r="B162" s="29"/>
      <c r="C162" s="54"/>
      <c r="D162" s="29"/>
      <c r="E162" s="29"/>
      <c r="F162" s="29"/>
      <c r="G162" s="29"/>
      <c r="H162" s="29"/>
      <c r="I162" s="29"/>
      <c r="J162" s="30"/>
      <c r="K162" s="4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5.75" customHeight="1" x14ac:dyDescent="0.3">
      <c r="A163" s="29"/>
      <c r="B163" s="29"/>
      <c r="C163" s="54"/>
      <c r="D163" s="29"/>
      <c r="E163" s="29"/>
      <c r="F163" s="29"/>
      <c r="G163" s="29"/>
      <c r="H163" s="29"/>
      <c r="I163" s="29"/>
      <c r="J163" s="30"/>
      <c r="K163" s="4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5.75" customHeight="1" x14ac:dyDescent="0.3">
      <c r="A164" s="29"/>
      <c r="B164" s="29"/>
      <c r="C164" s="54"/>
      <c r="D164" s="29"/>
      <c r="E164" s="29"/>
      <c r="F164" s="29"/>
      <c r="G164" s="29"/>
      <c r="H164" s="29"/>
      <c r="I164" s="29"/>
      <c r="J164" s="30"/>
      <c r="K164" s="4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5.75" customHeight="1" x14ac:dyDescent="0.3">
      <c r="A165" s="29"/>
      <c r="B165" s="29"/>
      <c r="C165" s="54"/>
      <c r="D165" s="29"/>
      <c r="E165" s="29"/>
      <c r="F165" s="29"/>
      <c r="G165" s="29"/>
      <c r="H165" s="29"/>
      <c r="I165" s="29"/>
      <c r="J165" s="30"/>
      <c r="K165" s="4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5.75" customHeight="1" x14ac:dyDescent="0.3">
      <c r="A166" s="29"/>
      <c r="B166" s="29"/>
      <c r="C166" s="54"/>
      <c r="D166" s="29"/>
      <c r="E166" s="29"/>
      <c r="F166" s="29"/>
      <c r="G166" s="29"/>
      <c r="H166" s="29"/>
      <c r="I166" s="29"/>
      <c r="J166" s="30"/>
      <c r="K166" s="4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5.75" customHeight="1" x14ac:dyDescent="0.3">
      <c r="A167" s="29"/>
      <c r="B167" s="29"/>
      <c r="C167" s="54"/>
      <c r="D167" s="29"/>
      <c r="E167" s="29"/>
      <c r="F167" s="29"/>
      <c r="G167" s="29"/>
      <c r="H167" s="29"/>
      <c r="I167" s="29"/>
      <c r="J167" s="30"/>
      <c r="K167" s="4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5.75" customHeight="1" x14ac:dyDescent="0.3">
      <c r="A168" s="29"/>
      <c r="B168" s="29"/>
      <c r="C168" s="54"/>
      <c r="D168" s="29"/>
      <c r="E168" s="29"/>
      <c r="F168" s="29"/>
      <c r="G168" s="29"/>
      <c r="H168" s="29"/>
      <c r="I168" s="29"/>
      <c r="J168" s="30"/>
      <c r="K168" s="4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5.75" customHeight="1" x14ac:dyDescent="0.3">
      <c r="A169" s="29"/>
      <c r="B169" s="29"/>
      <c r="C169" s="54"/>
      <c r="D169" s="29"/>
      <c r="E169" s="29"/>
      <c r="F169" s="29"/>
      <c r="G169" s="29"/>
      <c r="H169" s="29"/>
      <c r="I169" s="29"/>
      <c r="J169" s="30"/>
      <c r="K169" s="4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5.75" customHeight="1" x14ac:dyDescent="0.3">
      <c r="A170" s="29"/>
      <c r="B170" s="29"/>
      <c r="C170" s="54"/>
      <c r="D170" s="29"/>
      <c r="E170" s="29"/>
      <c r="F170" s="29"/>
      <c r="G170" s="29"/>
      <c r="H170" s="29"/>
      <c r="I170" s="29"/>
      <c r="J170" s="30"/>
      <c r="K170" s="4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5.75" customHeight="1" x14ac:dyDescent="0.3">
      <c r="A171" s="29"/>
      <c r="B171" s="29"/>
      <c r="C171" s="54"/>
      <c r="D171" s="29"/>
      <c r="E171" s="29"/>
      <c r="F171" s="29"/>
      <c r="G171" s="29"/>
      <c r="H171" s="29"/>
      <c r="I171" s="29"/>
      <c r="J171" s="30"/>
      <c r="K171" s="4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5.75" customHeight="1" x14ac:dyDescent="0.3">
      <c r="A172" s="29"/>
      <c r="B172" s="29"/>
      <c r="C172" s="54"/>
      <c r="D172" s="29"/>
      <c r="E172" s="29"/>
      <c r="F172" s="29"/>
      <c r="G172" s="29"/>
      <c r="H172" s="29"/>
      <c r="I172" s="29"/>
      <c r="J172" s="30"/>
      <c r="K172" s="4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5.75" customHeight="1" x14ac:dyDescent="0.3">
      <c r="A173" s="29"/>
      <c r="B173" s="29"/>
      <c r="C173" s="54"/>
      <c r="D173" s="29"/>
      <c r="E173" s="29"/>
      <c r="F173" s="29"/>
      <c r="G173" s="29"/>
      <c r="H173" s="29"/>
      <c r="I173" s="29"/>
      <c r="J173" s="30"/>
      <c r="K173" s="4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5.75" customHeight="1" x14ac:dyDescent="0.3">
      <c r="A174" s="29"/>
      <c r="B174" s="29"/>
      <c r="C174" s="54"/>
      <c r="D174" s="29"/>
      <c r="E174" s="29"/>
      <c r="F174" s="29"/>
      <c r="G174" s="29"/>
      <c r="H174" s="29"/>
      <c r="I174" s="29"/>
      <c r="J174" s="30"/>
      <c r="K174" s="4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5.75" customHeight="1" x14ac:dyDescent="0.3">
      <c r="A175" s="29"/>
      <c r="B175" s="29"/>
      <c r="C175" s="54"/>
      <c r="D175" s="29"/>
      <c r="E175" s="29"/>
      <c r="F175" s="29"/>
      <c r="G175" s="29"/>
      <c r="H175" s="29"/>
      <c r="I175" s="29"/>
      <c r="J175" s="30"/>
      <c r="K175" s="4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5.75" customHeight="1" x14ac:dyDescent="0.3">
      <c r="A176" s="29"/>
      <c r="B176" s="29"/>
      <c r="C176" s="54"/>
      <c r="D176" s="29"/>
      <c r="E176" s="29"/>
      <c r="F176" s="29"/>
      <c r="G176" s="29"/>
      <c r="H176" s="29"/>
      <c r="I176" s="29"/>
      <c r="J176" s="30"/>
      <c r="K176" s="4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5.75" customHeight="1" x14ac:dyDescent="0.3">
      <c r="A177" s="29"/>
      <c r="B177" s="29"/>
      <c r="C177" s="54"/>
      <c r="D177" s="29"/>
      <c r="E177" s="29"/>
      <c r="F177" s="29"/>
      <c r="G177" s="29"/>
      <c r="H177" s="29"/>
      <c r="I177" s="29"/>
      <c r="J177" s="30"/>
      <c r="K177" s="4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5.75" customHeight="1" x14ac:dyDescent="0.3">
      <c r="A178" s="29"/>
      <c r="B178" s="29"/>
      <c r="C178" s="54"/>
      <c r="D178" s="29"/>
      <c r="E178" s="29"/>
      <c r="F178" s="29"/>
      <c r="G178" s="29"/>
      <c r="H178" s="29"/>
      <c r="I178" s="29"/>
      <c r="J178" s="30"/>
      <c r="K178" s="4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5.75" customHeight="1" x14ac:dyDescent="0.3">
      <c r="A179" s="29"/>
      <c r="B179" s="29"/>
      <c r="C179" s="54"/>
      <c r="D179" s="29"/>
      <c r="E179" s="29"/>
      <c r="F179" s="29"/>
      <c r="G179" s="29"/>
      <c r="H179" s="29"/>
      <c r="I179" s="29"/>
      <c r="J179" s="30"/>
      <c r="K179" s="4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5.75" customHeight="1" x14ac:dyDescent="0.3">
      <c r="A180" s="29"/>
      <c r="B180" s="29"/>
      <c r="C180" s="54"/>
      <c r="D180" s="29"/>
      <c r="E180" s="29"/>
      <c r="F180" s="29"/>
      <c r="G180" s="29"/>
      <c r="H180" s="29"/>
      <c r="I180" s="29"/>
      <c r="J180" s="30"/>
      <c r="K180" s="4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5.75" customHeight="1" x14ac:dyDescent="0.3">
      <c r="A181" s="29"/>
      <c r="B181" s="29"/>
      <c r="C181" s="54"/>
      <c r="D181" s="29"/>
      <c r="E181" s="29"/>
      <c r="F181" s="29"/>
      <c r="G181" s="29"/>
      <c r="H181" s="29"/>
      <c r="I181" s="29"/>
      <c r="J181" s="30"/>
      <c r="K181" s="4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5.75" customHeight="1" x14ac:dyDescent="0.3">
      <c r="A182" s="29"/>
      <c r="B182" s="29"/>
      <c r="C182" s="54"/>
      <c r="D182" s="29"/>
      <c r="E182" s="29"/>
      <c r="F182" s="29"/>
      <c r="G182" s="29"/>
      <c r="H182" s="29"/>
      <c r="I182" s="29"/>
      <c r="J182" s="30"/>
      <c r="K182" s="4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5.75" customHeight="1" x14ac:dyDescent="0.3">
      <c r="A183" s="29"/>
      <c r="B183" s="29"/>
      <c r="C183" s="54"/>
      <c r="D183" s="29"/>
      <c r="E183" s="29"/>
      <c r="F183" s="29"/>
      <c r="G183" s="29"/>
      <c r="H183" s="29"/>
      <c r="I183" s="29"/>
      <c r="J183" s="30"/>
      <c r="K183" s="4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5.75" customHeight="1" x14ac:dyDescent="0.3">
      <c r="A184" s="29"/>
      <c r="B184" s="29"/>
      <c r="C184" s="54"/>
      <c r="D184" s="29"/>
      <c r="E184" s="29"/>
      <c r="F184" s="29"/>
      <c r="G184" s="29"/>
      <c r="H184" s="29"/>
      <c r="I184" s="29"/>
      <c r="J184" s="30"/>
      <c r="K184" s="4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5.75" customHeight="1" x14ac:dyDescent="0.3">
      <c r="A185" s="29"/>
      <c r="B185" s="29"/>
      <c r="C185" s="54"/>
      <c r="D185" s="29"/>
      <c r="E185" s="29"/>
      <c r="F185" s="29"/>
      <c r="G185" s="29"/>
      <c r="H185" s="29"/>
      <c r="I185" s="29"/>
      <c r="J185" s="30"/>
      <c r="K185" s="4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5.75" customHeight="1" x14ac:dyDescent="0.3">
      <c r="A186" s="29"/>
      <c r="B186" s="29"/>
      <c r="C186" s="54"/>
      <c r="D186" s="29"/>
      <c r="E186" s="29"/>
      <c r="F186" s="29"/>
      <c r="G186" s="29"/>
      <c r="H186" s="29"/>
      <c r="I186" s="29"/>
      <c r="J186" s="30"/>
      <c r="K186" s="4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5.75" customHeight="1" x14ac:dyDescent="0.3">
      <c r="A187" s="29"/>
      <c r="B187" s="29"/>
      <c r="C187" s="54"/>
      <c r="D187" s="29"/>
      <c r="E187" s="29"/>
      <c r="F187" s="29"/>
      <c r="G187" s="29"/>
      <c r="H187" s="29"/>
      <c r="I187" s="29"/>
      <c r="J187" s="30"/>
      <c r="K187" s="4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5.75" customHeight="1" x14ac:dyDescent="0.3">
      <c r="A188" s="29"/>
      <c r="B188" s="29"/>
      <c r="C188" s="54"/>
      <c r="D188" s="29"/>
      <c r="E188" s="29"/>
      <c r="F188" s="29"/>
      <c r="G188" s="29"/>
      <c r="H188" s="29"/>
      <c r="I188" s="29"/>
      <c r="J188" s="30"/>
      <c r="K188" s="4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5.75" customHeight="1" x14ac:dyDescent="0.3">
      <c r="A189" s="29"/>
      <c r="B189" s="29"/>
      <c r="C189" s="54"/>
      <c r="D189" s="29"/>
      <c r="E189" s="29"/>
      <c r="F189" s="29"/>
      <c r="G189" s="29"/>
      <c r="H189" s="29"/>
      <c r="I189" s="29"/>
      <c r="J189" s="30"/>
      <c r="K189" s="4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5.75" customHeight="1" x14ac:dyDescent="0.3">
      <c r="A190" s="29"/>
      <c r="B190" s="29"/>
      <c r="C190" s="54"/>
      <c r="D190" s="29"/>
      <c r="E190" s="29"/>
      <c r="F190" s="29"/>
      <c r="G190" s="29"/>
      <c r="H190" s="29"/>
      <c r="I190" s="29"/>
      <c r="J190" s="30"/>
      <c r="K190" s="4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5.75" customHeight="1" x14ac:dyDescent="0.3">
      <c r="A191" s="29"/>
      <c r="B191" s="29"/>
      <c r="C191" s="54"/>
      <c r="D191" s="29"/>
      <c r="E191" s="29"/>
      <c r="F191" s="29"/>
      <c r="G191" s="29"/>
      <c r="H191" s="29"/>
      <c r="I191" s="29"/>
      <c r="J191" s="30"/>
      <c r="K191" s="4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5.75" customHeight="1" x14ac:dyDescent="0.3">
      <c r="A192" s="29"/>
      <c r="B192" s="29"/>
      <c r="C192" s="54"/>
      <c r="D192" s="29"/>
      <c r="E192" s="29"/>
      <c r="F192" s="29"/>
      <c r="G192" s="29"/>
      <c r="H192" s="29"/>
      <c r="I192" s="29"/>
      <c r="J192" s="30"/>
      <c r="K192" s="4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5.75" customHeight="1" x14ac:dyDescent="0.3">
      <c r="A193" s="29"/>
      <c r="B193" s="29"/>
      <c r="C193" s="54"/>
      <c r="D193" s="29"/>
      <c r="E193" s="29"/>
      <c r="F193" s="29"/>
      <c r="G193" s="29"/>
      <c r="H193" s="29"/>
      <c r="I193" s="29"/>
      <c r="J193" s="30"/>
      <c r="K193" s="4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5.75" customHeight="1" x14ac:dyDescent="0.3">
      <c r="A194" s="29"/>
      <c r="B194" s="29"/>
      <c r="C194" s="54"/>
      <c r="D194" s="29"/>
      <c r="E194" s="29"/>
      <c r="F194" s="29"/>
      <c r="G194" s="29"/>
      <c r="H194" s="29"/>
      <c r="I194" s="29"/>
      <c r="J194" s="30"/>
      <c r="K194" s="4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5.75" customHeight="1" x14ac:dyDescent="0.3">
      <c r="A195" s="29"/>
      <c r="B195" s="29"/>
      <c r="C195" s="54"/>
      <c r="D195" s="29"/>
      <c r="E195" s="29"/>
      <c r="F195" s="29"/>
      <c r="G195" s="29"/>
      <c r="H195" s="29"/>
      <c r="I195" s="29"/>
      <c r="J195" s="30"/>
      <c r="K195" s="4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5.75" customHeight="1" x14ac:dyDescent="0.3">
      <c r="A196" s="29"/>
      <c r="B196" s="29"/>
      <c r="C196" s="54"/>
      <c r="D196" s="29"/>
      <c r="E196" s="29"/>
      <c r="F196" s="29"/>
      <c r="G196" s="29"/>
      <c r="H196" s="29"/>
      <c r="I196" s="29"/>
      <c r="J196" s="30"/>
      <c r="K196" s="4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5.75" customHeight="1" x14ac:dyDescent="0.3">
      <c r="A197" s="29"/>
      <c r="B197" s="29"/>
      <c r="C197" s="54"/>
      <c r="D197" s="29"/>
      <c r="E197" s="29"/>
      <c r="F197" s="29"/>
      <c r="G197" s="29"/>
      <c r="H197" s="29"/>
      <c r="I197" s="29"/>
      <c r="J197" s="30"/>
      <c r="K197" s="4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5.75" customHeight="1" x14ac:dyDescent="0.3">
      <c r="A198" s="29"/>
      <c r="B198" s="29"/>
      <c r="C198" s="54"/>
      <c r="D198" s="29"/>
      <c r="E198" s="29"/>
      <c r="F198" s="29"/>
      <c r="G198" s="29"/>
      <c r="H198" s="29"/>
      <c r="I198" s="29"/>
      <c r="J198" s="30"/>
      <c r="K198" s="4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5.75" customHeight="1" x14ac:dyDescent="0.3">
      <c r="A199" s="29"/>
      <c r="B199" s="29"/>
      <c r="C199" s="54"/>
      <c r="D199" s="29"/>
      <c r="E199" s="29"/>
      <c r="F199" s="29"/>
      <c r="G199" s="29"/>
      <c r="H199" s="29"/>
      <c r="I199" s="29"/>
      <c r="J199" s="30"/>
      <c r="K199" s="4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5.75" customHeight="1" x14ac:dyDescent="0.3">
      <c r="A200" s="29"/>
      <c r="B200" s="29"/>
      <c r="C200" s="54"/>
      <c r="D200" s="29"/>
      <c r="E200" s="29"/>
      <c r="F200" s="29"/>
      <c r="G200" s="29"/>
      <c r="H200" s="29"/>
      <c r="I200" s="29"/>
      <c r="J200" s="30"/>
      <c r="K200" s="4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5.75" customHeight="1" x14ac:dyDescent="0.3">
      <c r="A201" s="29"/>
      <c r="B201" s="29"/>
      <c r="C201" s="54"/>
      <c r="D201" s="29"/>
      <c r="E201" s="29"/>
      <c r="F201" s="29"/>
      <c r="G201" s="29"/>
      <c r="H201" s="29"/>
      <c r="I201" s="29"/>
      <c r="J201" s="30"/>
      <c r="K201" s="4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5.75" customHeight="1" x14ac:dyDescent="0.3">
      <c r="A202" s="29"/>
      <c r="B202" s="29"/>
      <c r="C202" s="54"/>
      <c r="D202" s="29"/>
      <c r="E202" s="29"/>
      <c r="F202" s="29"/>
      <c r="G202" s="29"/>
      <c r="H202" s="29"/>
      <c r="I202" s="29"/>
      <c r="J202" s="30"/>
      <c r="K202" s="4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5.75" customHeight="1" x14ac:dyDescent="0.3">
      <c r="A203" s="29"/>
      <c r="B203" s="29"/>
      <c r="C203" s="54"/>
      <c r="D203" s="29"/>
      <c r="E203" s="29"/>
      <c r="F203" s="29"/>
      <c r="G203" s="29"/>
      <c r="H203" s="29"/>
      <c r="I203" s="29"/>
      <c r="J203" s="30"/>
      <c r="K203" s="4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5.75" customHeight="1" x14ac:dyDescent="0.3">
      <c r="A204" s="29"/>
      <c r="B204" s="29"/>
      <c r="C204" s="54"/>
      <c r="D204" s="29"/>
      <c r="E204" s="29"/>
      <c r="F204" s="29"/>
      <c r="G204" s="29"/>
      <c r="H204" s="29"/>
      <c r="I204" s="29"/>
      <c r="J204" s="30"/>
      <c r="K204" s="4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5.75" customHeight="1" x14ac:dyDescent="0.3">
      <c r="A205" s="29"/>
      <c r="B205" s="29"/>
      <c r="C205" s="54"/>
      <c r="D205" s="29"/>
      <c r="E205" s="29"/>
      <c r="F205" s="29"/>
      <c r="G205" s="29"/>
      <c r="H205" s="29"/>
      <c r="I205" s="29"/>
      <c r="J205" s="30"/>
      <c r="K205" s="4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5.75" customHeight="1" x14ac:dyDescent="0.3">
      <c r="A206" s="29"/>
      <c r="B206" s="29"/>
      <c r="C206" s="54"/>
      <c r="D206" s="29"/>
      <c r="E206" s="29"/>
      <c r="F206" s="29"/>
      <c r="G206" s="29"/>
      <c r="H206" s="29"/>
      <c r="I206" s="29"/>
      <c r="J206" s="30"/>
      <c r="K206" s="4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5.75" customHeight="1" x14ac:dyDescent="0.3">
      <c r="A207" s="29"/>
      <c r="B207" s="29"/>
      <c r="C207" s="54"/>
      <c r="D207" s="29"/>
      <c r="E207" s="29"/>
      <c r="F207" s="29"/>
      <c r="G207" s="29"/>
      <c r="H207" s="29"/>
      <c r="I207" s="29"/>
      <c r="J207" s="30"/>
      <c r="K207" s="4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5.75" customHeight="1" x14ac:dyDescent="0.3">
      <c r="A208" s="29"/>
      <c r="B208" s="29"/>
      <c r="C208" s="54"/>
      <c r="D208" s="29"/>
      <c r="E208" s="29"/>
      <c r="F208" s="29"/>
      <c r="G208" s="29"/>
      <c r="H208" s="29"/>
      <c r="I208" s="29"/>
      <c r="J208" s="30"/>
      <c r="K208" s="4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5.75" customHeight="1" x14ac:dyDescent="0.3">
      <c r="A209" s="29"/>
      <c r="B209" s="29"/>
      <c r="C209" s="54"/>
      <c r="D209" s="29"/>
      <c r="E209" s="29"/>
      <c r="F209" s="29"/>
      <c r="G209" s="29"/>
      <c r="H209" s="29"/>
      <c r="I209" s="29"/>
      <c r="J209" s="30"/>
      <c r="K209" s="4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5.75" customHeight="1" x14ac:dyDescent="0.3">
      <c r="A210" s="29"/>
      <c r="B210" s="29"/>
      <c r="C210" s="54"/>
      <c r="D210" s="29"/>
      <c r="E210" s="29"/>
      <c r="F210" s="29"/>
      <c r="G210" s="29"/>
      <c r="H210" s="29"/>
      <c r="I210" s="29"/>
      <c r="J210" s="30"/>
      <c r="K210" s="4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5.75" customHeight="1" x14ac:dyDescent="0.3">
      <c r="A211" s="29"/>
      <c r="B211" s="29"/>
      <c r="C211" s="54"/>
      <c r="D211" s="29"/>
      <c r="E211" s="29"/>
      <c r="F211" s="29"/>
      <c r="G211" s="29"/>
      <c r="H211" s="29"/>
      <c r="I211" s="29"/>
      <c r="J211" s="30"/>
      <c r="K211" s="4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5.75" customHeight="1" x14ac:dyDescent="0.3">
      <c r="A212" s="29"/>
      <c r="B212" s="29"/>
      <c r="C212" s="54"/>
      <c r="D212" s="29"/>
      <c r="E212" s="29"/>
      <c r="F212" s="29"/>
      <c r="G212" s="29"/>
      <c r="H212" s="29"/>
      <c r="I212" s="29"/>
      <c r="J212" s="30"/>
      <c r="K212" s="4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5.75" customHeight="1" x14ac:dyDescent="0.3">
      <c r="A213" s="29"/>
      <c r="B213" s="29"/>
      <c r="C213" s="54"/>
      <c r="D213" s="29"/>
      <c r="E213" s="29"/>
      <c r="F213" s="29"/>
      <c r="G213" s="29"/>
      <c r="H213" s="29"/>
      <c r="I213" s="29"/>
      <c r="J213" s="30"/>
      <c r="K213" s="4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5.75" customHeight="1" x14ac:dyDescent="0.3">
      <c r="A214" s="29"/>
      <c r="B214" s="29"/>
      <c r="C214" s="54"/>
      <c r="D214" s="29"/>
      <c r="E214" s="29"/>
      <c r="F214" s="29"/>
      <c r="G214" s="29"/>
      <c r="H214" s="29"/>
      <c r="I214" s="29"/>
      <c r="J214" s="30"/>
      <c r="K214" s="4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5.75" customHeight="1" x14ac:dyDescent="0.3">
      <c r="A215" s="29"/>
      <c r="B215" s="29"/>
      <c r="C215" s="54"/>
      <c r="D215" s="29"/>
      <c r="E215" s="29"/>
      <c r="F215" s="29"/>
      <c r="G215" s="29"/>
      <c r="H215" s="29"/>
      <c r="I215" s="29"/>
      <c r="J215" s="30"/>
      <c r="K215" s="4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5.75" customHeight="1" x14ac:dyDescent="0.3">
      <c r="A216" s="29"/>
      <c r="B216" s="29"/>
      <c r="C216" s="54"/>
      <c r="D216" s="29"/>
      <c r="E216" s="29"/>
      <c r="F216" s="29"/>
      <c r="G216" s="29"/>
      <c r="H216" s="29"/>
      <c r="I216" s="29"/>
      <c r="J216" s="30"/>
      <c r="K216" s="4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5.75" customHeight="1" x14ac:dyDescent="0.3">
      <c r="A217" s="29"/>
      <c r="B217" s="29"/>
      <c r="C217" s="54"/>
      <c r="D217" s="29"/>
      <c r="E217" s="29"/>
      <c r="F217" s="29"/>
      <c r="G217" s="29"/>
      <c r="H217" s="29"/>
      <c r="I217" s="29"/>
      <c r="J217" s="30"/>
      <c r="K217" s="4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5.75" customHeight="1" x14ac:dyDescent="0.3">
      <c r="A218" s="29"/>
      <c r="B218" s="29"/>
      <c r="C218" s="54"/>
      <c r="D218" s="29"/>
      <c r="E218" s="29"/>
      <c r="F218" s="29"/>
      <c r="G218" s="29"/>
      <c r="H218" s="29"/>
      <c r="I218" s="29"/>
      <c r="J218" s="30"/>
      <c r="K218" s="4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5.75" customHeight="1" x14ac:dyDescent="0.3">
      <c r="A219" s="29"/>
      <c r="B219" s="29"/>
      <c r="C219" s="54"/>
      <c r="D219" s="29"/>
      <c r="E219" s="29"/>
      <c r="F219" s="29"/>
      <c r="G219" s="29"/>
      <c r="H219" s="29"/>
      <c r="I219" s="29"/>
      <c r="J219" s="30"/>
      <c r="K219" s="4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5.75" customHeight="1" x14ac:dyDescent="0.3">
      <c r="A220" s="29"/>
      <c r="B220" s="29"/>
      <c r="C220" s="54"/>
      <c r="D220" s="29"/>
      <c r="E220" s="29"/>
      <c r="F220" s="29"/>
      <c r="G220" s="29"/>
      <c r="H220" s="29"/>
      <c r="I220" s="29"/>
      <c r="J220" s="30"/>
      <c r="K220" s="4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5.75" customHeight="1" x14ac:dyDescent="0.3">
      <c r="A221" s="29"/>
      <c r="B221" s="29"/>
      <c r="C221" s="54"/>
      <c r="D221" s="29"/>
      <c r="E221" s="29"/>
      <c r="F221" s="29"/>
      <c r="G221" s="29"/>
      <c r="H221" s="29"/>
      <c r="I221" s="29"/>
      <c r="J221" s="30"/>
      <c r="K221" s="4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5.75" customHeight="1" x14ac:dyDescent="0.3">
      <c r="A222" s="29"/>
      <c r="B222" s="29"/>
      <c r="C222" s="54"/>
      <c r="D222" s="29"/>
      <c r="E222" s="29"/>
      <c r="F222" s="29"/>
      <c r="G222" s="29"/>
      <c r="H222" s="29"/>
      <c r="I222" s="29"/>
      <c r="J222" s="30"/>
      <c r="K222" s="4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5.75" customHeight="1" x14ac:dyDescent="0.3">
      <c r="A223" s="29"/>
      <c r="B223" s="29"/>
      <c r="C223" s="54"/>
      <c r="D223" s="29"/>
      <c r="E223" s="29"/>
      <c r="F223" s="29"/>
      <c r="G223" s="29"/>
      <c r="H223" s="29"/>
      <c r="I223" s="29"/>
      <c r="J223" s="30"/>
      <c r="K223" s="4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5.75" customHeight="1" x14ac:dyDescent="0.3">
      <c r="A224" s="29"/>
      <c r="B224" s="29"/>
      <c r="C224" s="54"/>
      <c r="D224" s="29"/>
      <c r="E224" s="29"/>
      <c r="F224" s="29"/>
      <c r="G224" s="29"/>
      <c r="H224" s="29"/>
      <c r="I224" s="29"/>
      <c r="J224" s="30"/>
      <c r="K224" s="4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5.75" customHeight="1" x14ac:dyDescent="0.3">
      <c r="A225" s="29"/>
      <c r="B225" s="29"/>
      <c r="C225" s="54"/>
      <c r="D225" s="29"/>
      <c r="E225" s="29"/>
      <c r="F225" s="29"/>
      <c r="G225" s="29"/>
      <c r="H225" s="29"/>
      <c r="I225" s="29"/>
      <c r="J225" s="30"/>
      <c r="K225" s="4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5.75" customHeight="1" x14ac:dyDescent="0.3">
      <c r="A226" s="29"/>
      <c r="B226" s="29"/>
      <c r="C226" s="54"/>
      <c r="D226" s="29"/>
      <c r="E226" s="29"/>
      <c r="F226" s="29"/>
      <c r="G226" s="29"/>
      <c r="H226" s="29"/>
      <c r="I226" s="29"/>
      <c r="J226" s="30"/>
      <c r="K226" s="4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5.75" customHeight="1" x14ac:dyDescent="0.3">
      <c r="A227" s="29"/>
      <c r="B227" s="29"/>
      <c r="C227" s="54"/>
      <c r="D227" s="29"/>
      <c r="E227" s="29"/>
      <c r="F227" s="29"/>
      <c r="G227" s="29"/>
      <c r="H227" s="29"/>
      <c r="I227" s="29"/>
      <c r="J227" s="30"/>
      <c r="K227" s="4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5.75" customHeight="1" x14ac:dyDescent="0.3">
      <c r="A228" s="29"/>
      <c r="B228" s="29"/>
      <c r="C228" s="54"/>
      <c r="D228" s="29"/>
      <c r="E228" s="29"/>
      <c r="F228" s="29"/>
      <c r="G228" s="29"/>
      <c r="H228" s="29"/>
      <c r="I228" s="29"/>
      <c r="J228" s="30"/>
      <c r="K228" s="4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5.75" customHeight="1" x14ac:dyDescent="0.3">
      <c r="A229" s="29"/>
      <c r="B229" s="29"/>
      <c r="C229" s="54"/>
      <c r="D229" s="29"/>
      <c r="E229" s="29"/>
      <c r="F229" s="29"/>
      <c r="G229" s="29"/>
      <c r="H229" s="29"/>
      <c r="I229" s="29"/>
      <c r="J229" s="30"/>
      <c r="K229" s="4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5.75" customHeight="1" x14ac:dyDescent="0.3">
      <c r="A230" s="29"/>
      <c r="B230" s="29"/>
      <c r="C230" s="54"/>
      <c r="D230" s="29"/>
      <c r="E230" s="29"/>
      <c r="F230" s="29"/>
      <c r="G230" s="29"/>
      <c r="H230" s="29"/>
      <c r="I230" s="29"/>
      <c r="J230" s="30"/>
      <c r="K230" s="4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5.75" customHeight="1" x14ac:dyDescent="0.3">
      <c r="A231" s="29"/>
      <c r="B231" s="29"/>
      <c r="C231" s="54"/>
      <c r="D231" s="29"/>
      <c r="E231" s="29"/>
      <c r="F231" s="29"/>
      <c r="G231" s="29"/>
      <c r="H231" s="29"/>
      <c r="I231" s="29"/>
      <c r="J231" s="30"/>
      <c r="K231" s="4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5.75" customHeight="1" x14ac:dyDescent="0.3">
      <c r="A232" s="29"/>
      <c r="B232" s="29"/>
      <c r="C232" s="54"/>
      <c r="D232" s="29"/>
      <c r="E232" s="29"/>
      <c r="F232" s="29"/>
      <c r="G232" s="29"/>
      <c r="H232" s="29"/>
      <c r="I232" s="29"/>
      <c r="J232" s="30"/>
      <c r="K232" s="4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5.75" customHeight="1" x14ac:dyDescent="0.3">
      <c r="A233" s="29"/>
      <c r="B233" s="29"/>
      <c r="C233" s="54"/>
      <c r="D233" s="29"/>
      <c r="E233" s="29"/>
      <c r="F233" s="29"/>
      <c r="G233" s="29"/>
      <c r="H233" s="29"/>
      <c r="I233" s="29"/>
      <c r="J233" s="30"/>
      <c r="K233" s="4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5.75" customHeight="1" x14ac:dyDescent="0.3">
      <c r="A234" s="29"/>
      <c r="B234" s="29"/>
      <c r="C234" s="54"/>
      <c r="D234" s="29"/>
      <c r="E234" s="29"/>
      <c r="F234" s="29"/>
      <c r="G234" s="29"/>
      <c r="H234" s="29"/>
      <c r="I234" s="29"/>
      <c r="J234" s="30"/>
      <c r="K234" s="4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5.75" customHeight="1" x14ac:dyDescent="0.3">
      <c r="A235" s="29"/>
      <c r="B235" s="29"/>
      <c r="C235" s="54"/>
      <c r="D235" s="29"/>
      <c r="E235" s="29"/>
      <c r="F235" s="29"/>
      <c r="G235" s="29"/>
      <c r="H235" s="29"/>
      <c r="I235" s="29"/>
      <c r="J235" s="30"/>
      <c r="K235" s="4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5.75" customHeight="1" x14ac:dyDescent="0.3">
      <c r="A236" s="29"/>
      <c r="B236" s="29"/>
      <c r="C236" s="54"/>
      <c r="D236" s="29"/>
      <c r="E236" s="29"/>
      <c r="F236" s="29"/>
      <c r="G236" s="29"/>
      <c r="H236" s="29"/>
      <c r="I236" s="29"/>
      <c r="J236" s="30"/>
      <c r="K236" s="4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5.75" customHeight="1" x14ac:dyDescent="0.3">
      <c r="A237" s="29"/>
      <c r="B237" s="29"/>
      <c r="C237" s="54"/>
      <c r="D237" s="29"/>
      <c r="E237" s="29"/>
      <c r="F237" s="29"/>
      <c r="G237" s="29"/>
      <c r="H237" s="29"/>
      <c r="I237" s="29"/>
      <c r="J237" s="30"/>
      <c r="K237" s="4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5.75" customHeight="1" x14ac:dyDescent="0.3">
      <c r="A238" s="29"/>
      <c r="B238" s="29"/>
      <c r="C238" s="54"/>
      <c r="D238" s="29"/>
      <c r="E238" s="29"/>
      <c r="F238" s="29"/>
      <c r="G238" s="29"/>
      <c r="H238" s="29"/>
      <c r="I238" s="29"/>
      <c r="J238" s="30"/>
      <c r="K238" s="4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5.75" customHeight="1" x14ac:dyDescent="0.3">
      <c r="A239" s="29"/>
      <c r="B239" s="29"/>
      <c r="C239" s="54"/>
      <c r="D239" s="29"/>
      <c r="E239" s="29"/>
      <c r="F239" s="29"/>
      <c r="G239" s="29"/>
      <c r="H239" s="29"/>
      <c r="I239" s="29"/>
      <c r="J239" s="30"/>
      <c r="K239" s="4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5.75" customHeight="1" x14ac:dyDescent="0.3">
      <c r="A240" s="29"/>
      <c r="B240" s="29"/>
      <c r="C240" s="54"/>
      <c r="D240" s="29"/>
      <c r="E240" s="29"/>
      <c r="F240" s="29"/>
      <c r="G240" s="29"/>
      <c r="H240" s="29"/>
      <c r="I240" s="29"/>
      <c r="J240" s="30"/>
      <c r="K240" s="4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5.75" customHeight="1" x14ac:dyDescent="0.3">
      <c r="A241" s="29"/>
      <c r="B241" s="29"/>
      <c r="C241" s="54"/>
      <c r="D241" s="29"/>
      <c r="E241" s="29"/>
      <c r="F241" s="29"/>
      <c r="G241" s="29"/>
      <c r="H241" s="29"/>
      <c r="I241" s="29"/>
      <c r="J241" s="30"/>
      <c r="K241" s="4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5.75" customHeight="1" x14ac:dyDescent="0.3">
      <c r="A242" s="29"/>
      <c r="B242" s="29"/>
      <c r="C242" s="54"/>
      <c r="D242" s="29"/>
      <c r="E242" s="29"/>
      <c r="F242" s="29"/>
      <c r="G242" s="29"/>
      <c r="H242" s="29"/>
      <c r="I242" s="29"/>
      <c r="J242" s="30"/>
      <c r="K242" s="4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5.75" customHeight="1" x14ac:dyDescent="0.3">
      <c r="A243" s="29"/>
      <c r="B243" s="29"/>
      <c r="C243" s="54"/>
      <c r="D243" s="29"/>
      <c r="E243" s="29"/>
      <c r="F243" s="29"/>
      <c r="G243" s="29"/>
      <c r="H243" s="29"/>
      <c r="I243" s="29"/>
      <c r="J243" s="30"/>
      <c r="K243" s="4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5.75" customHeight="1" x14ac:dyDescent="0.3">
      <c r="A244" s="29"/>
      <c r="B244" s="29"/>
      <c r="C244" s="54"/>
      <c r="D244" s="29"/>
      <c r="E244" s="29"/>
      <c r="F244" s="29"/>
      <c r="G244" s="29"/>
      <c r="H244" s="29"/>
      <c r="I244" s="29"/>
      <c r="J244" s="30"/>
      <c r="K244" s="4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5.75" customHeight="1" x14ac:dyDescent="0.3">
      <c r="A245" s="29"/>
      <c r="B245" s="29"/>
      <c r="C245" s="54"/>
      <c r="D245" s="29"/>
      <c r="E245" s="29"/>
      <c r="F245" s="29"/>
      <c r="G245" s="29"/>
      <c r="H245" s="29"/>
      <c r="I245" s="29"/>
      <c r="J245" s="30"/>
      <c r="K245" s="4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5.75" customHeight="1" x14ac:dyDescent="0.3">
      <c r="A246" s="29"/>
      <c r="B246" s="29"/>
      <c r="C246" s="54"/>
      <c r="D246" s="29"/>
      <c r="E246" s="29"/>
      <c r="F246" s="29"/>
      <c r="G246" s="29"/>
      <c r="H246" s="29"/>
      <c r="I246" s="29"/>
      <c r="J246" s="30"/>
      <c r="K246" s="4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5.75" customHeight="1" x14ac:dyDescent="0.3">
      <c r="A247" s="29"/>
      <c r="B247" s="29"/>
      <c r="C247" s="54"/>
      <c r="D247" s="29"/>
      <c r="E247" s="29"/>
      <c r="F247" s="29"/>
      <c r="G247" s="29"/>
      <c r="H247" s="29"/>
      <c r="I247" s="29"/>
      <c r="J247" s="30"/>
      <c r="K247" s="4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5.75" customHeight="1" x14ac:dyDescent="0.3">
      <c r="A248" s="29"/>
      <c r="B248" s="29"/>
      <c r="C248" s="54"/>
      <c r="D248" s="29"/>
      <c r="E248" s="29"/>
      <c r="F248" s="29"/>
      <c r="G248" s="29"/>
      <c r="H248" s="29"/>
      <c r="I248" s="29"/>
      <c r="J248" s="30"/>
      <c r="K248" s="4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5.75" customHeight="1" x14ac:dyDescent="0.3">
      <c r="A249" s="29"/>
      <c r="B249" s="29"/>
      <c r="C249" s="54"/>
      <c r="D249" s="29"/>
      <c r="E249" s="29"/>
      <c r="F249" s="29"/>
      <c r="G249" s="29"/>
      <c r="H249" s="29"/>
      <c r="I249" s="29"/>
      <c r="J249" s="30"/>
      <c r="K249" s="4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5.75" customHeight="1" x14ac:dyDescent="0.3">
      <c r="A250" s="29"/>
      <c r="B250" s="29"/>
      <c r="C250" s="54"/>
      <c r="D250" s="29"/>
      <c r="E250" s="29"/>
      <c r="F250" s="29"/>
      <c r="G250" s="29"/>
      <c r="H250" s="29"/>
      <c r="I250" s="29"/>
      <c r="J250" s="30"/>
      <c r="K250" s="4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5.75" customHeight="1" x14ac:dyDescent="0.3">
      <c r="A251" s="29"/>
      <c r="B251" s="29"/>
      <c r="C251" s="54"/>
      <c r="D251" s="29"/>
      <c r="E251" s="29"/>
      <c r="F251" s="29"/>
      <c r="G251" s="29"/>
      <c r="H251" s="29"/>
      <c r="I251" s="29"/>
      <c r="J251" s="30"/>
      <c r="K251" s="4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5.75" customHeight="1" x14ac:dyDescent="0.3">
      <c r="A252" s="29"/>
      <c r="B252" s="29"/>
      <c r="C252" s="54"/>
      <c r="D252" s="29"/>
      <c r="E252" s="29"/>
      <c r="F252" s="29"/>
      <c r="G252" s="29"/>
      <c r="H252" s="29"/>
      <c r="I252" s="29"/>
      <c r="J252" s="30"/>
      <c r="K252" s="4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5.75" customHeight="1" x14ac:dyDescent="0.3">
      <c r="A253" s="29"/>
      <c r="B253" s="29"/>
      <c r="C253" s="54"/>
      <c r="D253" s="29"/>
      <c r="E253" s="29"/>
      <c r="F253" s="29"/>
      <c r="G253" s="29"/>
      <c r="H253" s="29"/>
      <c r="I253" s="29"/>
      <c r="J253" s="30"/>
      <c r="K253" s="4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5.75" customHeight="1" x14ac:dyDescent="0.3">
      <c r="A254" s="29"/>
      <c r="B254" s="29"/>
      <c r="C254" s="54"/>
      <c r="D254" s="29"/>
      <c r="E254" s="29"/>
      <c r="F254" s="29"/>
      <c r="G254" s="29"/>
      <c r="H254" s="29"/>
      <c r="I254" s="29"/>
      <c r="J254" s="30"/>
      <c r="K254" s="4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5.75" customHeight="1" x14ac:dyDescent="0.3">
      <c r="A255" s="29"/>
      <c r="B255" s="29"/>
      <c r="C255" s="54"/>
      <c r="D255" s="29"/>
      <c r="E255" s="29"/>
      <c r="F255" s="29"/>
      <c r="G255" s="29"/>
      <c r="H255" s="29"/>
      <c r="I255" s="29"/>
      <c r="J255" s="30"/>
      <c r="K255" s="4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5.75" customHeight="1" x14ac:dyDescent="0.3">
      <c r="A256" s="29"/>
      <c r="B256" s="29"/>
      <c r="C256" s="54"/>
      <c r="D256" s="29"/>
      <c r="E256" s="29"/>
      <c r="F256" s="29"/>
      <c r="G256" s="29"/>
      <c r="H256" s="29"/>
      <c r="I256" s="29"/>
      <c r="J256" s="30"/>
      <c r="K256" s="4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5.75" customHeight="1" x14ac:dyDescent="0.3">
      <c r="A257" s="29"/>
      <c r="B257" s="29"/>
      <c r="C257" s="54"/>
      <c r="D257" s="29"/>
      <c r="E257" s="29"/>
      <c r="F257" s="29"/>
      <c r="G257" s="29"/>
      <c r="H257" s="29"/>
      <c r="I257" s="29"/>
      <c r="J257" s="30"/>
      <c r="K257" s="4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5.75" customHeight="1" x14ac:dyDescent="0.3">
      <c r="A258" s="29"/>
      <c r="B258" s="29"/>
      <c r="C258" s="54"/>
      <c r="D258" s="29"/>
      <c r="E258" s="29"/>
      <c r="F258" s="29"/>
      <c r="G258" s="29"/>
      <c r="H258" s="29"/>
      <c r="I258" s="29"/>
      <c r="J258" s="30"/>
      <c r="K258" s="4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5.75" customHeight="1" x14ac:dyDescent="0.3">
      <c r="A259" s="29"/>
      <c r="B259" s="29"/>
      <c r="C259" s="54"/>
      <c r="D259" s="29"/>
      <c r="E259" s="29"/>
      <c r="F259" s="29"/>
      <c r="G259" s="29"/>
      <c r="H259" s="29"/>
      <c r="I259" s="29"/>
      <c r="J259" s="30"/>
      <c r="K259" s="4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5.75" customHeight="1" x14ac:dyDescent="0.3">
      <c r="A260" s="29"/>
      <c r="B260" s="29"/>
      <c r="C260" s="54"/>
      <c r="D260" s="29"/>
      <c r="E260" s="29"/>
      <c r="F260" s="29"/>
      <c r="G260" s="29"/>
      <c r="H260" s="29"/>
      <c r="I260" s="29"/>
      <c r="J260" s="30"/>
      <c r="K260" s="4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5.75" customHeight="1" x14ac:dyDescent="0.3">
      <c r="A261" s="29"/>
      <c r="B261" s="29"/>
      <c r="C261" s="54"/>
      <c r="D261" s="29"/>
      <c r="E261" s="29"/>
      <c r="F261" s="29"/>
      <c r="G261" s="29"/>
      <c r="H261" s="29"/>
      <c r="I261" s="29"/>
      <c r="J261" s="30"/>
      <c r="K261" s="4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5.75" customHeight="1" x14ac:dyDescent="0.3">
      <c r="A262" s="29"/>
      <c r="B262" s="29"/>
      <c r="C262" s="54"/>
      <c r="D262" s="29"/>
      <c r="E262" s="29"/>
      <c r="F262" s="29"/>
      <c r="G262" s="29"/>
      <c r="H262" s="29"/>
      <c r="I262" s="29"/>
      <c r="J262" s="30"/>
      <c r="K262" s="4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5.75" customHeight="1" x14ac:dyDescent="0.3">
      <c r="A263" s="29"/>
      <c r="B263" s="29"/>
      <c r="C263" s="54"/>
      <c r="D263" s="29"/>
      <c r="E263" s="29"/>
      <c r="F263" s="29"/>
      <c r="G263" s="29"/>
      <c r="H263" s="29"/>
      <c r="I263" s="29"/>
      <c r="J263" s="30"/>
      <c r="K263" s="4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5.75" customHeight="1" x14ac:dyDescent="0.3">
      <c r="A264" s="29"/>
      <c r="B264" s="29"/>
      <c r="C264" s="54"/>
      <c r="D264" s="29"/>
      <c r="E264" s="29"/>
      <c r="F264" s="29"/>
      <c r="G264" s="29"/>
      <c r="H264" s="29"/>
      <c r="I264" s="29"/>
      <c r="J264" s="30"/>
      <c r="K264" s="4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5.75" customHeight="1" x14ac:dyDescent="0.3">
      <c r="A265" s="29"/>
      <c r="B265" s="29"/>
      <c r="C265" s="54"/>
      <c r="D265" s="29"/>
      <c r="E265" s="29"/>
      <c r="F265" s="29"/>
      <c r="G265" s="29"/>
      <c r="H265" s="29"/>
      <c r="I265" s="29"/>
      <c r="J265" s="30"/>
      <c r="K265" s="4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5.75" customHeight="1" x14ac:dyDescent="0.3">
      <c r="A266" s="29"/>
      <c r="B266" s="29"/>
      <c r="C266" s="54"/>
      <c r="D266" s="29"/>
      <c r="E266" s="29"/>
      <c r="F266" s="29"/>
      <c r="G266" s="29"/>
      <c r="H266" s="29"/>
      <c r="I266" s="29"/>
      <c r="J266" s="30"/>
      <c r="K266" s="4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5.75" customHeight="1" x14ac:dyDescent="0.3">
      <c r="A267" s="29"/>
      <c r="B267" s="29"/>
      <c r="C267" s="54"/>
      <c r="D267" s="29"/>
      <c r="E267" s="29"/>
      <c r="F267" s="29"/>
      <c r="G267" s="29"/>
      <c r="H267" s="29"/>
      <c r="I267" s="29"/>
      <c r="J267" s="30"/>
      <c r="K267" s="4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5.75" customHeight="1" x14ac:dyDescent="0.3">
      <c r="A268" s="29"/>
      <c r="B268" s="29"/>
      <c r="C268" s="54"/>
      <c r="D268" s="29"/>
      <c r="E268" s="29"/>
      <c r="F268" s="29"/>
      <c r="G268" s="29"/>
      <c r="H268" s="29"/>
      <c r="I268" s="29"/>
      <c r="J268" s="30"/>
      <c r="K268" s="4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5.75" customHeight="1" x14ac:dyDescent="0.3">
      <c r="A269" s="29"/>
      <c r="B269" s="29"/>
      <c r="C269" s="54"/>
      <c r="D269" s="29"/>
      <c r="E269" s="29"/>
      <c r="F269" s="29"/>
      <c r="G269" s="29"/>
      <c r="H269" s="29"/>
      <c r="I269" s="29"/>
      <c r="J269" s="30"/>
      <c r="K269" s="4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5.75" customHeight="1" x14ac:dyDescent="0.3">
      <c r="A270" s="29"/>
      <c r="B270" s="29"/>
      <c r="C270" s="54"/>
      <c r="D270" s="29"/>
      <c r="E270" s="29"/>
      <c r="F270" s="29"/>
      <c r="G270" s="29"/>
      <c r="H270" s="29"/>
      <c r="I270" s="29"/>
      <c r="J270" s="30"/>
      <c r="K270" s="4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5.75" customHeight="1" x14ac:dyDescent="0.3">
      <c r="A271" s="29"/>
      <c r="B271" s="29"/>
      <c r="C271" s="54"/>
      <c r="D271" s="29"/>
      <c r="E271" s="29"/>
      <c r="F271" s="29"/>
      <c r="G271" s="29"/>
      <c r="H271" s="29"/>
      <c r="I271" s="29"/>
      <c r="J271" s="30"/>
      <c r="K271" s="4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5.75" customHeight="1" x14ac:dyDescent="0.3">
      <c r="A272" s="29"/>
      <c r="B272" s="29"/>
      <c r="C272" s="54"/>
      <c r="D272" s="29"/>
      <c r="E272" s="29"/>
      <c r="F272" s="29"/>
      <c r="G272" s="29"/>
      <c r="H272" s="29"/>
      <c r="I272" s="29"/>
      <c r="J272" s="30"/>
      <c r="K272" s="4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5.75" customHeight="1" x14ac:dyDescent="0.3">
      <c r="A273" s="29"/>
      <c r="B273" s="29"/>
      <c r="C273" s="54"/>
      <c r="D273" s="29"/>
      <c r="E273" s="29"/>
      <c r="F273" s="29"/>
      <c r="G273" s="29"/>
      <c r="H273" s="29"/>
      <c r="I273" s="29"/>
      <c r="J273" s="30"/>
      <c r="K273" s="4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5.75" customHeight="1" x14ac:dyDescent="0.3">
      <c r="A274" s="29"/>
      <c r="B274" s="29"/>
      <c r="C274" s="54"/>
      <c r="D274" s="29"/>
      <c r="E274" s="29"/>
      <c r="F274" s="29"/>
      <c r="G274" s="29"/>
      <c r="H274" s="29"/>
      <c r="I274" s="29"/>
      <c r="J274" s="30"/>
      <c r="K274" s="4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5.75" customHeight="1" x14ac:dyDescent="0.3">
      <c r="A275" s="29"/>
      <c r="B275" s="29"/>
      <c r="C275" s="54"/>
      <c r="D275" s="29"/>
      <c r="E275" s="29"/>
      <c r="F275" s="29"/>
      <c r="G275" s="29"/>
      <c r="H275" s="29"/>
      <c r="I275" s="29"/>
      <c r="J275" s="30"/>
      <c r="K275" s="4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5.75" customHeight="1" x14ac:dyDescent="0.3">
      <c r="A276" s="29"/>
      <c r="B276" s="29"/>
      <c r="C276" s="54"/>
      <c r="D276" s="29"/>
      <c r="E276" s="29"/>
      <c r="F276" s="29"/>
      <c r="G276" s="29"/>
      <c r="H276" s="29"/>
      <c r="I276" s="29"/>
      <c r="J276" s="30"/>
      <c r="K276" s="4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5.75" customHeight="1" x14ac:dyDescent="0.3">
      <c r="A277" s="29"/>
      <c r="B277" s="29"/>
      <c r="C277" s="54"/>
      <c r="D277" s="29"/>
      <c r="E277" s="29"/>
      <c r="F277" s="29"/>
      <c r="G277" s="29"/>
      <c r="H277" s="29"/>
      <c r="I277" s="29"/>
      <c r="J277" s="30"/>
      <c r="K277" s="4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5.75" customHeight="1" x14ac:dyDescent="0.3">
      <c r="A278" s="29"/>
      <c r="B278" s="29"/>
      <c r="C278" s="54"/>
      <c r="D278" s="29"/>
      <c r="E278" s="29"/>
      <c r="F278" s="29"/>
      <c r="G278" s="29"/>
      <c r="H278" s="29"/>
      <c r="I278" s="29"/>
      <c r="J278" s="30"/>
      <c r="K278" s="4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5.75" customHeight="1" x14ac:dyDescent="0.3">
      <c r="A279" s="29"/>
      <c r="B279" s="29"/>
      <c r="C279" s="54"/>
      <c r="D279" s="29"/>
      <c r="E279" s="29"/>
      <c r="F279" s="29"/>
      <c r="G279" s="29"/>
      <c r="H279" s="29"/>
      <c r="I279" s="29"/>
      <c r="J279" s="30"/>
      <c r="K279" s="4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5.75" customHeight="1" x14ac:dyDescent="0.3">
      <c r="A280" s="29"/>
      <c r="B280" s="29"/>
      <c r="C280" s="54"/>
      <c r="D280" s="29"/>
      <c r="E280" s="29"/>
      <c r="F280" s="29"/>
      <c r="G280" s="29"/>
      <c r="H280" s="29"/>
      <c r="I280" s="29"/>
      <c r="J280" s="30"/>
      <c r="K280" s="4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5.75" customHeight="1" x14ac:dyDescent="0.3">
      <c r="A281" s="29"/>
      <c r="B281" s="29"/>
      <c r="C281" s="54"/>
      <c r="D281" s="29"/>
      <c r="E281" s="29"/>
      <c r="F281" s="29"/>
      <c r="G281" s="29"/>
      <c r="H281" s="29"/>
      <c r="I281" s="29"/>
      <c r="J281" s="30"/>
      <c r="K281" s="4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5.75" customHeight="1" x14ac:dyDescent="0.3">
      <c r="A282" s="29"/>
      <c r="B282" s="29"/>
      <c r="C282" s="54"/>
      <c r="D282" s="29"/>
      <c r="E282" s="29"/>
      <c r="F282" s="29"/>
      <c r="G282" s="29"/>
      <c r="H282" s="29"/>
      <c r="I282" s="29"/>
      <c r="J282" s="30"/>
      <c r="K282" s="4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5.75" customHeight="1" x14ac:dyDescent="0.3">
      <c r="A283" s="29"/>
      <c r="B283" s="29"/>
      <c r="C283" s="54"/>
      <c r="D283" s="29"/>
      <c r="E283" s="29"/>
      <c r="F283" s="29"/>
      <c r="G283" s="29"/>
      <c r="H283" s="29"/>
      <c r="I283" s="29"/>
      <c r="J283" s="30"/>
      <c r="K283" s="4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5.75" customHeight="1" x14ac:dyDescent="0.3">
      <c r="A284" s="29"/>
      <c r="B284" s="29"/>
      <c r="C284" s="54"/>
      <c r="D284" s="29"/>
      <c r="E284" s="29"/>
      <c r="F284" s="29"/>
      <c r="G284" s="29"/>
      <c r="H284" s="29"/>
      <c r="I284" s="29"/>
      <c r="J284" s="30"/>
      <c r="K284" s="4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5.75" customHeight="1" x14ac:dyDescent="0.3">
      <c r="A285" s="29"/>
      <c r="B285" s="29"/>
      <c r="C285" s="54"/>
      <c r="D285" s="29"/>
      <c r="E285" s="29"/>
      <c r="F285" s="29"/>
      <c r="G285" s="29"/>
      <c r="H285" s="29"/>
      <c r="I285" s="29"/>
      <c r="J285" s="30"/>
      <c r="K285" s="4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5.75" customHeight="1" x14ac:dyDescent="0.3">
      <c r="A286" s="29"/>
      <c r="B286" s="29"/>
      <c r="C286" s="54"/>
      <c r="D286" s="29"/>
      <c r="E286" s="29"/>
      <c r="F286" s="29"/>
      <c r="G286" s="29"/>
      <c r="H286" s="29"/>
      <c r="I286" s="29"/>
      <c r="J286" s="30"/>
      <c r="K286" s="4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5.75" customHeight="1" x14ac:dyDescent="0.3">
      <c r="A287" s="29"/>
      <c r="B287" s="29"/>
      <c r="C287" s="54"/>
      <c r="D287" s="29"/>
      <c r="E287" s="29"/>
      <c r="F287" s="29"/>
      <c r="G287" s="29"/>
      <c r="H287" s="29"/>
      <c r="I287" s="29"/>
      <c r="J287" s="30"/>
      <c r="K287" s="4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5.75" customHeight="1" x14ac:dyDescent="0.3">
      <c r="A288" s="29"/>
      <c r="B288" s="29"/>
      <c r="C288" s="54"/>
      <c r="D288" s="29"/>
      <c r="E288" s="29"/>
      <c r="F288" s="29"/>
      <c r="G288" s="29"/>
      <c r="H288" s="29"/>
      <c r="I288" s="29"/>
      <c r="J288" s="30"/>
      <c r="K288" s="4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5.75" customHeight="1" x14ac:dyDescent="0.3">
      <c r="A289" s="29"/>
      <c r="B289" s="29"/>
      <c r="C289" s="54"/>
      <c r="D289" s="29"/>
      <c r="E289" s="29"/>
      <c r="F289" s="29"/>
      <c r="G289" s="29"/>
      <c r="H289" s="29"/>
      <c r="I289" s="29"/>
      <c r="J289" s="30"/>
      <c r="K289" s="4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5.75" customHeight="1" x14ac:dyDescent="0.3">
      <c r="A290" s="29"/>
      <c r="B290" s="29"/>
      <c r="C290" s="54"/>
      <c r="D290" s="29"/>
      <c r="E290" s="29"/>
      <c r="F290" s="29"/>
      <c r="G290" s="29"/>
      <c r="H290" s="29"/>
      <c r="I290" s="29"/>
      <c r="J290" s="30"/>
      <c r="K290" s="4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5.75" customHeight="1" x14ac:dyDescent="0.3">
      <c r="A291" s="29"/>
      <c r="B291" s="29"/>
      <c r="C291" s="54"/>
      <c r="D291" s="29"/>
      <c r="E291" s="29"/>
      <c r="F291" s="29"/>
      <c r="G291" s="29"/>
      <c r="H291" s="29"/>
      <c r="I291" s="29"/>
      <c r="J291" s="30"/>
      <c r="K291" s="4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5.75" customHeight="1" x14ac:dyDescent="0.3">
      <c r="A292" s="29"/>
      <c r="B292" s="29"/>
      <c r="C292" s="54"/>
      <c r="D292" s="29"/>
      <c r="E292" s="29"/>
      <c r="F292" s="29"/>
      <c r="G292" s="29"/>
      <c r="H292" s="29"/>
      <c r="I292" s="29"/>
      <c r="J292" s="30"/>
      <c r="K292" s="4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5.75" customHeight="1" x14ac:dyDescent="0.3">
      <c r="A293" s="29"/>
      <c r="B293" s="29"/>
      <c r="C293" s="54"/>
      <c r="D293" s="29"/>
      <c r="E293" s="29"/>
      <c r="F293" s="29"/>
      <c r="G293" s="29"/>
      <c r="H293" s="29"/>
      <c r="I293" s="29"/>
      <c r="J293" s="30"/>
      <c r="K293" s="4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5.75" customHeight="1" x14ac:dyDescent="0.3">
      <c r="A294" s="29"/>
      <c r="B294" s="29"/>
      <c r="C294" s="54"/>
      <c r="D294" s="29"/>
      <c r="E294" s="29"/>
      <c r="F294" s="29"/>
      <c r="G294" s="29"/>
      <c r="H294" s="29"/>
      <c r="I294" s="29"/>
      <c r="J294" s="30"/>
      <c r="K294" s="4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5.75" customHeight="1" x14ac:dyDescent="0.3">
      <c r="A295" s="29"/>
      <c r="B295" s="29"/>
      <c r="C295" s="54"/>
      <c r="D295" s="29"/>
      <c r="E295" s="29"/>
      <c r="F295" s="29"/>
      <c r="G295" s="29"/>
      <c r="H295" s="29"/>
      <c r="I295" s="29"/>
      <c r="J295" s="30"/>
      <c r="K295" s="4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5.75" customHeight="1" x14ac:dyDescent="0.3">
      <c r="A296" s="29"/>
      <c r="B296" s="29"/>
      <c r="C296" s="54"/>
      <c r="D296" s="29"/>
      <c r="E296" s="29"/>
      <c r="F296" s="29"/>
      <c r="G296" s="29"/>
      <c r="H296" s="29"/>
      <c r="I296" s="29"/>
      <c r="J296" s="30"/>
      <c r="K296" s="4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5.75" customHeight="1" x14ac:dyDescent="0.3">
      <c r="A297" s="29"/>
      <c r="B297" s="29"/>
      <c r="C297" s="54"/>
      <c r="D297" s="29"/>
      <c r="E297" s="29"/>
      <c r="F297" s="29"/>
      <c r="G297" s="29"/>
      <c r="H297" s="29"/>
      <c r="I297" s="29"/>
      <c r="J297" s="30"/>
      <c r="K297" s="4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5.75" customHeight="1" x14ac:dyDescent="0.3">
      <c r="A298" s="29"/>
      <c r="B298" s="29"/>
      <c r="C298" s="54"/>
      <c r="D298" s="29"/>
      <c r="E298" s="29"/>
      <c r="F298" s="29"/>
      <c r="G298" s="29"/>
      <c r="H298" s="29"/>
      <c r="I298" s="29"/>
      <c r="J298" s="30"/>
      <c r="K298" s="4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5.75" customHeight="1" x14ac:dyDescent="0.3">
      <c r="A299" s="29"/>
      <c r="B299" s="29"/>
      <c r="C299" s="54"/>
      <c r="D299" s="29"/>
      <c r="E299" s="29"/>
      <c r="F299" s="29"/>
      <c r="G299" s="29"/>
      <c r="H299" s="29"/>
      <c r="I299" s="29"/>
      <c r="J299" s="30"/>
      <c r="K299" s="4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5.75" customHeight="1" x14ac:dyDescent="0.3">
      <c r="A300" s="29"/>
      <c r="B300" s="29"/>
      <c r="C300" s="54"/>
      <c r="D300" s="29"/>
      <c r="E300" s="29"/>
      <c r="F300" s="29"/>
      <c r="G300" s="29"/>
      <c r="H300" s="29"/>
      <c r="I300" s="29"/>
      <c r="J300" s="30"/>
      <c r="K300" s="4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5.75" customHeight="1" x14ac:dyDescent="0.3">
      <c r="A301" s="29"/>
      <c r="B301" s="29"/>
      <c r="C301" s="54"/>
      <c r="D301" s="29"/>
      <c r="E301" s="29"/>
      <c r="F301" s="29"/>
      <c r="G301" s="29"/>
      <c r="H301" s="29"/>
      <c r="I301" s="29"/>
      <c r="J301" s="30"/>
      <c r="K301" s="4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5.75" customHeight="1" x14ac:dyDescent="0.3">
      <c r="A302" s="29"/>
      <c r="B302" s="29"/>
      <c r="C302" s="54"/>
      <c r="D302" s="29"/>
      <c r="E302" s="29"/>
      <c r="F302" s="29"/>
      <c r="G302" s="29"/>
      <c r="H302" s="29"/>
      <c r="I302" s="29"/>
      <c r="J302" s="30"/>
      <c r="K302" s="4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5.75" customHeight="1" x14ac:dyDescent="0.3">
      <c r="A303" s="29"/>
      <c r="B303" s="29"/>
      <c r="C303" s="54"/>
      <c r="D303" s="29"/>
      <c r="E303" s="29"/>
      <c r="F303" s="29"/>
      <c r="G303" s="29"/>
      <c r="H303" s="29"/>
      <c r="I303" s="29"/>
      <c r="J303" s="30"/>
      <c r="K303" s="4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5.75" customHeight="1" x14ac:dyDescent="0.3">
      <c r="A304" s="29"/>
      <c r="B304" s="29"/>
      <c r="C304" s="54"/>
      <c r="D304" s="29"/>
      <c r="E304" s="29"/>
      <c r="F304" s="29"/>
      <c r="G304" s="29"/>
      <c r="H304" s="29"/>
      <c r="I304" s="29"/>
      <c r="J304" s="30"/>
      <c r="K304" s="4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5.75" customHeight="1" x14ac:dyDescent="0.3">
      <c r="A305" s="29"/>
      <c r="B305" s="29"/>
      <c r="C305" s="54"/>
      <c r="D305" s="29"/>
      <c r="E305" s="29"/>
      <c r="F305" s="29"/>
      <c r="G305" s="29"/>
      <c r="H305" s="29"/>
      <c r="I305" s="29"/>
      <c r="J305" s="30"/>
      <c r="K305" s="4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5.75" customHeight="1" x14ac:dyDescent="0.3">
      <c r="A306" s="29"/>
      <c r="B306" s="29"/>
      <c r="C306" s="54"/>
      <c r="D306" s="29"/>
      <c r="E306" s="29"/>
      <c r="F306" s="29"/>
      <c r="G306" s="29"/>
      <c r="H306" s="29"/>
      <c r="I306" s="29"/>
      <c r="J306" s="30"/>
      <c r="K306" s="4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5.75" customHeight="1" x14ac:dyDescent="0.3">
      <c r="A307" s="29"/>
      <c r="B307" s="29"/>
      <c r="C307" s="54"/>
      <c r="D307" s="29"/>
      <c r="E307" s="29"/>
      <c r="F307" s="29"/>
      <c r="G307" s="29"/>
      <c r="H307" s="29"/>
      <c r="I307" s="29"/>
      <c r="J307" s="30"/>
      <c r="K307" s="4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5.75" customHeight="1" x14ac:dyDescent="0.3">
      <c r="A308" s="29"/>
      <c r="B308" s="29"/>
      <c r="C308" s="54"/>
      <c r="D308" s="29"/>
      <c r="E308" s="29"/>
      <c r="F308" s="29"/>
      <c r="G308" s="29"/>
      <c r="H308" s="29"/>
      <c r="I308" s="29"/>
      <c r="J308" s="30"/>
      <c r="K308" s="4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5.75" customHeight="1" x14ac:dyDescent="0.3">
      <c r="A309" s="29"/>
      <c r="B309" s="29"/>
      <c r="C309" s="54"/>
      <c r="D309" s="29"/>
      <c r="E309" s="29"/>
      <c r="F309" s="29"/>
      <c r="G309" s="29"/>
      <c r="H309" s="29"/>
      <c r="I309" s="29"/>
      <c r="J309" s="30"/>
      <c r="K309" s="4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5.75" customHeight="1" x14ac:dyDescent="0.3">
      <c r="A310" s="29"/>
      <c r="B310" s="29"/>
      <c r="C310" s="54"/>
      <c r="D310" s="29"/>
      <c r="E310" s="29"/>
      <c r="F310" s="29"/>
      <c r="G310" s="29"/>
      <c r="H310" s="29"/>
      <c r="I310" s="29"/>
      <c r="J310" s="30"/>
      <c r="K310" s="4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5.75" customHeight="1" x14ac:dyDescent="0.3">
      <c r="A311" s="29"/>
      <c r="B311" s="29"/>
      <c r="C311" s="54"/>
      <c r="D311" s="29"/>
      <c r="E311" s="29"/>
      <c r="F311" s="29"/>
      <c r="G311" s="29"/>
      <c r="H311" s="29"/>
      <c r="I311" s="29"/>
      <c r="J311" s="30"/>
      <c r="K311" s="4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5.75" customHeight="1" x14ac:dyDescent="0.3">
      <c r="A312" s="29"/>
      <c r="B312" s="29"/>
      <c r="C312" s="54"/>
      <c r="D312" s="29"/>
      <c r="E312" s="29"/>
      <c r="F312" s="29"/>
      <c r="G312" s="29"/>
      <c r="H312" s="29"/>
      <c r="I312" s="29"/>
      <c r="J312" s="30"/>
      <c r="K312" s="4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5.75" customHeight="1" x14ac:dyDescent="0.3">
      <c r="A313" s="29"/>
      <c r="B313" s="29"/>
      <c r="C313" s="54"/>
      <c r="D313" s="29"/>
      <c r="E313" s="29"/>
      <c r="F313" s="29"/>
      <c r="G313" s="29"/>
      <c r="H313" s="29"/>
      <c r="I313" s="29"/>
      <c r="J313" s="30"/>
      <c r="K313" s="4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5.75" customHeight="1" x14ac:dyDescent="0.3">
      <c r="A314" s="29"/>
      <c r="B314" s="29"/>
      <c r="C314" s="54"/>
      <c r="D314" s="29"/>
      <c r="E314" s="29"/>
      <c r="F314" s="29"/>
      <c r="G314" s="29"/>
      <c r="H314" s="29"/>
      <c r="I314" s="29"/>
      <c r="J314" s="30"/>
      <c r="K314" s="4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5.75" customHeight="1" x14ac:dyDescent="0.3">
      <c r="A315" s="29"/>
      <c r="B315" s="29"/>
      <c r="C315" s="54"/>
      <c r="D315" s="29"/>
      <c r="E315" s="29"/>
      <c r="F315" s="29"/>
      <c r="G315" s="29"/>
      <c r="H315" s="29"/>
      <c r="I315" s="29"/>
      <c r="J315" s="30"/>
      <c r="K315" s="4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5.75" customHeight="1" x14ac:dyDescent="0.3">
      <c r="A316" s="29"/>
      <c r="B316" s="29"/>
      <c r="C316" s="54"/>
      <c r="D316" s="29"/>
      <c r="E316" s="29"/>
      <c r="F316" s="29"/>
      <c r="G316" s="29"/>
      <c r="H316" s="29"/>
      <c r="I316" s="29"/>
      <c r="J316" s="30"/>
      <c r="K316" s="4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5.75" customHeight="1" x14ac:dyDescent="0.3">
      <c r="A317" s="29"/>
      <c r="B317" s="29"/>
      <c r="C317" s="54"/>
      <c r="D317" s="29"/>
      <c r="E317" s="29"/>
      <c r="F317" s="29"/>
      <c r="G317" s="29"/>
      <c r="H317" s="29"/>
      <c r="I317" s="29"/>
      <c r="J317" s="30"/>
      <c r="K317" s="4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5.75" customHeight="1" x14ac:dyDescent="0.3">
      <c r="A318" s="29"/>
      <c r="B318" s="29"/>
      <c r="C318" s="54"/>
      <c r="D318" s="29"/>
      <c r="E318" s="29"/>
      <c r="F318" s="29"/>
      <c r="G318" s="29"/>
      <c r="H318" s="29"/>
      <c r="I318" s="29"/>
      <c r="J318" s="30"/>
      <c r="K318" s="4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5.75" customHeight="1" x14ac:dyDescent="0.3">
      <c r="A319" s="29"/>
      <c r="B319" s="29"/>
      <c r="C319" s="54"/>
      <c r="D319" s="29"/>
      <c r="E319" s="29"/>
      <c r="F319" s="29"/>
      <c r="G319" s="29"/>
      <c r="H319" s="29"/>
      <c r="I319" s="29"/>
      <c r="J319" s="30"/>
      <c r="K319" s="4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5.75" customHeight="1" x14ac:dyDescent="0.3">
      <c r="A320" s="29"/>
      <c r="B320" s="29"/>
      <c r="C320" s="54"/>
      <c r="D320" s="29"/>
      <c r="E320" s="29"/>
      <c r="F320" s="29"/>
      <c r="G320" s="29"/>
      <c r="H320" s="29"/>
      <c r="I320" s="29"/>
      <c r="J320" s="30"/>
      <c r="K320" s="4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5.75" customHeight="1" x14ac:dyDescent="0.3">
      <c r="A321" s="29"/>
      <c r="B321" s="29"/>
      <c r="C321" s="54"/>
      <c r="D321" s="29"/>
      <c r="E321" s="29"/>
      <c r="F321" s="29"/>
      <c r="G321" s="29"/>
      <c r="H321" s="29"/>
      <c r="I321" s="29"/>
      <c r="J321" s="30"/>
      <c r="K321" s="4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5.75" customHeight="1" x14ac:dyDescent="0.3">
      <c r="A322" s="29"/>
      <c r="B322" s="29"/>
      <c r="C322" s="54"/>
      <c r="D322" s="29"/>
      <c r="E322" s="29"/>
      <c r="F322" s="29"/>
      <c r="G322" s="29"/>
      <c r="H322" s="29"/>
      <c r="I322" s="29"/>
      <c r="J322" s="30"/>
      <c r="K322" s="4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5.75" customHeight="1" x14ac:dyDescent="0.3">
      <c r="A323" s="29"/>
      <c r="B323" s="29"/>
      <c r="C323" s="54"/>
      <c r="D323" s="29"/>
      <c r="E323" s="29"/>
      <c r="F323" s="29"/>
      <c r="G323" s="29"/>
      <c r="H323" s="29"/>
      <c r="I323" s="29"/>
      <c r="J323" s="30"/>
      <c r="K323" s="4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5.75" customHeight="1" x14ac:dyDescent="0.3">
      <c r="A324" s="29"/>
      <c r="B324" s="29"/>
      <c r="C324" s="54"/>
      <c r="D324" s="29"/>
      <c r="E324" s="29"/>
      <c r="F324" s="29"/>
      <c r="G324" s="29"/>
      <c r="H324" s="29"/>
      <c r="I324" s="29"/>
      <c r="J324" s="30"/>
      <c r="K324" s="4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5.75" customHeight="1" x14ac:dyDescent="0.3">
      <c r="A325" s="29"/>
      <c r="B325" s="29"/>
      <c r="C325" s="54"/>
      <c r="D325" s="29"/>
      <c r="E325" s="29"/>
      <c r="F325" s="29"/>
      <c r="G325" s="29"/>
      <c r="H325" s="29"/>
      <c r="I325" s="29"/>
      <c r="J325" s="30"/>
      <c r="K325" s="4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5.75" customHeight="1" x14ac:dyDescent="0.3">
      <c r="A326" s="29"/>
      <c r="B326" s="29"/>
      <c r="C326" s="54"/>
      <c r="D326" s="29"/>
      <c r="E326" s="29"/>
      <c r="F326" s="29"/>
      <c r="G326" s="29"/>
      <c r="H326" s="29"/>
      <c r="I326" s="29"/>
      <c r="J326" s="30"/>
      <c r="K326" s="4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5.75" customHeight="1" x14ac:dyDescent="0.3">
      <c r="A327" s="29"/>
      <c r="B327" s="29"/>
      <c r="C327" s="54"/>
      <c r="D327" s="29"/>
      <c r="E327" s="29"/>
      <c r="F327" s="29"/>
      <c r="G327" s="29"/>
      <c r="H327" s="29"/>
      <c r="I327" s="29"/>
      <c r="J327" s="30"/>
      <c r="K327" s="4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5.75" customHeight="1" x14ac:dyDescent="0.3">
      <c r="A328" s="29"/>
      <c r="B328" s="29"/>
      <c r="C328" s="54"/>
      <c r="D328" s="29"/>
      <c r="E328" s="29"/>
      <c r="F328" s="29"/>
      <c r="G328" s="29"/>
      <c r="H328" s="29"/>
      <c r="I328" s="29"/>
      <c r="J328" s="30"/>
      <c r="K328" s="4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5.75" customHeight="1" x14ac:dyDescent="0.3">
      <c r="A329" s="29"/>
      <c r="B329" s="29"/>
      <c r="C329" s="54"/>
      <c r="D329" s="29"/>
      <c r="E329" s="29"/>
      <c r="F329" s="29"/>
      <c r="G329" s="29"/>
      <c r="H329" s="29"/>
      <c r="I329" s="29"/>
      <c r="J329" s="30"/>
      <c r="K329" s="4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5.75" customHeight="1" x14ac:dyDescent="0.3">
      <c r="A330" s="29"/>
      <c r="B330" s="29"/>
      <c r="C330" s="54"/>
      <c r="D330" s="29"/>
      <c r="E330" s="29"/>
      <c r="F330" s="29"/>
      <c r="G330" s="29"/>
      <c r="H330" s="29"/>
      <c r="I330" s="29"/>
      <c r="J330" s="30"/>
      <c r="K330" s="4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5.75" customHeight="1" x14ac:dyDescent="0.3">
      <c r="A331" s="29"/>
      <c r="B331" s="29"/>
      <c r="C331" s="54"/>
      <c r="D331" s="29"/>
      <c r="E331" s="29"/>
      <c r="F331" s="29"/>
      <c r="G331" s="29"/>
      <c r="H331" s="29"/>
      <c r="I331" s="29"/>
      <c r="J331" s="30"/>
      <c r="K331" s="4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5.75" customHeight="1" x14ac:dyDescent="0.3">
      <c r="A332" s="29"/>
      <c r="B332" s="29"/>
      <c r="C332" s="54"/>
      <c r="D332" s="29"/>
      <c r="E332" s="29"/>
      <c r="F332" s="29"/>
      <c r="G332" s="29"/>
      <c r="H332" s="29"/>
      <c r="I332" s="29"/>
      <c r="J332" s="30"/>
      <c r="K332" s="4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5.75" customHeight="1" x14ac:dyDescent="0.3">
      <c r="A333" s="29"/>
      <c r="B333" s="29"/>
      <c r="C333" s="54"/>
      <c r="D333" s="29"/>
      <c r="E333" s="29"/>
      <c r="F333" s="29"/>
      <c r="G333" s="29"/>
      <c r="H333" s="29"/>
      <c r="I333" s="29"/>
      <c r="J333" s="30"/>
      <c r="K333" s="4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5.75" customHeight="1" x14ac:dyDescent="0.3">
      <c r="A334" s="29"/>
      <c r="B334" s="29"/>
      <c r="C334" s="54"/>
      <c r="D334" s="29"/>
      <c r="E334" s="29"/>
      <c r="F334" s="29"/>
      <c r="G334" s="29"/>
      <c r="H334" s="29"/>
      <c r="I334" s="29"/>
      <c r="J334" s="30"/>
      <c r="K334" s="4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5.75" customHeight="1" x14ac:dyDescent="0.3">
      <c r="A335" s="29"/>
      <c r="B335" s="29"/>
      <c r="C335" s="54"/>
      <c r="D335" s="29"/>
      <c r="E335" s="29"/>
      <c r="F335" s="29"/>
      <c r="G335" s="29"/>
      <c r="H335" s="29"/>
      <c r="I335" s="29"/>
      <c r="J335" s="30"/>
      <c r="K335" s="4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5.75" customHeight="1" x14ac:dyDescent="0.3">
      <c r="A336" s="29"/>
      <c r="B336" s="29"/>
      <c r="C336" s="54"/>
      <c r="D336" s="29"/>
      <c r="E336" s="29"/>
      <c r="F336" s="29"/>
      <c r="G336" s="29"/>
      <c r="H336" s="29"/>
      <c r="I336" s="29"/>
      <c r="J336" s="30"/>
      <c r="K336" s="4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5.75" customHeight="1" x14ac:dyDescent="0.3">
      <c r="A337" s="29"/>
      <c r="B337" s="29"/>
      <c r="C337" s="54"/>
      <c r="D337" s="29"/>
      <c r="E337" s="29"/>
      <c r="F337" s="29"/>
      <c r="G337" s="29"/>
      <c r="H337" s="29"/>
      <c r="I337" s="29"/>
      <c r="J337" s="30"/>
      <c r="K337" s="4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5.75" customHeight="1" x14ac:dyDescent="0.3">
      <c r="A338" s="29"/>
      <c r="B338" s="29"/>
      <c r="C338" s="54"/>
      <c r="D338" s="29"/>
      <c r="E338" s="29"/>
      <c r="F338" s="29"/>
      <c r="G338" s="29"/>
      <c r="H338" s="29"/>
      <c r="I338" s="29"/>
      <c r="J338" s="30"/>
      <c r="K338" s="4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5.75" customHeight="1" x14ac:dyDescent="0.3">
      <c r="A339" s="29"/>
      <c r="B339" s="29"/>
      <c r="C339" s="54"/>
      <c r="D339" s="29"/>
      <c r="E339" s="29"/>
      <c r="F339" s="29"/>
      <c r="G339" s="29"/>
      <c r="H339" s="29"/>
      <c r="I339" s="29"/>
      <c r="J339" s="30"/>
      <c r="K339" s="4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5.75" customHeight="1" x14ac:dyDescent="0.3">
      <c r="A340" s="29"/>
      <c r="B340" s="29"/>
      <c r="C340" s="54"/>
      <c r="D340" s="29"/>
      <c r="E340" s="29"/>
      <c r="F340" s="29"/>
      <c r="G340" s="29"/>
      <c r="H340" s="29"/>
      <c r="I340" s="29"/>
      <c r="J340" s="30"/>
      <c r="K340" s="4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5.75" customHeight="1" x14ac:dyDescent="0.3">
      <c r="A341" s="29"/>
      <c r="B341" s="29"/>
      <c r="C341" s="54"/>
      <c r="D341" s="29"/>
      <c r="E341" s="29"/>
      <c r="F341" s="29"/>
      <c r="G341" s="29"/>
      <c r="H341" s="29"/>
      <c r="I341" s="29"/>
      <c r="J341" s="30"/>
      <c r="K341" s="4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5.75" customHeight="1" x14ac:dyDescent="0.3">
      <c r="A342" s="29"/>
      <c r="B342" s="29"/>
      <c r="C342" s="54"/>
      <c r="D342" s="29"/>
      <c r="E342" s="29"/>
      <c r="F342" s="29"/>
      <c r="G342" s="29"/>
      <c r="H342" s="29"/>
      <c r="I342" s="29"/>
      <c r="J342" s="30"/>
      <c r="K342" s="4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5.75" customHeight="1" x14ac:dyDescent="0.3">
      <c r="A343" s="29"/>
      <c r="B343" s="29"/>
      <c r="C343" s="54"/>
      <c r="D343" s="29"/>
      <c r="E343" s="29"/>
      <c r="F343" s="29"/>
      <c r="G343" s="29"/>
      <c r="H343" s="29"/>
      <c r="I343" s="29"/>
      <c r="J343" s="30"/>
      <c r="K343" s="4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5.75" customHeight="1" x14ac:dyDescent="0.3">
      <c r="A344" s="29"/>
      <c r="B344" s="29"/>
      <c r="C344" s="54"/>
      <c r="D344" s="29"/>
      <c r="E344" s="29"/>
      <c r="F344" s="29"/>
      <c r="G344" s="29"/>
      <c r="H344" s="29"/>
      <c r="I344" s="29"/>
      <c r="J344" s="30"/>
      <c r="K344" s="4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5.75" customHeight="1" x14ac:dyDescent="0.3">
      <c r="A345" s="29"/>
      <c r="B345" s="29"/>
      <c r="C345" s="54"/>
      <c r="D345" s="29"/>
      <c r="E345" s="29"/>
      <c r="F345" s="29"/>
      <c r="G345" s="29"/>
      <c r="H345" s="29"/>
      <c r="I345" s="29"/>
      <c r="J345" s="30"/>
      <c r="K345" s="4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5.75" customHeight="1" x14ac:dyDescent="0.3">
      <c r="A346" s="29"/>
      <c r="B346" s="29"/>
      <c r="C346" s="54"/>
      <c r="D346" s="29"/>
      <c r="E346" s="29"/>
      <c r="F346" s="29"/>
      <c r="G346" s="29"/>
      <c r="H346" s="29"/>
      <c r="I346" s="29"/>
      <c r="J346" s="30"/>
      <c r="K346" s="4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5.75" customHeight="1" x14ac:dyDescent="0.3">
      <c r="A347" s="29"/>
      <c r="B347" s="29"/>
      <c r="C347" s="54"/>
      <c r="D347" s="29"/>
      <c r="E347" s="29"/>
      <c r="F347" s="29"/>
      <c r="G347" s="29"/>
      <c r="H347" s="29"/>
      <c r="I347" s="29"/>
      <c r="J347" s="30"/>
      <c r="K347" s="4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5.75" customHeight="1" x14ac:dyDescent="0.3">
      <c r="A348" s="29"/>
      <c r="B348" s="29"/>
      <c r="C348" s="54"/>
      <c r="D348" s="29"/>
      <c r="E348" s="29"/>
      <c r="F348" s="29"/>
      <c r="G348" s="29"/>
      <c r="H348" s="29"/>
      <c r="I348" s="29"/>
      <c r="J348" s="30"/>
      <c r="K348" s="4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5.75" customHeight="1" x14ac:dyDescent="0.3">
      <c r="A349" s="29"/>
      <c r="B349" s="29"/>
      <c r="C349" s="54"/>
      <c r="D349" s="29"/>
      <c r="E349" s="29"/>
      <c r="F349" s="29"/>
      <c r="G349" s="29"/>
      <c r="H349" s="29"/>
      <c r="I349" s="29"/>
      <c r="J349" s="30"/>
      <c r="K349" s="4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5.75" customHeight="1" x14ac:dyDescent="0.3">
      <c r="A350" s="29"/>
      <c r="B350" s="29"/>
      <c r="C350" s="54"/>
      <c r="D350" s="29"/>
      <c r="E350" s="29"/>
      <c r="F350" s="29"/>
      <c r="G350" s="29"/>
      <c r="H350" s="29"/>
      <c r="I350" s="29"/>
      <c r="J350" s="30"/>
      <c r="K350" s="4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5.75" customHeight="1" x14ac:dyDescent="0.3">
      <c r="A351" s="29"/>
      <c r="B351" s="29"/>
      <c r="C351" s="54"/>
      <c r="D351" s="29"/>
      <c r="E351" s="29"/>
      <c r="F351" s="29"/>
      <c r="G351" s="29"/>
      <c r="H351" s="29"/>
      <c r="I351" s="29"/>
      <c r="J351" s="30"/>
      <c r="K351" s="4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5.75" customHeight="1" x14ac:dyDescent="0.3">
      <c r="A352" s="29"/>
      <c r="B352" s="29"/>
      <c r="C352" s="54"/>
      <c r="D352" s="29"/>
      <c r="E352" s="29"/>
      <c r="F352" s="29"/>
      <c r="G352" s="29"/>
      <c r="H352" s="29"/>
      <c r="I352" s="29"/>
      <c r="J352" s="30"/>
      <c r="K352" s="4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5.75" customHeight="1" x14ac:dyDescent="0.3">
      <c r="A353" s="29"/>
      <c r="B353" s="29"/>
      <c r="C353" s="54"/>
      <c r="D353" s="29"/>
      <c r="E353" s="29"/>
      <c r="F353" s="29"/>
      <c r="G353" s="29"/>
      <c r="H353" s="29"/>
      <c r="I353" s="29"/>
      <c r="J353" s="30"/>
      <c r="K353" s="4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5.75" customHeight="1" x14ac:dyDescent="0.3">
      <c r="A354" s="29"/>
      <c r="B354" s="29"/>
      <c r="C354" s="54"/>
      <c r="D354" s="29"/>
      <c r="E354" s="29"/>
      <c r="F354" s="29"/>
      <c r="G354" s="29"/>
      <c r="H354" s="29"/>
      <c r="I354" s="29"/>
      <c r="J354" s="30"/>
      <c r="K354" s="4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5.75" customHeight="1" x14ac:dyDescent="0.3">
      <c r="A355" s="29"/>
      <c r="B355" s="29"/>
      <c r="C355" s="54"/>
      <c r="D355" s="29"/>
      <c r="E355" s="29"/>
      <c r="F355" s="29"/>
      <c r="G355" s="29"/>
      <c r="H355" s="29"/>
      <c r="I355" s="29"/>
      <c r="J355" s="30"/>
      <c r="K355" s="4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5.75" customHeight="1" x14ac:dyDescent="0.3">
      <c r="A356" s="29"/>
      <c r="B356" s="29"/>
      <c r="C356" s="54"/>
      <c r="D356" s="29"/>
      <c r="E356" s="29"/>
      <c r="F356" s="29"/>
      <c r="G356" s="29"/>
      <c r="H356" s="29"/>
      <c r="I356" s="29"/>
      <c r="J356" s="30"/>
      <c r="K356" s="4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5.75" customHeight="1" x14ac:dyDescent="0.3">
      <c r="A357" s="29"/>
      <c r="B357" s="29"/>
      <c r="C357" s="54"/>
      <c r="D357" s="29"/>
      <c r="E357" s="29"/>
      <c r="F357" s="29"/>
      <c r="G357" s="29"/>
      <c r="H357" s="29"/>
      <c r="I357" s="29"/>
      <c r="J357" s="30"/>
      <c r="K357" s="4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5.75" customHeight="1" x14ac:dyDescent="0.3">
      <c r="A358" s="29"/>
      <c r="B358" s="29"/>
      <c r="C358" s="54"/>
      <c r="D358" s="29"/>
      <c r="E358" s="29"/>
      <c r="F358" s="29"/>
      <c r="G358" s="29"/>
      <c r="H358" s="29"/>
      <c r="I358" s="29"/>
      <c r="J358" s="30"/>
      <c r="K358" s="4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5.75" customHeight="1" x14ac:dyDescent="0.3">
      <c r="A359" s="29"/>
      <c r="B359" s="29"/>
      <c r="C359" s="54"/>
      <c r="D359" s="29"/>
      <c r="E359" s="29"/>
      <c r="F359" s="29"/>
      <c r="G359" s="29"/>
      <c r="H359" s="29"/>
      <c r="I359" s="29"/>
      <c r="J359" s="30"/>
      <c r="K359" s="4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5.75" customHeight="1" x14ac:dyDescent="0.3">
      <c r="A360" s="29"/>
      <c r="B360" s="29"/>
      <c r="C360" s="54"/>
      <c r="D360" s="29"/>
      <c r="E360" s="29"/>
      <c r="F360" s="29"/>
      <c r="G360" s="29"/>
      <c r="H360" s="29"/>
      <c r="I360" s="29"/>
      <c r="J360" s="30"/>
      <c r="K360" s="4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5.75" customHeight="1" x14ac:dyDescent="0.3">
      <c r="A361" s="29"/>
      <c r="B361" s="29"/>
      <c r="C361" s="54"/>
      <c r="D361" s="29"/>
      <c r="E361" s="29"/>
      <c r="F361" s="29"/>
      <c r="G361" s="29"/>
      <c r="H361" s="29"/>
      <c r="I361" s="29"/>
      <c r="J361" s="30"/>
      <c r="K361" s="4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5.75" customHeight="1" x14ac:dyDescent="0.3">
      <c r="A362" s="29"/>
      <c r="B362" s="29"/>
      <c r="C362" s="54"/>
      <c r="D362" s="29"/>
      <c r="E362" s="29"/>
      <c r="F362" s="29"/>
      <c r="G362" s="29"/>
      <c r="H362" s="29"/>
      <c r="I362" s="29"/>
      <c r="J362" s="30"/>
      <c r="K362" s="4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5.75" customHeight="1" x14ac:dyDescent="0.3">
      <c r="A363" s="29"/>
      <c r="B363" s="29"/>
      <c r="C363" s="54"/>
      <c r="D363" s="29"/>
      <c r="E363" s="29"/>
      <c r="F363" s="29"/>
      <c r="G363" s="29"/>
      <c r="H363" s="29"/>
      <c r="I363" s="29"/>
      <c r="J363" s="30"/>
      <c r="K363" s="4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5.75" customHeight="1" x14ac:dyDescent="0.3">
      <c r="A364" s="29"/>
      <c r="B364" s="29"/>
      <c r="C364" s="54"/>
      <c r="D364" s="29"/>
      <c r="E364" s="29"/>
      <c r="F364" s="29"/>
      <c r="G364" s="29"/>
      <c r="H364" s="29"/>
      <c r="I364" s="29"/>
      <c r="J364" s="30"/>
      <c r="K364" s="4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5.75" customHeight="1" x14ac:dyDescent="0.3">
      <c r="A365" s="29"/>
      <c r="B365" s="29"/>
      <c r="C365" s="54"/>
      <c r="D365" s="29"/>
      <c r="E365" s="29"/>
      <c r="F365" s="29"/>
      <c r="G365" s="29"/>
      <c r="H365" s="29"/>
      <c r="I365" s="29"/>
      <c r="J365" s="30"/>
      <c r="K365" s="4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5.75" customHeight="1" x14ac:dyDescent="0.3">
      <c r="A366" s="29"/>
      <c r="B366" s="29"/>
      <c r="C366" s="54"/>
      <c r="D366" s="29"/>
      <c r="E366" s="29"/>
      <c r="F366" s="29"/>
      <c r="G366" s="29"/>
      <c r="H366" s="29"/>
      <c r="I366" s="29"/>
      <c r="J366" s="30"/>
      <c r="K366" s="4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5.75" customHeight="1" x14ac:dyDescent="0.3">
      <c r="A367" s="29"/>
      <c r="B367" s="29"/>
      <c r="C367" s="54"/>
      <c r="D367" s="29"/>
      <c r="E367" s="29"/>
      <c r="F367" s="29"/>
      <c r="G367" s="29"/>
      <c r="H367" s="29"/>
      <c r="I367" s="29"/>
      <c r="J367" s="30"/>
      <c r="K367" s="4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5.75" customHeight="1" x14ac:dyDescent="0.3">
      <c r="A368" s="29"/>
      <c r="B368" s="29"/>
      <c r="C368" s="54"/>
      <c r="D368" s="29"/>
      <c r="E368" s="29"/>
      <c r="F368" s="29"/>
      <c r="G368" s="29"/>
      <c r="H368" s="29"/>
      <c r="I368" s="29"/>
      <c r="J368" s="30"/>
      <c r="K368" s="4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5.75" customHeight="1" x14ac:dyDescent="0.3">
      <c r="A369" s="29"/>
      <c r="B369" s="29"/>
      <c r="C369" s="54"/>
      <c r="D369" s="29"/>
      <c r="E369" s="29"/>
      <c r="F369" s="29"/>
      <c r="G369" s="29"/>
      <c r="H369" s="29"/>
      <c r="I369" s="29"/>
      <c r="J369" s="30"/>
      <c r="K369" s="4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5.75" customHeight="1" x14ac:dyDescent="0.3">
      <c r="A370" s="29"/>
      <c r="B370" s="29"/>
      <c r="C370" s="54"/>
      <c r="D370" s="29"/>
      <c r="E370" s="29"/>
      <c r="F370" s="29"/>
      <c r="G370" s="29"/>
      <c r="H370" s="29"/>
      <c r="I370" s="29"/>
      <c r="J370" s="30"/>
      <c r="K370" s="4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5.75" customHeight="1" x14ac:dyDescent="0.3">
      <c r="A371" s="29"/>
      <c r="B371" s="29"/>
      <c r="C371" s="54"/>
      <c r="D371" s="29"/>
      <c r="E371" s="29"/>
      <c r="F371" s="29"/>
      <c r="G371" s="29"/>
      <c r="H371" s="29"/>
      <c r="I371" s="29"/>
      <c r="J371" s="30"/>
      <c r="K371" s="4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5.75" customHeight="1" x14ac:dyDescent="0.3">
      <c r="A372" s="29"/>
      <c r="B372" s="29"/>
      <c r="C372" s="54"/>
      <c r="D372" s="29"/>
      <c r="E372" s="29"/>
      <c r="F372" s="29"/>
      <c r="G372" s="29"/>
      <c r="H372" s="29"/>
      <c r="I372" s="29"/>
      <c r="J372" s="30"/>
      <c r="K372" s="4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5.75" customHeight="1" x14ac:dyDescent="0.3">
      <c r="A373" s="29"/>
      <c r="B373" s="29"/>
      <c r="C373" s="54"/>
      <c r="D373" s="29"/>
      <c r="E373" s="29"/>
      <c r="F373" s="29"/>
      <c r="G373" s="29"/>
      <c r="H373" s="29"/>
      <c r="I373" s="29"/>
      <c r="J373" s="30"/>
      <c r="K373" s="4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5.75" customHeight="1" x14ac:dyDescent="0.3">
      <c r="A374" s="29"/>
      <c r="B374" s="29"/>
      <c r="C374" s="54"/>
      <c r="D374" s="29"/>
      <c r="E374" s="29"/>
      <c r="F374" s="29"/>
      <c r="G374" s="29"/>
      <c r="H374" s="29"/>
      <c r="I374" s="29"/>
      <c r="J374" s="30"/>
      <c r="K374" s="4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5.75" customHeight="1" x14ac:dyDescent="0.3">
      <c r="A375" s="29"/>
      <c r="B375" s="29"/>
      <c r="C375" s="54"/>
      <c r="D375" s="29"/>
      <c r="E375" s="29"/>
      <c r="F375" s="29"/>
      <c r="G375" s="29"/>
      <c r="H375" s="29"/>
      <c r="I375" s="29"/>
      <c r="J375" s="30"/>
      <c r="K375" s="4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5.75" customHeight="1" x14ac:dyDescent="0.3">
      <c r="A376" s="29"/>
      <c r="B376" s="29"/>
      <c r="C376" s="54"/>
      <c r="D376" s="29"/>
      <c r="E376" s="29"/>
      <c r="F376" s="29"/>
      <c r="G376" s="29"/>
      <c r="H376" s="29"/>
      <c r="I376" s="29"/>
      <c r="J376" s="30"/>
      <c r="K376" s="4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5.75" customHeight="1" x14ac:dyDescent="0.3">
      <c r="A377" s="29"/>
      <c r="B377" s="29"/>
      <c r="C377" s="54"/>
      <c r="D377" s="29"/>
      <c r="E377" s="29"/>
      <c r="F377" s="29"/>
      <c r="G377" s="29"/>
      <c r="H377" s="29"/>
      <c r="I377" s="29"/>
      <c r="J377" s="30"/>
      <c r="K377" s="4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5.75" customHeight="1" x14ac:dyDescent="0.3">
      <c r="A378" s="29"/>
      <c r="B378" s="29"/>
      <c r="C378" s="54"/>
      <c r="D378" s="29"/>
      <c r="E378" s="29"/>
      <c r="F378" s="29"/>
      <c r="G378" s="29"/>
      <c r="H378" s="29"/>
      <c r="I378" s="29"/>
      <c r="J378" s="30"/>
      <c r="K378" s="4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5.75" customHeight="1" x14ac:dyDescent="0.3">
      <c r="A379" s="29"/>
      <c r="B379" s="29"/>
      <c r="C379" s="54"/>
      <c r="D379" s="29"/>
      <c r="E379" s="29"/>
      <c r="F379" s="29"/>
      <c r="G379" s="29"/>
      <c r="H379" s="29"/>
      <c r="I379" s="29"/>
      <c r="J379" s="30"/>
      <c r="K379" s="4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5.75" customHeight="1" x14ac:dyDescent="0.3">
      <c r="A380" s="29"/>
      <c r="B380" s="29"/>
      <c r="C380" s="54"/>
      <c r="D380" s="29"/>
      <c r="E380" s="29"/>
      <c r="F380" s="29"/>
      <c r="G380" s="29"/>
      <c r="H380" s="29"/>
      <c r="I380" s="29"/>
      <c r="J380" s="30"/>
      <c r="K380" s="4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5.75" customHeight="1" x14ac:dyDescent="0.3">
      <c r="A381" s="29"/>
      <c r="B381" s="29"/>
      <c r="C381" s="54"/>
      <c r="D381" s="29"/>
      <c r="E381" s="29"/>
      <c r="F381" s="29"/>
      <c r="G381" s="29"/>
      <c r="H381" s="29"/>
      <c r="I381" s="29"/>
      <c r="J381" s="30"/>
      <c r="K381" s="4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5.75" customHeight="1" x14ac:dyDescent="0.3">
      <c r="A382" s="29"/>
      <c r="B382" s="29"/>
      <c r="C382" s="54"/>
      <c r="D382" s="29"/>
      <c r="E382" s="29"/>
      <c r="F382" s="29"/>
      <c r="G382" s="29"/>
      <c r="H382" s="29"/>
      <c r="I382" s="29"/>
      <c r="J382" s="30"/>
      <c r="K382" s="4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5.75" customHeight="1" x14ac:dyDescent="0.3">
      <c r="A383" s="29"/>
      <c r="B383" s="29"/>
      <c r="C383" s="54"/>
      <c r="D383" s="29"/>
      <c r="E383" s="29"/>
      <c r="F383" s="29"/>
      <c r="G383" s="29"/>
      <c r="H383" s="29"/>
      <c r="I383" s="29"/>
      <c r="J383" s="30"/>
      <c r="K383" s="4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5.75" customHeight="1" x14ac:dyDescent="0.3">
      <c r="A384" s="29"/>
      <c r="B384" s="29"/>
      <c r="C384" s="54"/>
      <c r="D384" s="29"/>
      <c r="E384" s="29"/>
      <c r="F384" s="29"/>
      <c r="G384" s="29"/>
      <c r="H384" s="29"/>
      <c r="I384" s="29"/>
      <c r="J384" s="30"/>
      <c r="K384" s="4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5.75" customHeight="1" x14ac:dyDescent="0.3">
      <c r="A385" s="29"/>
      <c r="B385" s="29"/>
      <c r="C385" s="54"/>
      <c r="D385" s="29"/>
      <c r="E385" s="29"/>
      <c r="F385" s="29"/>
      <c r="G385" s="29"/>
      <c r="H385" s="29"/>
      <c r="I385" s="29"/>
      <c r="J385" s="30"/>
      <c r="K385" s="4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5.75" customHeight="1" x14ac:dyDescent="0.3">
      <c r="A386" s="29"/>
      <c r="B386" s="29"/>
      <c r="C386" s="54"/>
      <c r="D386" s="29"/>
      <c r="E386" s="29"/>
      <c r="F386" s="29"/>
      <c r="G386" s="29"/>
      <c r="H386" s="29"/>
      <c r="I386" s="29"/>
      <c r="J386" s="30"/>
      <c r="K386" s="4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5.75" customHeight="1" x14ac:dyDescent="0.3">
      <c r="A387" s="29"/>
      <c r="B387" s="29"/>
      <c r="C387" s="54"/>
      <c r="D387" s="29"/>
      <c r="E387" s="29"/>
      <c r="F387" s="29"/>
      <c r="G387" s="29"/>
      <c r="H387" s="29"/>
      <c r="I387" s="29"/>
      <c r="J387" s="30"/>
      <c r="K387" s="4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5.75" customHeight="1" x14ac:dyDescent="0.3">
      <c r="A388" s="29"/>
      <c r="B388" s="29"/>
      <c r="C388" s="54"/>
      <c r="D388" s="29"/>
      <c r="E388" s="29"/>
      <c r="F388" s="29"/>
      <c r="G388" s="29"/>
      <c r="H388" s="29"/>
      <c r="I388" s="29"/>
      <c r="J388" s="30"/>
      <c r="K388" s="4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5.75" customHeight="1" x14ac:dyDescent="0.3">
      <c r="A389" s="29"/>
      <c r="B389" s="29"/>
      <c r="C389" s="54"/>
      <c r="D389" s="29"/>
      <c r="E389" s="29"/>
      <c r="F389" s="29"/>
      <c r="G389" s="29"/>
      <c r="H389" s="29"/>
      <c r="I389" s="29"/>
      <c r="J389" s="30"/>
      <c r="K389" s="4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5.75" customHeight="1" x14ac:dyDescent="0.3">
      <c r="A390" s="29"/>
      <c r="B390" s="29"/>
      <c r="C390" s="54"/>
      <c r="D390" s="29"/>
      <c r="E390" s="29"/>
      <c r="F390" s="29"/>
      <c r="G390" s="29"/>
      <c r="H390" s="29"/>
      <c r="I390" s="29"/>
      <c r="J390" s="30"/>
      <c r="K390" s="4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5.75" customHeight="1" x14ac:dyDescent="0.3">
      <c r="A391" s="29"/>
      <c r="B391" s="29"/>
      <c r="C391" s="54"/>
      <c r="D391" s="29"/>
      <c r="E391" s="29"/>
      <c r="F391" s="29"/>
      <c r="G391" s="29"/>
      <c r="H391" s="29"/>
      <c r="I391" s="29"/>
      <c r="J391" s="30"/>
      <c r="K391" s="4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5.75" customHeight="1" x14ac:dyDescent="0.3">
      <c r="A392" s="29"/>
      <c r="B392" s="29"/>
      <c r="C392" s="54"/>
      <c r="D392" s="29"/>
      <c r="E392" s="29"/>
      <c r="F392" s="29"/>
      <c r="G392" s="29"/>
      <c r="H392" s="29"/>
      <c r="I392" s="29"/>
      <c r="J392" s="30"/>
      <c r="K392" s="4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5.75" customHeight="1" x14ac:dyDescent="0.3">
      <c r="A393" s="29"/>
      <c r="B393" s="29"/>
      <c r="C393" s="54"/>
      <c r="D393" s="29"/>
      <c r="E393" s="29"/>
      <c r="F393" s="29"/>
      <c r="G393" s="29"/>
      <c r="H393" s="29"/>
      <c r="I393" s="29"/>
      <c r="J393" s="30"/>
      <c r="K393" s="4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5.75" customHeight="1" x14ac:dyDescent="0.3">
      <c r="A394" s="29"/>
      <c r="B394" s="29"/>
      <c r="C394" s="54"/>
      <c r="D394" s="29"/>
      <c r="E394" s="29"/>
      <c r="F394" s="29"/>
      <c r="G394" s="29"/>
      <c r="H394" s="29"/>
      <c r="I394" s="29"/>
      <c r="J394" s="30"/>
      <c r="K394" s="4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5.75" customHeight="1" x14ac:dyDescent="0.3">
      <c r="A395" s="29"/>
      <c r="B395" s="29"/>
      <c r="C395" s="54"/>
      <c r="D395" s="29"/>
      <c r="E395" s="29"/>
      <c r="F395" s="29"/>
      <c r="G395" s="29"/>
      <c r="H395" s="29"/>
      <c r="I395" s="29"/>
      <c r="J395" s="30"/>
      <c r="K395" s="4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5.75" customHeight="1" x14ac:dyDescent="0.3">
      <c r="A396" s="29"/>
      <c r="B396" s="29"/>
      <c r="C396" s="54"/>
      <c r="D396" s="29"/>
      <c r="E396" s="29"/>
      <c r="F396" s="29"/>
      <c r="G396" s="29"/>
      <c r="H396" s="29"/>
      <c r="I396" s="29"/>
      <c r="J396" s="30"/>
      <c r="K396" s="4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5.75" customHeight="1" x14ac:dyDescent="0.3">
      <c r="A397" s="29"/>
      <c r="B397" s="29"/>
      <c r="C397" s="54"/>
      <c r="D397" s="29"/>
      <c r="E397" s="29"/>
      <c r="F397" s="29"/>
      <c r="G397" s="29"/>
      <c r="H397" s="29"/>
      <c r="I397" s="29"/>
      <c r="J397" s="30"/>
      <c r="K397" s="4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5.75" customHeight="1" x14ac:dyDescent="0.3">
      <c r="A398" s="29"/>
      <c r="B398" s="29"/>
      <c r="C398" s="54"/>
      <c r="D398" s="29"/>
      <c r="E398" s="29"/>
      <c r="F398" s="29"/>
      <c r="G398" s="29"/>
      <c r="H398" s="29"/>
      <c r="I398" s="29"/>
      <c r="J398" s="30"/>
      <c r="K398" s="4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5.75" customHeight="1" x14ac:dyDescent="0.3">
      <c r="A399" s="29"/>
      <c r="B399" s="29"/>
      <c r="C399" s="54"/>
      <c r="D399" s="29"/>
      <c r="E399" s="29"/>
      <c r="F399" s="29"/>
      <c r="G399" s="29"/>
      <c r="H399" s="29"/>
      <c r="I399" s="29"/>
      <c r="J399" s="30"/>
      <c r="K399" s="4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5.75" customHeight="1" x14ac:dyDescent="0.3">
      <c r="A400" s="29"/>
      <c r="B400" s="29"/>
      <c r="C400" s="54"/>
      <c r="D400" s="29"/>
      <c r="E400" s="29"/>
      <c r="F400" s="29"/>
      <c r="G400" s="29"/>
      <c r="H400" s="29"/>
      <c r="I400" s="29"/>
      <c r="J400" s="30"/>
      <c r="K400" s="4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5.75" customHeight="1" x14ac:dyDescent="0.3">
      <c r="A401" s="29"/>
      <c r="B401" s="29"/>
      <c r="C401" s="54"/>
      <c r="D401" s="29"/>
      <c r="E401" s="29"/>
      <c r="F401" s="29"/>
      <c r="G401" s="29"/>
      <c r="H401" s="29"/>
      <c r="I401" s="29"/>
      <c r="J401" s="30"/>
      <c r="K401" s="4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5.75" customHeight="1" x14ac:dyDescent="0.3">
      <c r="A402" s="29"/>
      <c r="B402" s="29"/>
      <c r="C402" s="54"/>
      <c r="D402" s="29"/>
      <c r="E402" s="29"/>
      <c r="F402" s="29"/>
      <c r="G402" s="29"/>
      <c r="H402" s="29"/>
      <c r="I402" s="29"/>
      <c r="J402" s="30"/>
      <c r="K402" s="4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5.75" customHeight="1" x14ac:dyDescent="0.3">
      <c r="A403" s="29"/>
      <c r="B403" s="29"/>
      <c r="C403" s="54"/>
      <c r="D403" s="29"/>
      <c r="E403" s="29"/>
      <c r="F403" s="29"/>
      <c r="G403" s="29"/>
      <c r="H403" s="29"/>
      <c r="I403" s="29"/>
      <c r="J403" s="30"/>
      <c r="K403" s="4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5.75" customHeight="1" x14ac:dyDescent="0.3">
      <c r="A404" s="29"/>
      <c r="B404" s="29"/>
      <c r="C404" s="54"/>
      <c r="D404" s="29"/>
      <c r="E404" s="29"/>
      <c r="F404" s="29"/>
      <c r="G404" s="29"/>
      <c r="H404" s="29"/>
      <c r="I404" s="29"/>
      <c r="J404" s="30"/>
      <c r="K404" s="4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5.75" customHeight="1" x14ac:dyDescent="0.3">
      <c r="A405" s="29"/>
      <c r="B405" s="29"/>
      <c r="C405" s="54"/>
      <c r="D405" s="29"/>
      <c r="E405" s="29"/>
      <c r="F405" s="29"/>
      <c r="G405" s="29"/>
      <c r="H405" s="29"/>
      <c r="I405" s="29"/>
      <c r="J405" s="30"/>
      <c r="K405" s="4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5.75" customHeight="1" x14ac:dyDescent="0.3">
      <c r="A406" s="29"/>
      <c r="B406" s="29"/>
      <c r="C406" s="54"/>
      <c r="D406" s="29"/>
      <c r="E406" s="29"/>
      <c r="F406" s="29"/>
      <c r="G406" s="29"/>
      <c r="H406" s="29"/>
      <c r="I406" s="29"/>
      <c r="J406" s="30"/>
      <c r="K406" s="4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5.75" customHeight="1" x14ac:dyDescent="0.3">
      <c r="A407" s="29"/>
      <c r="B407" s="29"/>
      <c r="C407" s="54"/>
      <c r="D407" s="29"/>
      <c r="E407" s="29"/>
      <c r="F407" s="29"/>
      <c r="G407" s="29"/>
      <c r="H407" s="29"/>
      <c r="I407" s="29"/>
      <c r="J407" s="30"/>
      <c r="K407" s="4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5.75" customHeight="1" x14ac:dyDescent="0.3">
      <c r="A408" s="29"/>
      <c r="B408" s="29"/>
      <c r="C408" s="54"/>
      <c r="D408" s="29"/>
      <c r="E408" s="29"/>
      <c r="F408" s="29"/>
      <c r="G408" s="29"/>
      <c r="H408" s="29"/>
      <c r="I408" s="29"/>
      <c r="J408" s="30"/>
      <c r="K408" s="4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5.75" customHeight="1" x14ac:dyDescent="0.3">
      <c r="A409" s="29"/>
      <c r="B409" s="29"/>
      <c r="C409" s="54"/>
      <c r="D409" s="29"/>
      <c r="E409" s="29"/>
      <c r="F409" s="29"/>
      <c r="G409" s="29"/>
      <c r="H409" s="29"/>
      <c r="I409" s="29"/>
      <c r="J409" s="30"/>
      <c r="K409" s="4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5.75" customHeight="1" x14ac:dyDescent="0.3">
      <c r="A410" s="29"/>
      <c r="B410" s="29"/>
      <c r="C410" s="54"/>
      <c r="D410" s="29"/>
      <c r="E410" s="29"/>
      <c r="F410" s="29"/>
      <c r="G410" s="29"/>
      <c r="H410" s="29"/>
      <c r="I410" s="29"/>
      <c r="J410" s="30"/>
      <c r="K410" s="4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5.75" customHeight="1" x14ac:dyDescent="0.3">
      <c r="A411" s="29"/>
      <c r="B411" s="29"/>
      <c r="C411" s="54"/>
      <c r="D411" s="29"/>
      <c r="E411" s="29"/>
      <c r="F411" s="29"/>
      <c r="G411" s="29"/>
      <c r="H411" s="29"/>
      <c r="I411" s="29"/>
      <c r="J411" s="30"/>
      <c r="K411" s="4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5.75" customHeight="1" x14ac:dyDescent="0.3">
      <c r="A412" s="29"/>
      <c r="B412" s="29"/>
      <c r="C412" s="54"/>
      <c r="D412" s="29"/>
      <c r="E412" s="29"/>
      <c r="F412" s="29"/>
      <c r="G412" s="29"/>
      <c r="H412" s="29"/>
      <c r="I412" s="29"/>
      <c r="J412" s="30"/>
      <c r="K412" s="4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5.75" customHeight="1" x14ac:dyDescent="0.3">
      <c r="A413" s="29"/>
      <c r="B413" s="29"/>
      <c r="C413" s="54"/>
      <c r="D413" s="29"/>
      <c r="E413" s="29"/>
      <c r="F413" s="29"/>
      <c r="G413" s="29"/>
      <c r="H413" s="29"/>
      <c r="I413" s="29"/>
      <c r="J413" s="30"/>
      <c r="K413" s="4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5.75" customHeight="1" x14ac:dyDescent="0.3">
      <c r="A414" s="29"/>
      <c r="B414" s="29"/>
      <c r="C414" s="54"/>
      <c r="D414" s="29"/>
      <c r="E414" s="29"/>
      <c r="F414" s="29"/>
      <c r="G414" s="29"/>
      <c r="H414" s="29"/>
      <c r="I414" s="29"/>
      <c r="J414" s="30"/>
      <c r="K414" s="4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5.75" customHeight="1" x14ac:dyDescent="0.3">
      <c r="A415" s="29"/>
      <c r="B415" s="29"/>
      <c r="C415" s="54"/>
      <c r="D415" s="29"/>
      <c r="E415" s="29"/>
      <c r="F415" s="29"/>
      <c r="G415" s="29"/>
      <c r="H415" s="29"/>
      <c r="I415" s="29"/>
      <c r="J415" s="30"/>
      <c r="K415" s="4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5.75" customHeight="1" x14ac:dyDescent="0.3">
      <c r="A416" s="29"/>
      <c r="B416" s="29"/>
      <c r="C416" s="54"/>
      <c r="D416" s="29"/>
      <c r="E416" s="29"/>
      <c r="F416" s="29"/>
      <c r="G416" s="29"/>
      <c r="H416" s="29"/>
      <c r="I416" s="29"/>
      <c r="J416" s="30"/>
      <c r="K416" s="4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5.75" customHeight="1" x14ac:dyDescent="0.3">
      <c r="A417" s="29"/>
      <c r="B417" s="29"/>
      <c r="C417" s="54"/>
      <c r="D417" s="29"/>
      <c r="E417" s="29"/>
      <c r="F417" s="29"/>
      <c r="G417" s="29"/>
      <c r="H417" s="29"/>
      <c r="I417" s="29"/>
      <c r="J417" s="30"/>
      <c r="K417" s="4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5.75" customHeight="1" x14ac:dyDescent="0.3">
      <c r="A418" s="29"/>
      <c r="B418" s="29"/>
      <c r="C418" s="54"/>
      <c r="D418" s="29"/>
      <c r="E418" s="29"/>
      <c r="F418" s="29"/>
      <c r="G418" s="29"/>
      <c r="H418" s="29"/>
      <c r="I418" s="29"/>
      <c r="J418" s="30"/>
      <c r="K418" s="4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5.75" customHeight="1" x14ac:dyDescent="0.3">
      <c r="A419" s="29"/>
      <c r="B419" s="29"/>
      <c r="C419" s="54"/>
      <c r="D419" s="29"/>
      <c r="E419" s="29"/>
      <c r="F419" s="29"/>
      <c r="G419" s="29"/>
      <c r="H419" s="29"/>
      <c r="I419" s="29"/>
      <c r="J419" s="30"/>
      <c r="K419" s="4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5.75" customHeight="1" x14ac:dyDescent="0.3">
      <c r="A420" s="29"/>
      <c r="B420" s="29"/>
      <c r="C420" s="54"/>
      <c r="D420" s="29"/>
      <c r="E420" s="29"/>
      <c r="F420" s="29"/>
      <c r="G420" s="29"/>
      <c r="H420" s="29"/>
      <c r="I420" s="29"/>
      <c r="J420" s="30"/>
      <c r="K420" s="4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5.75" customHeight="1" x14ac:dyDescent="0.3">
      <c r="A421" s="29"/>
      <c r="B421" s="29"/>
      <c r="C421" s="54"/>
      <c r="D421" s="29"/>
      <c r="E421" s="29"/>
      <c r="F421" s="29"/>
      <c r="G421" s="29"/>
      <c r="H421" s="29"/>
      <c r="I421" s="29"/>
      <c r="J421" s="30"/>
      <c r="K421" s="4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5.75" customHeight="1" x14ac:dyDescent="0.3">
      <c r="A422" s="29"/>
      <c r="B422" s="29"/>
      <c r="C422" s="54"/>
      <c r="D422" s="29"/>
      <c r="E422" s="29"/>
      <c r="F422" s="29"/>
      <c r="G422" s="29"/>
      <c r="H422" s="29"/>
      <c r="I422" s="29"/>
      <c r="J422" s="30"/>
      <c r="K422" s="4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5.75" customHeight="1" x14ac:dyDescent="0.3">
      <c r="A423" s="29"/>
      <c r="B423" s="29"/>
      <c r="C423" s="54"/>
      <c r="D423" s="29"/>
      <c r="E423" s="29"/>
      <c r="F423" s="29"/>
      <c r="G423" s="29"/>
      <c r="H423" s="29"/>
      <c r="I423" s="29"/>
      <c r="J423" s="30"/>
      <c r="K423" s="4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5.75" customHeight="1" x14ac:dyDescent="0.3">
      <c r="A424" s="29"/>
      <c r="B424" s="29"/>
      <c r="C424" s="54"/>
      <c r="D424" s="29"/>
      <c r="E424" s="29"/>
      <c r="F424" s="29"/>
      <c r="G424" s="29"/>
      <c r="H424" s="29"/>
      <c r="I424" s="29"/>
      <c r="J424" s="30"/>
      <c r="K424" s="4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5.75" customHeight="1" x14ac:dyDescent="0.3">
      <c r="A425" s="29"/>
      <c r="B425" s="29"/>
      <c r="C425" s="54"/>
      <c r="D425" s="29"/>
      <c r="E425" s="29"/>
      <c r="F425" s="29"/>
      <c r="G425" s="29"/>
      <c r="H425" s="29"/>
      <c r="I425" s="29"/>
      <c r="J425" s="30"/>
      <c r="K425" s="4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5.75" customHeight="1" x14ac:dyDescent="0.3">
      <c r="A426" s="29"/>
      <c r="B426" s="29"/>
      <c r="C426" s="54"/>
      <c r="D426" s="29"/>
      <c r="E426" s="29"/>
      <c r="F426" s="29"/>
      <c r="G426" s="29"/>
      <c r="H426" s="29"/>
      <c r="I426" s="29"/>
      <c r="J426" s="30"/>
      <c r="K426" s="4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5.75" customHeight="1" x14ac:dyDescent="0.3">
      <c r="A427" s="29"/>
      <c r="B427" s="29"/>
      <c r="C427" s="54"/>
      <c r="D427" s="29"/>
      <c r="E427" s="29"/>
      <c r="F427" s="29"/>
      <c r="G427" s="29"/>
      <c r="H427" s="29"/>
      <c r="I427" s="29"/>
      <c r="J427" s="30"/>
      <c r="K427" s="4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5.75" customHeight="1" x14ac:dyDescent="0.3">
      <c r="A428" s="29"/>
      <c r="B428" s="29"/>
      <c r="C428" s="54"/>
      <c r="D428" s="29"/>
      <c r="E428" s="29"/>
      <c r="F428" s="29"/>
      <c r="G428" s="29"/>
      <c r="H428" s="29"/>
      <c r="I428" s="29"/>
      <c r="J428" s="30"/>
      <c r="K428" s="4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5.75" customHeight="1" x14ac:dyDescent="0.3">
      <c r="A429" s="29"/>
      <c r="B429" s="29"/>
      <c r="C429" s="54"/>
      <c r="D429" s="29"/>
      <c r="E429" s="29"/>
      <c r="F429" s="29"/>
      <c r="G429" s="29"/>
      <c r="H429" s="29"/>
      <c r="I429" s="29"/>
      <c r="J429" s="30"/>
      <c r="K429" s="4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5.75" customHeight="1" x14ac:dyDescent="0.3">
      <c r="A430" s="29"/>
      <c r="B430" s="29"/>
      <c r="C430" s="54"/>
      <c r="D430" s="29"/>
      <c r="E430" s="29"/>
      <c r="F430" s="29"/>
      <c r="G430" s="29"/>
      <c r="H430" s="29"/>
      <c r="I430" s="29"/>
      <c r="J430" s="30"/>
      <c r="K430" s="4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5.75" customHeight="1" x14ac:dyDescent="0.3">
      <c r="A431" s="29"/>
      <c r="B431" s="29"/>
      <c r="C431" s="54"/>
      <c r="D431" s="29"/>
      <c r="E431" s="29"/>
      <c r="F431" s="29"/>
      <c r="G431" s="29"/>
      <c r="H431" s="29"/>
      <c r="I431" s="29"/>
      <c r="J431" s="30"/>
      <c r="K431" s="4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5.75" customHeight="1" x14ac:dyDescent="0.3">
      <c r="A432" s="29"/>
      <c r="B432" s="29"/>
      <c r="C432" s="54"/>
      <c r="D432" s="29"/>
      <c r="E432" s="29"/>
      <c r="F432" s="29"/>
      <c r="G432" s="29"/>
      <c r="H432" s="29"/>
      <c r="I432" s="29"/>
      <c r="J432" s="30"/>
      <c r="K432" s="4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5.75" customHeight="1" x14ac:dyDescent="0.3">
      <c r="A433" s="29"/>
      <c r="B433" s="29"/>
      <c r="C433" s="54"/>
      <c r="D433" s="29"/>
      <c r="E433" s="29"/>
      <c r="F433" s="29"/>
      <c r="G433" s="29"/>
      <c r="H433" s="29"/>
      <c r="I433" s="29"/>
      <c r="J433" s="30"/>
      <c r="K433" s="4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5.75" customHeight="1" x14ac:dyDescent="0.3">
      <c r="A434" s="29"/>
      <c r="B434" s="29"/>
      <c r="C434" s="54"/>
      <c r="D434" s="29"/>
      <c r="E434" s="29"/>
      <c r="F434" s="29"/>
      <c r="G434" s="29"/>
      <c r="H434" s="29"/>
      <c r="I434" s="29"/>
      <c r="J434" s="30"/>
      <c r="K434" s="4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5.75" customHeight="1" x14ac:dyDescent="0.3">
      <c r="A435" s="29"/>
      <c r="B435" s="29"/>
      <c r="C435" s="54"/>
      <c r="D435" s="29"/>
      <c r="E435" s="29"/>
      <c r="F435" s="29"/>
      <c r="G435" s="29"/>
      <c r="H435" s="29"/>
      <c r="I435" s="29"/>
      <c r="J435" s="30"/>
      <c r="K435" s="4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5.75" customHeight="1" x14ac:dyDescent="0.3">
      <c r="A436" s="29"/>
      <c r="B436" s="29"/>
      <c r="C436" s="54"/>
      <c r="D436" s="29"/>
      <c r="E436" s="29"/>
      <c r="F436" s="29"/>
      <c r="G436" s="29"/>
      <c r="H436" s="29"/>
      <c r="I436" s="29"/>
      <c r="J436" s="30"/>
      <c r="K436" s="4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5.75" customHeight="1" x14ac:dyDescent="0.3">
      <c r="A437" s="29"/>
      <c r="B437" s="29"/>
      <c r="C437" s="54"/>
      <c r="D437" s="29"/>
      <c r="E437" s="29"/>
      <c r="F437" s="29"/>
      <c r="G437" s="29"/>
      <c r="H437" s="29"/>
      <c r="I437" s="29"/>
      <c r="J437" s="30"/>
      <c r="K437" s="4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5.75" customHeight="1" x14ac:dyDescent="0.3">
      <c r="A438" s="29"/>
      <c r="B438" s="29"/>
      <c r="C438" s="54"/>
      <c r="D438" s="29"/>
      <c r="E438" s="29"/>
      <c r="F438" s="29"/>
      <c r="G438" s="29"/>
      <c r="H438" s="29"/>
      <c r="I438" s="29"/>
      <c r="J438" s="30"/>
      <c r="K438" s="4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5.75" customHeight="1" x14ac:dyDescent="0.3">
      <c r="A439" s="29"/>
      <c r="B439" s="29"/>
      <c r="C439" s="54"/>
      <c r="D439" s="29"/>
      <c r="E439" s="29"/>
      <c r="F439" s="29"/>
      <c r="G439" s="29"/>
      <c r="H439" s="29"/>
      <c r="I439" s="29"/>
      <c r="J439" s="30"/>
      <c r="K439" s="4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5.75" customHeight="1" x14ac:dyDescent="0.3">
      <c r="A440" s="29"/>
      <c r="B440" s="29"/>
      <c r="C440" s="54"/>
      <c r="D440" s="29"/>
      <c r="E440" s="29"/>
      <c r="F440" s="29"/>
      <c r="G440" s="29"/>
      <c r="H440" s="29"/>
      <c r="I440" s="29"/>
      <c r="J440" s="30"/>
      <c r="K440" s="4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5.75" customHeight="1" x14ac:dyDescent="0.3">
      <c r="A441" s="29"/>
      <c r="B441" s="29"/>
      <c r="C441" s="54"/>
      <c r="D441" s="29"/>
      <c r="E441" s="29"/>
      <c r="F441" s="29"/>
      <c r="G441" s="29"/>
      <c r="H441" s="29"/>
      <c r="I441" s="29"/>
      <c r="J441" s="30"/>
      <c r="K441" s="4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5.75" customHeight="1" x14ac:dyDescent="0.3">
      <c r="A442" s="29"/>
      <c r="B442" s="29"/>
      <c r="C442" s="54"/>
      <c r="D442" s="29"/>
      <c r="E442" s="29"/>
      <c r="F442" s="29"/>
      <c r="G442" s="29"/>
      <c r="H442" s="29"/>
      <c r="I442" s="29"/>
      <c r="J442" s="30"/>
      <c r="K442" s="4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5.75" customHeight="1" x14ac:dyDescent="0.3">
      <c r="A443" s="29"/>
      <c r="B443" s="29"/>
      <c r="C443" s="54"/>
      <c r="D443" s="29"/>
      <c r="E443" s="29"/>
      <c r="F443" s="29"/>
      <c r="G443" s="29"/>
      <c r="H443" s="29"/>
      <c r="I443" s="29"/>
      <c r="J443" s="30"/>
      <c r="K443" s="4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5.75" customHeight="1" x14ac:dyDescent="0.3">
      <c r="A444" s="29"/>
      <c r="B444" s="29"/>
      <c r="C444" s="54"/>
      <c r="D444" s="29"/>
      <c r="E444" s="29"/>
      <c r="F444" s="29"/>
      <c r="G444" s="29"/>
      <c r="H444" s="29"/>
      <c r="I444" s="29"/>
      <c r="J444" s="30"/>
      <c r="K444" s="4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5.75" customHeight="1" x14ac:dyDescent="0.3">
      <c r="A445" s="29"/>
      <c r="B445" s="29"/>
      <c r="C445" s="54"/>
      <c r="D445" s="29"/>
      <c r="E445" s="29"/>
      <c r="F445" s="29"/>
      <c r="G445" s="29"/>
      <c r="H445" s="29"/>
      <c r="I445" s="29"/>
      <c r="J445" s="30"/>
      <c r="K445" s="4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5.75" customHeight="1" x14ac:dyDescent="0.3">
      <c r="A446" s="29"/>
      <c r="B446" s="29"/>
      <c r="C446" s="54"/>
      <c r="D446" s="29"/>
      <c r="E446" s="29"/>
      <c r="F446" s="29"/>
      <c r="G446" s="29"/>
      <c r="H446" s="29"/>
      <c r="I446" s="29"/>
      <c r="J446" s="30"/>
      <c r="K446" s="4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5.75" customHeight="1" x14ac:dyDescent="0.3">
      <c r="A447" s="29"/>
      <c r="B447" s="29"/>
      <c r="C447" s="54"/>
      <c r="D447" s="29"/>
      <c r="E447" s="29"/>
      <c r="F447" s="29"/>
      <c r="G447" s="29"/>
      <c r="H447" s="29"/>
      <c r="I447" s="29"/>
      <c r="J447" s="30"/>
      <c r="K447" s="4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5.75" customHeight="1" x14ac:dyDescent="0.3">
      <c r="A448" s="29"/>
      <c r="B448" s="29"/>
      <c r="C448" s="54"/>
      <c r="D448" s="29"/>
      <c r="E448" s="29"/>
      <c r="F448" s="29"/>
      <c r="G448" s="29"/>
      <c r="H448" s="29"/>
      <c r="I448" s="29"/>
      <c r="J448" s="30"/>
      <c r="K448" s="4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5.75" customHeight="1" x14ac:dyDescent="0.3">
      <c r="A449" s="29"/>
      <c r="B449" s="29"/>
      <c r="C449" s="54"/>
      <c r="D449" s="29"/>
      <c r="E449" s="29"/>
      <c r="F449" s="29"/>
      <c r="G449" s="29"/>
      <c r="H449" s="29"/>
      <c r="I449" s="29"/>
      <c r="J449" s="30"/>
      <c r="K449" s="4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5.75" customHeight="1" x14ac:dyDescent="0.3">
      <c r="A450" s="29"/>
      <c r="B450" s="29"/>
      <c r="C450" s="54"/>
      <c r="D450" s="29"/>
      <c r="E450" s="29"/>
      <c r="F450" s="29"/>
      <c r="G450" s="29"/>
      <c r="H450" s="29"/>
      <c r="I450" s="29"/>
      <c r="J450" s="30"/>
      <c r="K450" s="4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5.75" customHeight="1" x14ac:dyDescent="0.3">
      <c r="A451" s="29"/>
      <c r="B451" s="29"/>
      <c r="C451" s="54"/>
      <c r="D451" s="29"/>
      <c r="E451" s="29"/>
      <c r="F451" s="29"/>
      <c r="G451" s="29"/>
      <c r="H451" s="29"/>
      <c r="I451" s="29"/>
      <c r="J451" s="30"/>
      <c r="K451" s="4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5.75" customHeight="1" x14ac:dyDescent="0.3">
      <c r="A452" s="29"/>
      <c r="B452" s="29"/>
      <c r="C452" s="54"/>
      <c r="D452" s="29"/>
      <c r="E452" s="29"/>
      <c r="F452" s="29"/>
      <c r="G452" s="29"/>
      <c r="H452" s="29"/>
      <c r="I452" s="29"/>
      <c r="J452" s="30"/>
      <c r="K452" s="4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5.75" customHeight="1" x14ac:dyDescent="0.3">
      <c r="A453" s="29"/>
      <c r="B453" s="29"/>
      <c r="C453" s="54"/>
      <c r="D453" s="29"/>
      <c r="E453" s="29"/>
      <c r="F453" s="29"/>
      <c r="G453" s="29"/>
      <c r="H453" s="29"/>
      <c r="I453" s="29"/>
      <c r="J453" s="30"/>
      <c r="K453" s="4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5.75" customHeight="1" x14ac:dyDescent="0.3">
      <c r="A454" s="29"/>
      <c r="B454" s="29"/>
      <c r="C454" s="54"/>
      <c r="D454" s="29"/>
      <c r="E454" s="29"/>
      <c r="F454" s="29"/>
      <c r="G454" s="29"/>
      <c r="H454" s="29"/>
      <c r="I454" s="29"/>
      <c r="J454" s="30"/>
      <c r="K454" s="4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5.75" customHeight="1" x14ac:dyDescent="0.3">
      <c r="A455" s="29"/>
      <c r="B455" s="29"/>
      <c r="C455" s="54"/>
      <c r="D455" s="29"/>
      <c r="E455" s="29"/>
      <c r="F455" s="29"/>
      <c r="G455" s="29"/>
      <c r="H455" s="29"/>
      <c r="I455" s="29"/>
      <c r="J455" s="30"/>
      <c r="K455" s="4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5.75" customHeight="1" x14ac:dyDescent="0.3">
      <c r="A456" s="29"/>
      <c r="B456" s="29"/>
      <c r="C456" s="54"/>
      <c r="D456" s="29"/>
      <c r="E456" s="29"/>
      <c r="F456" s="29"/>
      <c r="G456" s="29"/>
      <c r="H456" s="29"/>
      <c r="I456" s="29"/>
      <c r="J456" s="30"/>
      <c r="K456" s="4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5.75" customHeight="1" x14ac:dyDescent="0.3">
      <c r="A457" s="29"/>
      <c r="B457" s="29"/>
      <c r="C457" s="54"/>
      <c r="D457" s="29"/>
      <c r="E457" s="29"/>
      <c r="F457" s="29"/>
      <c r="G457" s="29"/>
      <c r="H457" s="29"/>
      <c r="I457" s="29"/>
      <c r="J457" s="30"/>
      <c r="K457" s="4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5.75" customHeight="1" x14ac:dyDescent="0.3">
      <c r="A458" s="29"/>
      <c r="B458" s="29"/>
      <c r="C458" s="54"/>
      <c r="D458" s="29"/>
      <c r="E458" s="29"/>
      <c r="F458" s="29"/>
      <c r="G458" s="29"/>
      <c r="H458" s="29"/>
      <c r="I458" s="29"/>
      <c r="J458" s="30"/>
      <c r="K458" s="4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5.75" customHeight="1" x14ac:dyDescent="0.3">
      <c r="A459" s="29"/>
      <c r="B459" s="29"/>
      <c r="C459" s="54"/>
      <c r="D459" s="29"/>
      <c r="E459" s="29"/>
      <c r="F459" s="29"/>
      <c r="G459" s="29"/>
      <c r="H459" s="29"/>
      <c r="I459" s="29"/>
      <c r="J459" s="30"/>
      <c r="K459" s="4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5.75" customHeight="1" x14ac:dyDescent="0.3">
      <c r="A460" s="29"/>
      <c r="B460" s="29"/>
      <c r="C460" s="54"/>
      <c r="D460" s="29"/>
      <c r="E460" s="29"/>
      <c r="F460" s="29"/>
      <c r="G460" s="29"/>
      <c r="H460" s="29"/>
      <c r="I460" s="29"/>
      <c r="J460" s="30"/>
      <c r="K460" s="4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5.75" customHeight="1" x14ac:dyDescent="0.3">
      <c r="A461" s="29"/>
      <c r="B461" s="29"/>
      <c r="C461" s="54"/>
      <c r="D461" s="29"/>
      <c r="E461" s="29"/>
      <c r="F461" s="29"/>
      <c r="G461" s="29"/>
      <c r="H461" s="29"/>
      <c r="I461" s="29"/>
      <c r="J461" s="30"/>
      <c r="K461" s="4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5.75" customHeight="1" x14ac:dyDescent="0.3">
      <c r="A462" s="29"/>
      <c r="B462" s="29"/>
      <c r="C462" s="54"/>
      <c r="D462" s="29"/>
      <c r="E462" s="29"/>
      <c r="F462" s="29"/>
      <c r="G462" s="29"/>
      <c r="H462" s="29"/>
      <c r="I462" s="29"/>
      <c r="J462" s="30"/>
      <c r="K462" s="4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5.75" customHeight="1" x14ac:dyDescent="0.3">
      <c r="A463" s="29"/>
      <c r="B463" s="29"/>
      <c r="C463" s="54"/>
      <c r="D463" s="29"/>
      <c r="E463" s="29"/>
      <c r="F463" s="29"/>
      <c r="G463" s="29"/>
      <c r="H463" s="29"/>
      <c r="I463" s="29"/>
      <c r="J463" s="30"/>
      <c r="K463" s="4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5.75" customHeight="1" x14ac:dyDescent="0.3">
      <c r="A464" s="29"/>
      <c r="B464" s="29"/>
      <c r="C464" s="54"/>
      <c r="D464" s="29"/>
      <c r="E464" s="29"/>
      <c r="F464" s="29"/>
      <c r="G464" s="29"/>
      <c r="H464" s="29"/>
      <c r="I464" s="29"/>
      <c r="J464" s="30"/>
      <c r="K464" s="4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5.75" customHeight="1" x14ac:dyDescent="0.3">
      <c r="A465" s="29"/>
      <c r="B465" s="29"/>
      <c r="C465" s="54"/>
      <c r="D465" s="29"/>
      <c r="E465" s="29"/>
      <c r="F465" s="29"/>
      <c r="G465" s="29"/>
      <c r="H465" s="29"/>
      <c r="I465" s="29"/>
      <c r="J465" s="30"/>
      <c r="K465" s="4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5.75" customHeight="1" x14ac:dyDescent="0.3">
      <c r="A466" s="29"/>
      <c r="B466" s="29"/>
      <c r="C466" s="54"/>
      <c r="D466" s="29"/>
      <c r="E466" s="29"/>
      <c r="F466" s="29"/>
      <c r="G466" s="29"/>
      <c r="H466" s="29"/>
      <c r="I466" s="29"/>
      <c r="J466" s="30"/>
      <c r="K466" s="4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5.75" customHeight="1" x14ac:dyDescent="0.3">
      <c r="A467" s="29"/>
      <c r="B467" s="29"/>
      <c r="C467" s="54"/>
      <c r="D467" s="29"/>
      <c r="E467" s="29"/>
      <c r="F467" s="29"/>
      <c r="G467" s="29"/>
      <c r="H467" s="29"/>
      <c r="I467" s="29"/>
      <c r="J467" s="30"/>
      <c r="K467" s="4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5.75" customHeight="1" x14ac:dyDescent="0.3">
      <c r="A468" s="29"/>
      <c r="B468" s="29"/>
      <c r="C468" s="54"/>
      <c r="D468" s="29"/>
      <c r="E468" s="29"/>
      <c r="F468" s="29"/>
      <c r="G468" s="29"/>
      <c r="H468" s="29"/>
      <c r="I468" s="29"/>
      <c r="J468" s="30"/>
      <c r="K468" s="4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5.75" customHeight="1" x14ac:dyDescent="0.3">
      <c r="A469" s="29"/>
      <c r="B469" s="29"/>
      <c r="C469" s="54"/>
      <c r="D469" s="29"/>
      <c r="E469" s="29"/>
      <c r="F469" s="29"/>
      <c r="G469" s="29"/>
      <c r="H469" s="29"/>
      <c r="I469" s="29"/>
      <c r="J469" s="30"/>
      <c r="K469" s="4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5.75" customHeight="1" x14ac:dyDescent="0.3">
      <c r="A470" s="29"/>
      <c r="B470" s="29"/>
      <c r="C470" s="54"/>
      <c r="D470" s="29"/>
      <c r="E470" s="29"/>
      <c r="F470" s="29"/>
      <c r="G470" s="29"/>
      <c r="H470" s="29"/>
      <c r="I470" s="29"/>
      <c r="J470" s="30"/>
      <c r="K470" s="4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5.75" customHeight="1" x14ac:dyDescent="0.3">
      <c r="A471" s="29"/>
      <c r="B471" s="29"/>
      <c r="C471" s="54"/>
      <c r="D471" s="29"/>
      <c r="E471" s="29"/>
      <c r="F471" s="29"/>
      <c r="G471" s="29"/>
      <c r="H471" s="29"/>
      <c r="I471" s="29"/>
      <c r="J471" s="30"/>
      <c r="K471" s="4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5.75" customHeight="1" x14ac:dyDescent="0.3">
      <c r="A472" s="29"/>
      <c r="B472" s="29"/>
      <c r="C472" s="54"/>
      <c r="D472" s="29"/>
      <c r="E472" s="29"/>
      <c r="F472" s="29"/>
      <c r="G472" s="29"/>
      <c r="H472" s="29"/>
      <c r="I472" s="29"/>
      <c r="J472" s="30"/>
      <c r="K472" s="4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5.75" customHeight="1" x14ac:dyDescent="0.3">
      <c r="A473" s="29"/>
      <c r="B473" s="29"/>
      <c r="C473" s="54"/>
      <c r="D473" s="29"/>
      <c r="E473" s="29"/>
      <c r="F473" s="29"/>
      <c r="G473" s="29"/>
      <c r="H473" s="29"/>
      <c r="I473" s="29"/>
      <c r="J473" s="30"/>
      <c r="K473" s="4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5.75" customHeight="1" x14ac:dyDescent="0.3">
      <c r="A474" s="29"/>
      <c r="B474" s="29"/>
      <c r="C474" s="54"/>
      <c r="D474" s="29"/>
      <c r="E474" s="29"/>
      <c r="F474" s="29"/>
      <c r="G474" s="29"/>
      <c r="H474" s="29"/>
      <c r="I474" s="29"/>
      <c r="J474" s="30"/>
      <c r="K474" s="4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5.75" customHeight="1" x14ac:dyDescent="0.3">
      <c r="A475" s="29"/>
      <c r="B475" s="29"/>
      <c r="C475" s="54"/>
      <c r="D475" s="29"/>
      <c r="E475" s="29"/>
      <c r="F475" s="29"/>
      <c r="G475" s="29"/>
      <c r="H475" s="29"/>
      <c r="I475" s="29"/>
      <c r="J475" s="30"/>
      <c r="K475" s="4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5.75" customHeight="1" x14ac:dyDescent="0.3">
      <c r="A476" s="29"/>
      <c r="B476" s="29"/>
      <c r="C476" s="54"/>
      <c r="D476" s="29"/>
      <c r="E476" s="29"/>
      <c r="F476" s="29"/>
      <c r="G476" s="29"/>
      <c r="H476" s="29"/>
      <c r="I476" s="29"/>
      <c r="J476" s="30"/>
      <c r="K476" s="4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5.75" customHeight="1" x14ac:dyDescent="0.3">
      <c r="A477" s="29"/>
      <c r="B477" s="29"/>
      <c r="C477" s="54"/>
      <c r="D477" s="29"/>
      <c r="E477" s="29"/>
      <c r="F477" s="29"/>
      <c r="G477" s="29"/>
      <c r="H477" s="29"/>
      <c r="I477" s="29"/>
      <c r="J477" s="30"/>
      <c r="K477" s="4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5.75" customHeight="1" x14ac:dyDescent="0.3">
      <c r="A478" s="29"/>
      <c r="B478" s="29"/>
      <c r="C478" s="54"/>
      <c r="D478" s="29"/>
      <c r="E478" s="29"/>
      <c r="F478" s="29"/>
      <c r="G478" s="29"/>
      <c r="H478" s="29"/>
      <c r="I478" s="29"/>
      <c r="J478" s="30"/>
      <c r="K478" s="4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5.75" customHeight="1" x14ac:dyDescent="0.3">
      <c r="A479" s="29"/>
      <c r="B479" s="29"/>
      <c r="C479" s="54"/>
      <c r="D479" s="29"/>
      <c r="E479" s="29"/>
      <c r="F479" s="29"/>
      <c r="G479" s="29"/>
      <c r="H479" s="29"/>
      <c r="I479" s="29"/>
      <c r="J479" s="30"/>
      <c r="K479" s="4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5.75" customHeight="1" x14ac:dyDescent="0.3">
      <c r="A480" s="29"/>
      <c r="B480" s="29"/>
      <c r="C480" s="54"/>
      <c r="D480" s="29"/>
      <c r="E480" s="29"/>
      <c r="F480" s="29"/>
      <c r="G480" s="29"/>
      <c r="H480" s="29"/>
      <c r="I480" s="29"/>
      <c r="J480" s="30"/>
      <c r="K480" s="4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5.75" customHeight="1" x14ac:dyDescent="0.3">
      <c r="A481" s="29"/>
      <c r="B481" s="29"/>
      <c r="C481" s="54"/>
      <c r="D481" s="29"/>
      <c r="E481" s="29"/>
      <c r="F481" s="29"/>
      <c r="G481" s="29"/>
      <c r="H481" s="29"/>
      <c r="I481" s="29"/>
      <c r="J481" s="30"/>
      <c r="K481" s="4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5.75" customHeight="1" x14ac:dyDescent="0.3">
      <c r="A482" s="29"/>
      <c r="B482" s="29"/>
      <c r="C482" s="54"/>
      <c r="D482" s="29"/>
      <c r="E482" s="29"/>
      <c r="F482" s="29"/>
      <c r="G482" s="29"/>
      <c r="H482" s="29"/>
      <c r="I482" s="29"/>
      <c r="J482" s="30"/>
      <c r="K482" s="4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5.75" customHeight="1" x14ac:dyDescent="0.3">
      <c r="A483" s="29"/>
      <c r="B483" s="29"/>
      <c r="C483" s="54"/>
      <c r="D483" s="29"/>
      <c r="E483" s="29"/>
      <c r="F483" s="29"/>
      <c r="G483" s="29"/>
      <c r="H483" s="29"/>
      <c r="I483" s="29"/>
      <c r="J483" s="30"/>
      <c r="K483" s="4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5.75" customHeight="1" x14ac:dyDescent="0.3">
      <c r="A484" s="29"/>
      <c r="B484" s="29"/>
      <c r="C484" s="54"/>
      <c r="D484" s="29"/>
      <c r="E484" s="29"/>
      <c r="F484" s="29"/>
      <c r="G484" s="29"/>
      <c r="H484" s="29"/>
      <c r="I484" s="29"/>
      <c r="J484" s="30"/>
      <c r="K484" s="4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5.75" customHeight="1" x14ac:dyDescent="0.3">
      <c r="A485" s="29"/>
      <c r="B485" s="29"/>
      <c r="C485" s="54"/>
      <c r="D485" s="29"/>
      <c r="E485" s="29"/>
      <c r="F485" s="29"/>
      <c r="G485" s="29"/>
      <c r="H485" s="29"/>
      <c r="I485" s="29"/>
      <c r="J485" s="30"/>
      <c r="K485" s="4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5.75" customHeight="1" x14ac:dyDescent="0.3">
      <c r="A486" s="29"/>
      <c r="B486" s="29"/>
      <c r="C486" s="54"/>
      <c r="D486" s="29"/>
      <c r="E486" s="29"/>
      <c r="F486" s="29"/>
      <c r="G486" s="29"/>
      <c r="H486" s="29"/>
      <c r="I486" s="29"/>
      <c r="J486" s="30"/>
      <c r="K486" s="4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5.75" customHeight="1" x14ac:dyDescent="0.3">
      <c r="A487" s="29"/>
      <c r="B487" s="29"/>
      <c r="C487" s="54"/>
      <c r="D487" s="29"/>
      <c r="E487" s="29"/>
      <c r="F487" s="29"/>
      <c r="G487" s="29"/>
      <c r="H487" s="29"/>
      <c r="I487" s="29"/>
      <c r="J487" s="30"/>
      <c r="K487" s="4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5.75" customHeight="1" x14ac:dyDescent="0.3">
      <c r="A488" s="29"/>
      <c r="B488" s="29"/>
      <c r="C488" s="54"/>
      <c r="D488" s="29"/>
      <c r="E488" s="29"/>
      <c r="F488" s="29"/>
      <c r="G488" s="29"/>
      <c r="H488" s="29"/>
      <c r="I488" s="29"/>
      <c r="J488" s="30"/>
      <c r="K488" s="4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5.75" customHeight="1" x14ac:dyDescent="0.3">
      <c r="A489" s="29"/>
      <c r="B489" s="29"/>
      <c r="C489" s="54"/>
      <c r="D489" s="29"/>
      <c r="E489" s="29"/>
      <c r="F489" s="29"/>
      <c r="G489" s="29"/>
      <c r="H489" s="29"/>
      <c r="I489" s="29"/>
      <c r="J489" s="30"/>
      <c r="K489" s="4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5.75" customHeight="1" x14ac:dyDescent="0.3">
      <c r="A490" s="29"/>
      <c r="B490" s="29"/>
      <c r="C490" s="54"/>
      <c r="D490" s="29"/>
      <c r="E490" s="29"/>
      <c r="F490" s="29"/>
      <c r="G490" s="29"/>
      <c r="H490" s="29"/>
      <c r="I490" s="29"/>
      <c r="J490" s="30"/>
      <c r="K490" s="4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5.75" customHeight="1" x14ac:dyDescent="0.3">
      <c r="A491" s="29"/>
      <c r="B491" s="29"/>
      <c r="C491" s="54"/>
      <c r="D491" s="29"/>
      <c r="E491" s="29"/>
      <c r="F491" s="29"/>
      <c r="G491" s="29"/>
      <c r="H491" s="29"/>
      <c r="I491" s="29"/>
      <c r="J491" s="30"/>
      <c r="K491" s="4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5.75" customHeight="1" x14ac:dyDescent="0.3">
      <c r="A492" s="29"/>
      <c r="B492" s="29"/>
      <c r="C492" s="54"/>
      <c r="D492" s="29"/>
      <c r="E492" s="29"/>
      <c r="F492" s="29"/>
      <c r="G492" s="29"/>
      <c r="H492" s="29"/>
      <c r="I492" s="29"/>
      <c r="J492" s="30"/>
      <c r="K492" s="4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5.75" customHeight="1" x14ac:dyDescent="0.3">
      <c r="A493" s="29"/>
      <c r="B493" s="29"/>
      <c r="C493" s="54"/>
      <c r="D493" s="29"/>
      <c r="E493" s="29"/>
      <c r="F493" s="29"/>
      <c r="G493" s="29"/>
      <c r="H493" s="29"/>
      <c r="I493" s="29"/>
      <c r="J493" s="30"/>
      <c r="K493" s="4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5.75" customHeight="1" x14ac:dyDescent="0.3">
      <c r="A494" s="29"/>
      <c r="B494" s="29"/>
      <c r="C494" s="54"/>
      <c r="D494" s="29"/>
      <c r="E494" s="29"/>
      <c r="F494" s="29"/>
      <c r="G494" s="29"/>
      <c r="H494" s="29"/>
      <c r="I494" s="29"/>
      <c r="J494" s="30"/>
      <c r="K494" s="4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5.75" customHeight="1" x14ac:dyDescent="0.3">
      <c r="A495" s="29"/>
      <c r="B495" s="29"/>
      <c r="C495" s="54"/>
      <c r="D495" s="29"/>
      <c r="E495" s="29"/>
      <c r="F495" s="29"/>
      <c r="G495" s="29"/>
      <c r="H495" s="29"/>
      <c r="I495" s="29"/>
      <c r="J495" s="30"/>
      <c r="K495" s="4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5.75" customHeight="1" x14ac:dyDescent="0.3">
      <c r="A496" s="29"/>
      <c r="B496" s="29"/>
      <c r="C496" s="54"/>
      <c r="D496" s="29"/>
      <c r="E496" s="29"/>
      <c r="F496" s="29"/>
      <c r="G496" s="29"/>
      <c r="H496" s="29"/>
      <c r="I496" s="29"/>
      <c r="J496" s="30"/>
      <c r="K496" s="4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5.75" customHeight="1" x14ac:dyDescent="0.3">
      <c r="A497" s="29"/>
      <c r="B497" s="29"/>
      <c r="C497" s="54"/>
      <c r="D497" s="29"/>
      <c r="E497" s="29"/>
      <c r="F497" s="29"/>
      <c r="G497" s="29"/>
      <c r="H497" s="29"/>
      <c r="I497" s="29"/>
      <c r="J497" s="30"/>
      <c r="K497" s="4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5.75" customHeight="1" x14ac:dyDescent="0.3">
      <c r="A498" s="29"/>
      <c r="B498" s="29"/>
      <c r="C498" s="54"/>
      <c r="D498" s="29"/>
      <c r="E498" s="29"/>
      <c r="F498" s="29"/>
      <c r="G498" s="29"/>
      <c r="H498" s="29"/>
      <c r="I498" s="29"/>
      <c r="J498" s="30"/>
      <c r="K498" s="4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5.75" customHeight="1" x14ac:dyDescent="0.3">
      <c r="A499" s="29"/>
      <c r="B499" s="29"/>
      <c r="C499" s="54"/>
      <c r="D499" s="29"/>
      <c r="E499" s="29"/>
      <c r="F499" s="29"/>
      <c r="G499" s="29"/>
      <c r="H499" s="29"/>
      <c r="I499" s="29"/>
      <c r="J499" s="30"/>
      <c r="K499" s="4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5.75" customHeight="1" x14ac:dyDescent="0.3">
      <c r="A500" s="29"/>
      <c r="B500" s="29"/>
      <c r="C500" s="54"/>
      <c r="D500" s="29"/>
      <c r="E500" s="29"/>
      <c r="F500" s="29"/>
      <c r="G500" s="29"/>
      <c r="H500" s="29"/>
      <c r="I500" s="29"/>
      <c r="J500" s="30"/>
      <c r="K500" s="4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5.75" customHeight="1" x14ac:dyDescent="0.3">
      <c r="A501" s="29"/>
      <c r="B501" s="29"/>
      <c r="C501" s="54"/>
      <c r="D501" s="29"/>
      <c r="E501" s="29"/>
      <c r="F501" s="29"/>
      <c r="G501" s="29"/>
      <c r="H501" s="29"/>
      <c r="I501" s="29"/>
      <c r="J501" s="30"/>
      <c r="K501" s="4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5.75" customHeight="1" x14ac:dyDescent="0.3">
      <c r="A502" s="29"/>
      <c r="B502" s="29"/>
      <c r="C502" s="54"/>
      <c r="D502" s="29"/>
      <c r="E502" s="29"/>
      <c r="F502" s="29"/>
      <c r="G502" s="29"/>
      <c r="H502" s="29"/>
      <c r="I502" s="29"/>
      <c r="J502" s="30"/>
      <c r="K502" s="4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5.75" customHeight="1" x14ac:dyDescent="0.3">
      <c r="A503" s="29"/>
      <c r="B503" s="29"/>
      <c r="C503" s="54"/>
      <c r="D503" s="29"/>
      <c r="E503" s="29"/>
      <c r="F503" s="29"/>
      <c r="G503" s="29"/>
      <c r="H503" s="29"/>
      <c r="I503" s="29"/>
      <c r="J503" s="30"/>
      <c r="K503" s="4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5.75" customHeight="1" x14ac:dyDescent="0.3">
      <c r="A504" s="29"/>
      <c r="B504" s="29"/>
      <c r="C504" s="54"/>
      <c r="D504" s="29"/>
      <c r="E504" s="29"/>
      <c r="F504" s="29"/>
      <c r="G504" s="29"/>
      <c r="H504" s="29"/>
      <c r="I504" s="29"/>
      <c r="J504" s="30"/>
      <c r="K504" s="4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5.75" customHeight="1" x14ac:dyDescent="0.3">
      <c r="A505" s="29"/>
      <c r="B505" s="29"/>
      <c r="C505" s="54"/>
      <c r="D505" s="29"/>
      <c r="E505" s="29"/>
      <c r="F505" s="29"/>
      <c r="G505" s="29"/>
      <c r="H505" s="29"/>
      <c r="I505" s="29"/>
      <c r="J505" s="30"/>
      <c r="K505" s="4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5.75" customHeight="1" x14ac:dyDescent="0.3">
      <c r="A506" s="29"/>
      <c r="B506" s="29"/>
      <c r="C506" s="54"/>
      <c r="D506" s="29"/>
      <c r="E506" s="29"/>
      <c r="F506" s="29"/>
      <c r="G506" s="29"/>
      <c r="H506" s="29"/>
      <c r="I506" s="29"/>
      <c r="J506" s="30"/>
      <c r="K506" s="4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5.75" customHeight="1" x14ac:dyDescent="0.3">
      <c r="A507" s="29"/>
      <c r="B507" s="29"/>
      <c r="C507" s="54"/>
      <c r="D507" s="29"/>
      <c r="E507" s="29"/>
      <c r="F507" s="29"/>
      <c r="G507" s="29"/>
      <c r="H507" s="29"/>
      <c r="I507" s="29"/>
      <c r="J507" s="30"/>
      <c r="K507" s="4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5.75" customHeight="1" x14ac:dyDescent="0.3">
      <c r="A508" s="29"/>
      <c r="B508" s="29"/>
      <c r="C508" s="54"/>
      <c r="D508" s="29"/>
      <c r="E508" s="29"/>
      <c r="F508" s="29"/>
      <c r="G508" s="29"/>
      <c r="H508" s="29"/>
      <c r="I508" s="29"/>
      <c r="J508" s="30"/>
      <c r="K508" s="4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5.75" customHeight="1" x14ac:dyDescent="0.3">
      <c r="A509" s="29"/>
      <c r="B509" s="29"/>
      <c r="C509" s="54"/>
      <c r="D509" s="29"/>
      <c r="E509" s="29"/>
      <c r="F509" s="29"/>
      <c r="G509" s="29"/>
      <c r="H509" s="29"/>
      <c r="I509" s="29"/>
      <c r="J509" s="30"/>
      <c r="K509" s="4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5.75" customHeight="1" x14ac:dyDescent="0.3">
      <c r="A510" s="29"/>
      <c r="B510" s="29"/>
      <c r="C510" s="54"/>
      <c r="D510" s="29"/>
      <c r="E510" s="29"/>
      <c r="F510" s="29"/>
      <c r="G510" s="29"/>
      <c r="H510" s="29"/>
      <c r="I510" s="29"/>
      <c r="J510" s="30"/>
      <c r="K510" s="4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5.75" customHeight="1" x14ac:dyDescent="0.3">
      <c r="A511" s="29"/>
      <c r="B511" s="29"/>
      <c r="C511" s="54"/>
      <c r="D511" s="29"/>
      <c r="E511" s="29"/>
      <c r="F511" s="29"/>
      <c r="G511" s="29"/>
      <c r="H511" s="29"/>
      <c r="I511" s="29"/>
      <c r="J511" s="30"/>
      <c r="K511" s="4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5.75" customHeight="1" x14ac:dyDescent="0.3">
      <c r="A512" s="29"/>
      <c r="B512" s="29"/>
      <c r="C512" s="54"/>
      <c r="D512" s="29"/>
      <c r="E512" s="29"/>
      <c r="F512" s="29"/>
      <c r="G512" s="29"/>
      <c r="H512" s="29"/>
      <c r="I512" s="29"/>
      <c r="J512" s="30"/>
      <c r="K512" s="4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5.75" customHeight="1" x14ac:dyDescent="0.3">
      <c r="A513" s="29"/>
      <c r="B513" s="29"/>
      <c r="C513" s="54"/>
      <c r="D513" s="29"/>
      <c r="E513" s="29"/>
      <c r="F513" s="29"/>
      <c r="G513" s="29"/>
      <c r="H513" s="29"/>
      <c r="I513" s="29"/>
      <c r="J513" s="30"/>
      <c r="K513" s="4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5.75" customHeight="1" x14ac:dyDescent="0.3">
      <c r="A514" s="29"/>
      <c r="B514" s="29"/>
      <c r="C514" s="54"/>
      <c r="D514" s="29"/>
      <c r="E514" s="29"/>
      <c r="F514" s="29"/>
      <c r="G514" s="29"/>
      <c r="H514" s="29"/>
      <c r="I514" s="29"/>
      <c r="J514" s="30"/>
      <c r="K514" s="4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5.75" customHeight="1" x14ac:dyDescent="0.3">
      <c r="A515" s="29"/>
      <c r="B515" s="29"/>
      <c r="C515" s="54"/>
      <c r="D515" s="29"/>
      <c r="E515" s="29"/>
      <c r="F515" s="29"/>
      <c r="G515" s="29"/>
      <c r="H515" s="29"/>
      <c r="I515" s="29"/>
      <c r="J515" s="30"/>
      <c r="K515" s="4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5.75" customHeight="1" x14ac:dyDescent="0.3">
      <c r="A516" s="29"/>
      <c r="B516" s="29"/>
      <c r="C516" s="54"/>
      <c r="D516" s="29"/>
      <c r="E516" s="29"/>
      <c r="F516" s="29"/>
      <c r="G516" s="29"/>
      <c r="H516" s="29"/>
      <c r="I516" s="29"/>
      <c r="J516" s="30"/>
      <c r="K516" s="4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5.75" customHeight="1" x14ac:dyDescent="0.3">
      <c r="A517" s="29"/>
      <c r="B517" s="29"/>
      <c r="C517" s="54"/>
      <c r="D517" s="29"/>
      <c r="E517" s="29"/>
      <c r="F517" s="29"/>
      <c r="G517" s="29"/>
      <c r="H517" s="29"/>
      <c r="I517" s="29"/>
      <c r="J517" s="30"/>
      <c r="K517" s="4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5.75" customHeight="1" x14ac:dyDescent="0.3">
      <c r="A518" s="29"/>
      <c r="B518" s="29"/>
      <c r="C518" s="54"/>
      <c r="D518" s="29"/>
      <c r="E518" s="29"/>
      <c r="F518" s="29"/>
      <c r="G518" s="29"/>
      <c r="H518" s="29"/>
      <c r="I518" s="29"/>
      <c r="J518" s="30"/>
      <c r="K518" s="4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5.75" customHeight="1" x14ac:dyDescent="0.3">
      <c r="A519" s="29"/>
      <c r="B519" s="29"/>
      <c r="C519" s="54"/>
      <c r="D519" s="29"/>
      <c r="E519" s="29"/>
      <c r="F519" s="29"/>
      <c r="G519" s="29"/>
      <c r="H519" s="29"/>
      <c r="I519" s="29"/>
      <c r="J519" s="30"/>
      <c r="K519" s="4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5.75" customHeight="1" x14ac:dyDescent="0.3">
      <c r="A520" s="29"/>
      <c r="B520" s="29"/>
      <c r="C520" s="54"/>
      <c r="D520" s="29"/>
      <c r="E520" s="29"/>
      <c r="F520" s="29"/>
      <c r="G520" s="29"/>
      <c r="H520" s="29"/>
      <c r="I520" s="29"/>
      <c r="J520" s="30"/>
      <c r="K520" s="4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5.75" customHeight="1" x14ac:dyDescent="0.3">
      <c r="A521" s="29"/>
      <c r="B521" s="29"/>
      <c r="C521" s="54"/>
      <c r="D521" s="29"/>
      <c r="E521" s="29"/>
      <c r="F521" s="29"/>
      <c r="G521" s="29"/>
      <c r="H521" s="29"/>
      <c r="I521" s="29"/>
      <c r="J521" s="30"/>
      <c r="K521" s="4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5.75" customHeight="1" x14ac:dyDescent="0.3">
      <c r="A522" s="29"/>
      <c r="B522" s="29"/>
      <c r="C522" s="54"/>
      <c r="D522" s="29"/>
      <c r="E522" s="29"/>
      <c r="F522" s="29"/>
      <c r="G522" s="29"/>
      <c r="H522" s="29"/>
      <c r="I522" s="29"/>
      <c r="J522" s="30"/>
      <c r="K522" s="4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5.75" customHeight="1" x14ac:dyDescent="0.3">
      <c r="A523" s="29"/>
      <c r="B523" s="29"/>
      <c r="C523" s="54"/>
      <c r="D523" s="29"/>
      <c r="E523" s="29"/>
      <c r="F523" s="29"/>
      <c r="G523" s="29"/>
      <c r="H523" s="29"/>
      <c r="I523" s="29"/>
      <c r="J523" s="30"/>
      <c r="K523" s="4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5.75" customHeight="1" x14ac:dyDescent="0.3">
      <c r="A524" s="29"/>
      <c r="B524" s="29"/>
      <c r="C524" s="54"/>
      <c r="D524" s="29"/>
      <c r="E524" s="29"/>
      <c r="F524" s="29"/>
      <c r="G524" s="29"/>
      <c r="H524" s="29"/>
      <c r="I524" s="29"/>
      <c r="J524" s="30"/>
      <c r="K524" s="4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5.75" customHeight="1" x14ac:dyDescent="0.3">
      <c r="A525" s="29"/>
      <c r="B525" s="29"/>
      <c r="C525" s="54"/>
      <c r="D525" s="29"/>
      <c r="E525" s="29"/>
      <c r="F525" s="29"/>
      <c r="G525" s="29"/>
      <c r="H525" s="29"/>
      <c r="I525" s="29"/>
      <c r="J525" s="30"/>
      <c r="K525" s="4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5.75" customHeight="1" x14ac:dyDescent="0.3">
      <c r="A526" s="29"/>
      <c r="B526" s="29"/>
      <c r="C526" s="54"/>
      <c r="D526" s="29"/>
      <c r="E526" s="29"/>
      <c r="F526" s="29"/>
      <c r="G526" s="29"/>
      <c r="H526" s="29"/>
      <c r="I526" s="29"/>
      <c r="J526" s="30"/>
      <c r="K526" s="4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5.75" customHeight="1" x14ac:dyDescent="0.3">
      <c r="A527" s="29"/>
      <c r="B527" s="29"/>
      <c r="C527" s="54"/>
      <c r="D527" s="29"/>
      <c r="E527" s="29"/>
      <c r="F527" s="29"/>
      <c r="G527" s="29"/>
      <c r="H527" s="29"/>
      <c r="I527" s="29"/>
      <c r="J527" s="30"/>
      <c r="K527" s="4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5.75" customHeight="1" x14ac:dyDescent="0.3">
      <c r="A528" s="29"/>
      <c r="B528" s="29"/>
      <c r="C528" s="54"/>
      <c r="D528" s="29"/>
      <c r="E528" s="29"/>
      <c r="F528" s="29"/>
      <c r="G528" s="29"/>
      <c r="H528" s="29"/>
      <c r="I528" s="29"/>
      <c r="J528" s="30"/>
      <c r="K528" s="4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5.75" customHeight="1" x14ac:dyDescent="0.3">
      <c r="A529" s="29"/>
      <c r="B529" s="29"/>
      <c r="C529" s="54"/>
      <c r="D529" s="29"/>
      <c r="E529" s="29"/>
      <c r="F529" s="29"/>
      <c r="G529" s="29"/>
      <c r="H529" s="29"/>
      <c r="I529" s="29"/>
      <c r="J529" s="30"/>
      <c r="K529" s="4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5.75" customHeight="1" x14ac:dyDescent="0.3">
      <c r="A530" s="29"/>
      <c r="B530" s="29"/>
      <c r="C530" s="54"/>
      <c r="D530" s="29"/>
      <c r="E530" s="29"/>
      <c r="F530" s="29"/>
      <c r="G530" s="29"/>
      <c r="H530" s="29"/>
      <c r="I530" s="29"/>
      <c r="J530" s="30"/>
      <c r="K530" s="4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5.75" customHeight="1" x14ac:dyDescent="0.3">
      <c r="A531" s="29"/>
      <c r="B531" s="29"/>
      <c r="C531" s="54"/>
      <c r="D531" s="29"/>
      <c r="E531" s="29"/>
      <c r="F531" s="29"/>
      <c r="G531" s="29"/>
      <c r="H531" s="29"/>
      <c r="I531" s="29"/>
      <c r="J531" s="30"/>
      <c r="K531" s="4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5.75" customHeight="1" x14ac:dyDescent="0.3">
      <c r="A532" s="29"/>
      <c r="B532" s="29"/>
      <c r="C532" s="54"/>
      <c r="D532" s="29"/>
      <c r="E532" s="29"/>
      <c r="F532" s="29"/>
      <c r="G532" s="29"/>
      <c r="H532" s="29"/>
      <c r="I532" s="29"/>
      <c r="J532" s="30"/>
      <c r="K532" s="4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5.75" customHeight="1" x14ac:dyDescent="0.3">
      <c r="A533" s="29"/>
      <c r="B533" s="29"/>
      <c r="C533" s="54"/>
      <c r="D533" s="29"/>
      <c r="E533" s="29"/>
      <c r="F533" s="29"/>
      <c r="G533" s="29"/>
      <c r="H533" s="29"/>
      <c r="I533" s="29"/>
      <c r="J533" s="30"/>
      <c r="K533" s="4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5.75" customHeight="1" x14ac:dyDescent="0.3">
      <c r="A534" s="29"/>
      <c r="B534" s="29"/>
      <c r="C534" s="54"/>
      <c r="D534" s="29"/>
      <c r="E534" s="29"/>
      <c r="F534" s="29"/>
      <c r="G534" s="29"/>
      <c r="H534" s="29"/>
      <c r="I534" s="29"/>
      <c r="J534" s="30"/>
      <c r="K534" s="4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5.75" customHeight="1" x14ac:dyDescent="0.3">
      <c r="A535" s="29"/>
      <c r="B535" s="29"/>
      <c r="C535" s="54"/>
      <c r="D535" s="29"/>
      <c r="E535" s="29"/>
      <c r="F535" s="29"/>
      <c r="G535" s="29"/>
      <c r="H535" s="29"/>
      <c r="I535" s="29"/>
      <c r="J535" s="30"/>
      <c r="K535" s="4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5.75" customHeight="1" x14ac:dyDescent="0.3">
      <c r="A536" s="29"/>
      <c r="B536" s="29"/>
      <c r="C536" s="54"/>
      <c r="D536" s="29"/>
      <c r="E536" s="29"/>
      <c r="F536" s="29"/>
      <c r="G536" s="29"/>
      <c r="H536" s="29"/>
      <c r="I536" s="29"/>
      <c r="J536" s="30"/>
      <c r="K536" s="4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5.75" customHeight="1" x14ac:dyDescent="0.3">
      <c r="A537" s="29"/>
      <c r="B537" s="29"/>
      <c r="C537" s="54"/>
      <c r="D537" s="29"/>
      <c r="E537" s="29"/>
      <c r="F537" s="29"/>
      <c r="G537" s="29"/>
      <c r="H537" s="29"/>
      <c r="I537" s="29"/>
      <c r="J537" s="30"/>
      <c r="K537" s="4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5.75" customHeight="1" x14ac:dyDescent="0.3">
      <c r="A538" s="29"/>
      <c r="B538" s="29"/>
      <c r="C538" s="54"/>
      <c r="D538" s="29"/>
      <c r="E538" s="29"/>
      <c r="F538" s="29"/>
      <c r="G538" s="29"/>
      <c r="H538" s="29"/>
      <c r="I538" s="29"/>
      <c r="J538" s="30"/>
      <c r="K538" s="4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5.75" customHeight="1" x14ac:dyDescent="0.3">
      <c r="A539" s="29"/>
      <c r="B539" s="29"/>
      <c r="C539" s="54"/>
      <c r="D539" s="29"/>
      <c r="E539" s="29"/>
      <c r="F539" s="29"/>
      <c r="G539" s="29"/>
      <c r="H539" s="29"/>
      <c r="I539" s="29"/>
      <c r="J539" s="30"/>
      <c r="K539" s="4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5.75" customHeight="1" x14ac:dyDescent="0.3">
      <c r="A540" s="29"/>
      <c r="B540" s="29"/>
      <c r="C540" s="54"/>
      <c r="D540" s="29"/>
      <c r="E540" s="29"/>
      <c r="F540" s="29"/>
      <c r="G540" s="29"/>
      <c r="H540" s="29"/>
      <c r="I540" s="29"/>
      <c r="J540" s="30"/>
      <c r="K540" s="4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5.75" customHeight="1" x14ac:dyDescent="0.3">
      <c r="A541" s="29"/>
      <c r="B541" s="29"/>
      <c r="C541" s="54"/>
      <c r="D541" s="29"/>
      <c r="E541" s="29"/>
      <c r="F541" s="29"/>
      <c r="G541" s="29"/>
      <c r="H541" s="29"/>
      <c r="I541" s="29"/>
      <c r="J541" s="30"/>
      <c r="K541" s="4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5.75" customHeight="1" x14ac:dyDescent="0.3">
      <c r="A542" s="29"/>
      <c r="B542" s="29"/>
      <c r="C542" s="54"/>
      <c r="D542" s="29"/>
      <c r="E542" s="29"/>
      <c r="F542" s="29"/>
      <c r="G542" s="29"/>
      <c r="H542" s="29"/>
      <c r="I542" s="29"/>
      <c r="J542" s="30"/>
      <c r="K542" s="4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5.75" customHeight="1" x14ac:dyDescent="0.3">
      <c r="A543" s="29"/>
      <c r="B543" s="29"/>
      <c r="C543" s="54"/>
      <c r="D543" s="29"/>
      <c r="E543" s="29"/>
      <c r="F543" s="29"/>
      <c r="G543" s="29"/>
      <c r="H543" s="29"/>
      <c r="I543" s="29"/>
      <c r="J543" s="30"/>
      <c r="K543" s="4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5.75" customHeight="1" x14ac:dyDescent="0.3">
      <c r="A544" s="29"/>
      <c r="B544" s="29"/>
      <c r="C544" s="54"/>
      <c r="D544" s="29"/>
      <c r="E544" s="29"/>
      <c r="F544" s="29"/>
      <c r="G544" s="29"/>
      <c r="H544" s="29"/>
      <c r="I544" s="29"/>
      <c r="J544" s="30"/>
      <c r="K544" s="4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5.75" customHeight="1" x14ac:dyDescent="0.3">
      <c r="A545" s="29"/>
      <c r="B545" s="29"/>
      <c r="C545" s="54"/>
      <c r="D545" s="29"/>
      <c r="E545" s="29"/>
      <c r="F545" s="29"/>
      <c r="G545" s="29"/>
      <c r="H545" s="29"/>
      <c r="I545" s="29"/>
      <c r="J545" s="30"/>
      <c r="K545" s="4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5.75" customHeight="1" x14ac:dyDescent="0.3">
      <c r="A546" s="29"/>
      <c r="B546" s="29"/>
      <c r="C546" s="54"/>
      <c r="D546" s="29"/>
      <c r="E546" s="29"/>
      <c r="F546" s="29"/>
      <c r="G546" s="29"/>
      <c r="H546" s="29"/>
      <c r="I546" s="29"/>
      <c r="J546" s="30"/>
      <c r="K546" s="4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5.75" customHeight="1" x14ac:dyDescent="0.3">
      <c r="A547" s="29"/>
      <c r="B547" s="29"/>
      <c r="C547" s="54"/>
      <c r="D547" s="29"/>
      <c r="E547" s="29"/>
      <c r="F547" s="29"/>
      <c r="G547" s="29"/>
      <c r="H547" s="29"/>
      <c r="I547" s="29"/>
      <c r="J547" s="30"/>
      <c r="K547" s="4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5.75" customHeight="1" x14ac:dyDescent="0.3">
      <c r="A548" s="29"/>
      <c r="B548" s="29"/>
      <c r="C548" s="54"/>
      <c r="D548" s="29"/>
      <c r="E548" s="29"/>
      <c r="F548" s="29"/>
      <c r="G548" s="29"/>
      <c r="H548" s="29"/>
      <c r="I548" s="29"/>
      <c r="J548" s="30"/>
      <c r="K548" s="4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5.75" customHeight="1" x14ac:dyDescent="0.3">
      <c r="A549" s="29"/>
      <c r="B549" s="29"/>
      <c r="C549" s="54"/>
      <c r="D549" s="29"/>
      <c r="E549" s="29"/>
      <c r="F549" s="29"/>
      <c r="G549" s="29"/>
      <c r="H549" s="29"/>
      <c r="I549" s="29"/>
      <c r="J549" s="30"/>
      <c r="K549" s="4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5.75" customHeight="1" x14ac:dyDescent="0.3">
      <c r="A550" s="29"/>
      <c r="B550" s="29"/>
      <c r="C550" s="54"/>
      <c r="D550" s="29"/>
      <c r="E550" s="29"/>
      <c r="F550" s="29"/>
      <c r="G550" s="29"/>
      <c r="H550" s="29"/>
      <c r="I550" s="29"/>
      <c r="J550" s="30"/>
      <c r="K550" s="4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5.75" customHeight="1" x14ac:dyDescent="0.3">
      <c r="A551" s="29"/>
      <c r="B551" s="29"/>
      <c r="C551" s="54"/>
      <c r="D551" s="29"/>
      <c r="E551" s="29"/>
      <c r="F551" s="29"/>
      <c r="G551" s="29"/>
      <c r="H551" s="29"/>
      <c r="I551" s="29"/>
      <c r="J551" s="30"/>
      <c r="K551" s="4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5.75" customHeight="1" x14ac:dyDescent="0.3">
      <c r="A552" s="29"/>
      <c r="B552" s="29"/>
      <c r="C552" s="54"/>
      <c r="D552" s="29"/>
      <c r="E552" s="29"/>
      <c r="F552" s="29"/>
      <c r="G552" s="29"/>
      <c r="H552" s="29"/>
      <c r="I552" s="29"/>
      <c r="J552" s="30"/>
      <c r="K552" s="4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5.75" customHeight="1" x14ac:dyDescent="0.3">
      <c r="A553" s="29"/>
      <c r="B553" s="29"/>
      <c r="C553" s="54"/>
      <c r="D553" s="29"/>
      <c r="E553" s="29"/>
      <c r="F553" s="29"/>
      <c r="G553" s="29"/>
      <c r="H553" s="29"/>
      <c r="I553" s="29"/>
      <c r="J553" s="30"/>
      <c r="K553" s="4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5.75" customHeight="1" x14ac:dyDescent="0.3">
      <c r="A554" s="29"/>
      <c r="B554" s="29"/>
      <c r="C554" s="54"/>
      <c r="D554" s="29"/>
      <c r="E554" s="29"/>
      <c r="F554" s="29"/>
      <c r="G554" s="29"/>
      <c r="H554" s="29"/>
      <c r="I554" s="29"/>
      <c r="J554" s="30"/>
      <c r="K554" s="4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5.75" customHeight="1" x14ac:dyDescent="0.3">
      <c r="A555" s="29"/>
      <c r="B555" s="29"/>
      <c r="C555" s="54"/>
      <c r="D555" s="29"/>
      <c r="E555" s="29"/>
      <c r="F555" s="29"/>
      <c r="G555" s="29"/>
      <c r="H555" s="29"/>
      <c r="I555" s="29"/>
      <c r="J555" s="30"/>
      <c r="K555" s="4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5.75" customHeight="1" x14ac:dyDescent="0.3">
      <c r="A556" s="29"/>
      <c r="B556" s="29"/>
      <c r="C556" s="54"/>
      <c r="D556" s="29"/>
      <c r="E556" s="29"/>
      <c r="F556" s="29"/>
      <c r="G556" s="29"/>
      <c r="H556" s="29"/>
      <c r="I556" s="29"/>
      <c r="J556" s="30"/>
      <c r="K556" s="4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5.75" customHeight="1" x14ac:dyDescent="0.3">
      <c r="A557" s="29"/>
      <c r="B557" s="29"/>
      <c r="C557" s="54"/>
      <c r="D557" s="29"/>
      <c r="E557" s="29"/>
      <c r="F557" s="29"/>
      <c r="G557" s="29"/>
      <c r="H557" s="29"/>
      <c r="I557" s="29"/>
      <c r="J557" s="30"/>
      <c r="K557" s="4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5.75" customHeight="1" x14ac:dyDescent="0.3">
      <c r="A558" s="29"/>
      <c r="B558" s="29"/>
      <c r="C558" s="54"/>
      <c r="D558" s="29"/>
      <c r="E558" s="29"/>
      <c r="F558" s="29"/>
      <c r="G558" s="29"/>
      <c r="H558" s="29"/>
      <c r="I558" s="29"/>
      <c r="J558" s="30"/>
      <c r="K558" s="4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5.75" customHeight="1" x14ac:dyDescent="0.3">
      <c r="A559" s="29"/>
      <c r="B559" s="29"/>
      <c r="C559" s="54"/>
      <c r="D559" s="29"/>
      <c r="E559" s="29"/>
      <c r="F559" s="29"/>
      <c r="G559" s="29"/>
      <c r="H559" s="29"/>
      <c r="I559" s="29"/>
      <c r="J559" s="30"/>
      <c r="K559" s="4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5.75" customHeight="1" x14ac:dyDescent="0.3">
      <c r="A560" s="29"/>
      <c r="B560" s="29"/>
      <c r="C560" s="54"/>
      <c r="D560" s="29"/>
      <c r="E560" s="29"/>
      <c r="F560" s="29"/>
      <c r="G560" s="29"/>
      <c r="H560" s="29"/>
      <c r="I560" s="29"/>
      <c r="J560" s="30"/>
      <c r="K560" s="4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5.75" customHeight="1" x14ac:dyDescent="0.3">
      <c r="A561" s="29"/>
      <c r="B561" s="29"/>
      <c r="C561" s="54"/>
      <c r="D561" s="29"/>
      <c r="E561" s="29"/>
      <c r="F561" s="29"/>
      <c r="G561" s="29"/>
      <c r="H561" s="29"/>
      <c r="I561" s="29"/>
      <c r="J561" s="30"/>
      <c r="K561" s="4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5.75" customHeight="1" x14ac:dyDescent="0.3">
      <c r="A562" s="29"/>
      <c r="B562" s="29"/>
      <c r="C562" s="54"/>
      <c r="D562" s="29"/>
      <c r="E562" s="29"/>
      <c r="F562" s="29"/>
      <c r="G562" s="29"/>
      <c r="H562" s="29"/>
      <c r="I562" s="29"/>
      <c r="J562" s="30"/>
      <c r="K562" s="4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5.75" customHeight="1" x14ac:dyDescent="0.3">
      <c r="A563" s="29"/>
      <c r="B563" s="29"/>
      <c r="C563" s="54"/>
      <c r="D563" s="29"/>
      <c r="E563" s="29"/>
      <c r="F563" s="29"/>
      <c r="G563" s="29"/>
      <c r="H563" s="29"/>
      <c r="I563" s="29"/>
      <c r="J563" s="30"/>
      <c r="K563" s="4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5.75" customHeight="1" x14ac:dyDescent="0.3">
      <c r="A564" s="29"/>
      <c r="B564" s="29"/>
      <c r="C564" s="54"/>
      <c r="D564" s="29"/>
      <c r="E564" s="29"/>
      <c r="F564" s="29"/>
      <c r="G564" s="29"/>
      <c r="H564" s="29"/>
      <c r="I564" s="29"/>
      <c r="J564" s="30"/>
      <c r="K564" s="4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5.75" customHeight="1" x14ac:dyDescent="0.3">
      <c r="A565" s="29"/>
      <c r="B565" s="29"/>
      <c r="C565" s="54"/>
      <c r="D565" s="29"/>
      <c r="E565" s="29"/>
      <c r="F565" s="29"/>
      <c r="G565" s="29"/>
      <c r="H565" s="29"/>
      <c r="I565" s="29"/>
      <c r="J565" s="30"/>
      <c r="K565" s="4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5.75" customHeight="1" x14ac:dyDescent="0.3">
      <c r="A566" s="29"/>
      <c r="B566" s="29"/>
      <c r="C566" s="54"/>
      <c r="D566" s="29"/>
      <c r="E566" s="29"/>
      <c r="F566" s="29"/>
      <c r="G566" s="29"/>
      <c r="H566" s="29"/>
      <c r="I566" s="29"/>
      <c r="J566" s="30"/>
      <c r="K566" s="4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5.75" customHeight="1" x14ac:dyDescent="0.3">
      <c r="A567" s="29"/>
      <c r="B567" s="29"/>
      <c r="C567" s="54"/>
      <c r="D567" s="29"/>
      <c r="E567" s="29"/>
      <c r="F567" s="29"/>
      <c r="G567" s="29"/>
      <c r="H567" s="29"/>
      <c r="I567" s="29"/>
      <c r="J567" s="30"/>
      <c r="K567" s="4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5.75" customHeight="1" x14ac:dyDescent="0.3">
      <c r="A568" s="29"/>
      <c r="B568" s="29"/>
      <c r="C568" s="54"/>
      <c r="D568" s="29"/>
      <c r="E568" s="29"/>
      <c r="F568" s="29"/>
      <c r="G568" s="29"/>
      <c r="H568" s="29"/>
      <c r="I568" s="29"/>
      <c r="J568" s="30"/>
      <c r="K568" s="4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5.75" customHeight="1" x14ac:dyDescent="0.3">
      <c r="A569" s="29"/>
      <c r="B569" s="29"/>
      <c r="C569" s="54"/>
      <c r="D569" s="29"/>
      <c r="E569" s="29"/>
      <c r="F569" s="29"/>
      <c r="G569" s="29"/>
      <c r="H569" s="29"/>
      <c r="I569" s="29"/>
      <c r="J569" s="30"/>
      <c r="K569" s="4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5.75" customHeight="1" x14ac:dyDescent="0.3">
      <c r="A570" s="29"/>
      <c r="B570" s="29"/>
      <c r="C570" s="54"/>
      <c r="D570" s="29"/>
      <c r="E570" s="29"/>
      <c r="F570" s="29"/>
      <c r="G570" s="29"/>
      <c r="H570" s="29"/>
      <c r="I570" s="29"/>
      <c r="J570" s="30"/>
      <c r="K570" s="4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5.75" customHeight="1" x14ac:dyDescent="0.3">
      <c r="A571" s="29"/>
      <c r="B571" s="29"/>
      <c r="C571" s="54"/>
      <c r="D571" s="29"/>
      <c r="E571" s="29"/>
      <c r="F571" s="29"/>
      <c r="G571" s="29"/>
      <c r="H571" s="29"/>
      <c r="I571" s="29"/>
      <c r="J571" s="30"/>
      <c r="K571" s="4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5.75" customHeight="1" x14ac:dyDescent="0.3">
      <c r="A572" s="29"/>
      <c r="B572" s="29"/>
      <c r="C572" s="54"/>
      <c r="D572" s="29"/>
      <c r="E572" s="29"/>
      <c r="F572" s="29"/>
      <c r="G572" s="29"/>
      <c r="H572" s="29"/>
      <c r="I572" s="29"/>
      <c r="J572" s="30"/>
      <c r="K572" s="4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5.75" customHeight="1" x14ac:dyDescent="0.3">
      <c r="A573" s="29"/>
      <c r="B573" s="29"/>
      <c r="C573" s="54"/>
      <c r="D573" s="29"/>
      <c r="E573" s="29"/>
      <c r="F573" s="29"/>
      <c r="G573" s="29"/>
      <c r="H573" s="29"/>
      <c r="I573" s="29"/>
      <c r="J573" s="30"/>
      <c r="K573" s="4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5.75" customHeight="1" x14ac:dyDescent="0.3">
      <c r="A574" s="29"/>
      <c r="B574" s="29"/>
      <c r="C574" s="54"/>
      <c r="D574" s="29"/>
      <c r="E574" s="29"/>
      <c r="F574" s="29"/>
      <c r="G574" s="29"/>
      <c r="H574" s="29"/>
      <c r="I574" s="29"/>
      <c r="J574" s="30"/>
      <c r="K574" s="4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5.75" customHeight="1" x14ac:dyDescent="0.3">
      <c r="A575" s="29"/>
      <c r="B575" s="29"/>
      <c r="C575" s="54"/>
      <c r="D575" s="29"/>
      <c r="E575" s="29"/>
      <c r="F575" s="29"/>
      <c r="G575" s="29"/>
      <c r="H575" s="29"/>
      <c r="I575" s="29"/>
      <c r="J575" s="30"/>
      <c r="K575" s="4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5.75" customHeight="1" x14ac:dyDescent="0.3">
      <c r="A576" s="29"/>
      <c r="B576" s="29"/>
      <c r="C576" s="54"/>
      <c r="D576" s="29"/>
      <c r="E576" s="29"/>
      <c r="F576" s="29"/>
      <c r="G576" s="29"/>
      <c r="H576" s="29"/>
      <c r="I576" s="29"/>
      <c r="J576" s="30"/>
      <c r="K576" s="4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5.75" customHeight="1" x14ac:dyDescent="0.3">
      <c r="A577" s="29"/>
      <c r="B577" s="29"/>
      <c r="C577" s="54"/>
      <c r="D577" s="29"/>
      <c r="E577" s="29"/>
      <c r="F577" s="29"/>
      <c r="G577" s="29"/>
      <c r="H577" s="29"/>
      <c r="I577" s="29"/>
      <c r="J577" s="30"/>
      <c r="K577" s="4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5.75" customHeight="1" x14ac:dyDescent="0.3">
      <c r="A578" s="29"/>
      <c r="B578" s="29"/>
      <c r="C578" s="54"/>
      <c r="D578" s="29"/>
      <c r="E578" s="29"/>
      <c r="F578" s="29"/>
      <c r="G578" s="29"/>
      <c r="H578" s="29"/>
      <c r="I578" s="29"/>
      <c r="J578" s="30"/>
      <c r="K578" s="4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5.75" customHeight="1" x14ac:dyDescent="0.3">
      <c r="A579" s="29"/>
      <c r="B579" s="29"/>
      <c r="C579" s="54"/>
      <c r="D579" s="29"/>
      <c r="E579" s="29"/>
      <c r="F579" s="29"/>
      <c r="G579" s="29"/>
      <c r="H579" s="29"/>
      <c r="I579" s="29"/>
      <c r="J579" s="30"/>
      <c r="K579" s="4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5.75" customHeight="1" x14ac:dyDescent="0.3">
      <c r="A580" s="29"/>
      <c r="B580" s="29"/>
      <c r="C580" s="54"/>
      <c r="D580" s="29"/>
      <c r="E580" s="29"/>
      <c r="F580" s="29"/>
      <c r="G580" s="29"/>
      <c r="H580" s="29"/>
      <c r="I580" s="29"/>
      <c r="J580" s="30"/>
      <c r="K580" s="4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5.75" customHeight="1" x14ac:dyDescent="0.3">
      <c r="A581" s="29"/>
      <c r="B581" s="29"/>
      <c r="C581" s="54"/>
      <c r="D581" s="29"/>
      <c r="E581" s="29"/>
      <c r="F581" s="29"/>
      <c r="G581" s="29"/>
      <c r="H581" s="29"/>
      <c r="I581" s="29"/>
      <c r="J581" s="30"/>
      <c r="K581" s="4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5.75" customHeight="1" x14ac:dyDescent="0.3">
      <c r="A582" s="29"/>
      <c r="B582" s="29"/>
      <c r="C582" s="54"/>
      <c r="D582" s="29"/>
      <c r="E582" s="29"/>
      <c r="F582" s="29"/>
      <c r="G582" s="29"/>
      <c r="H582" s="29"/>
      <c r="I582" s="29"/>
      <c r="J582" s="30"/>
      <c r="K582" s="4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5.75" customHeight="1" x14ac:dyDescent="0.3">
      <c r="A583" s="29"/>
      <c r="B583" s="29"/>
      <c r="C583" s="54"/>
      <c r="D583" s="29"/>
      <c r="E583" s="29"/>
      <c r="F583" s="29"/>
      <c r="G583" s="29"/>
      <c r="H583" s="29"/>
      <c r="I583" s="29"/>
      <c r="J583" s="30"/>
      <c r="K583" s="4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5.75" customHeight="1" x14ac:dyDescent="0.3">
      <c r="A584" s="29"/>
      <c r="B584" s="29"/>
      <c r="C584" s="54"/>
      <c r="D584" s="29"/>
      <c r="E584" s="29"/>
      <c r="F584" s="29"/>
      <c r="G584" s="29"/>
      <c r="H584" s="29"/>
      <c r="I584" s="29"/>
      <c r="J584" s="30"/>
      <c r="K584" s="4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5.75" customHeight="1" x14ac:dyDescent="0.3">
      <c r="A585" s="29"/>
      <c r="B585" s="29"/>
      <c r="C585" s="54"/>
      <c r="D585" s="29"/>
      <c r="E585" s="29"/>
      <c r="F585" s="29"/>
      <c r="G585" s="29"/>
      <c r="H585" s="29"/>
      <c r="I585" s="29"/>
      <c r="J585" s="30"/>
      <c r="K585" s="4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5.75" customHeight="1" x14ac:dyDescent="0.3">
      <c r="A586" s="29"/>
      <c r="B586" s="29"/>
      <c r="C586" s="54"/>
      <c r="D586" s="29"/>
      <c r="E586" s="29"/>
      <c r="F586" s="29"/>
      <c r="G586" s="29"/>
      <c r="H586" s="29"/>
      <c r="I586" s="29"/>
      <c r="J586" s="30"/>
      <c r="K586" s="4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5.75" customHeight="1" x14ac:dyDescent="0.3">
      <c r="A587" s="29"/>
      <c r="B587" s="29"/>
      <c r="C587" s="54"/>
      <c r="D587" s="29"/>
      <c r="E587" s="29"/>
      <c r="F587" s="29"/>
      <c r="G587" s="29"/>
      <c r="H587" s="29"/>
      <c r="I587" s="29"/>
      <c r="J587" s="30"/>
      <c r="K587" s="4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5.75" customHeight="1" x14ac:dyDescent="0.3">
      <c r="A588" s="29"/>
      <c r="B588" s="29"/>
      <c r="C588" s="54"/>
      <c r="D588" s="29"/>
      <c r="E588" s="29"/>
      <c r="F588" s="29"/>
      <c r="G588" s="29"/>
      <c r="H588" s="29"/>
      <c r="I588" s="29"/>
      <c r="J588" s="30"/>
      <c r="K588" s="4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5.75" customHeight="1" x14ac:dyDescent="0.3">
      <c r="A589" s="29"/>
      <c r="B589" s="29"/>
      <c r="C589" s="54"/>
      <c r="D589" s="29"/>
      <c r="E589" s="29"/>
      <c r="F589" s="29"/>
      <c r="G589" s="29"/>
      <c r="H589" s="29"/>
      <c r="I589" s="29"/>
      <c r="J589" s="30"/>
      <c r="K589" s="4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5.75" customHeight="1" x14ac:dyDescent="0.3">
      <c r="A590" s="29"/>
      <c r="B590" s="29"/>
      <c r="C590" s="54"/>
      <c r="D590" s="29"/>
      <c r="E590" s="29"/>
      <c r="F590" s="29"/>
      <c r="G590" s="29"/>
      <c r="H590" s="29"/>
      <c r="I590" s="29"/>
      <c r="J590" s="30"/>
      <c r="K590" s="4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5.75" customHeight="1" x14ac:dyDescent="0.3">
      <c r="A591" s="29"/>
      <c r="B591" s="29"/>
      <c r="C591" s="54"/>
      <c r="D591" s="29"/>
      <c r="E591" s="29"/>
      <c r="F591" s="29"/>
      <c r="G591" s="29"/>
      <c r="H591" s="29"/>
      <c r="I591" s="29"/>
      <c r="J591" s="30"/>
      <c r="K591" s="4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5.75" customHeight="1" x14ac:dyDescent="0.3">
      <c r="A592" s="29"/>
      <c r="B592" s="29"/>
      <c r="C592" s="54"/>
      <c r="D592" s="29"/>
      <c r="E592" s="29"/>
      <c r="F592" s="29"/>
      <c r="G592" s="29"/>
      <c r="H592" s="29"/>
      <c r="I592" s="29"/>
      <c r="J592" s="30"/>
      <c r="K592" s="4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5.75" customHeight="1" x14ac:dyDescent="0.3">
      <c r="A593" s="29"/>
      <c r="B593" s="29"/>
      <c r="C593" s="54"/>
      <c r="D593" s="29"/>
      <c r="E593" s="29"/>
      <c r="F593" s="29"/>
      <c r="G593" s="29"/>
      <c r="H593" s="29"/>
      <c r="I593" s="29"/>
      <c r="J593" s="30"/>
      <c r="K593" s="4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5.75" customHeight="1" x14ac:dyDescent="0.3">
      <c r="A594" s="29"/>
      <c r="B594" s="29"/>
      <c r="C594" s="54"/>
      <c r="D594" s="29"/>
      <c r="E594" s="29"/>
      <c r="F594" s="29"/>
      <c r="G594" s="29"/>
      <c r="H594" s="29"/>
      <c r="I594" s="29"/>
      <c r="J594" s="30"/>
      <c r="K594" s="4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5.75" customHeight="1" x14ac:dyDescent="0.3">
      <c r="A595" s="29"/>
      <c r="B595" s="29"/>
      <c r="C595" s="54"/>
      <c r="D595" s="29"/>
      <c r="E595" s="29"/>
      <c r="F595" s="29"/>
      <c r="G595" s="29"/>
      <c r="H595" s="29"/>
      <c r="I595" s="29"/>
      <c r="J595" s="30"/>
      <c r="K595" s="4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5.75" customHeight="1" x14ac:dyDescent="0.3">
      <c r="A596" s="29"/>
      <c r="B596" s="29"/>
      <c r="C596" s="54"/>
      <c r="D596" s="29"/>
      <c r="E596" s="29"/>
      <c r="F596" s="29"/>
      <c r="G596" s="29"/>
      <c r="H596" s="29"/>
      <c r="I596" s="29"/>
      <c r="J596" s="30"/>
      <c r="K596" s="4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5.75" customHeight="1" x14ac:dyDescent="0.3">
      <c r="A597" s="29"/>
      <c r="B597" s="29"/>
      <c r="C597" s="54"/>
      <c r="D597" s="29"/>
      <c r="E597" s="29"/>
      <c r="F597" s="29"/>
      <c r="G597" s="29"/>
      <c r="H597" s="29"/>
      <c r="I597" s="29"/>
      <c r="J597" s="30"/>
      <c r="K597" s="4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5.75" customHeight="1" x14ac:dyDescent="0.3">
      <c r="A598" s="29"/>
      <c r="B598" s="29"/>
      <c r="C598" s="54"/>
      <c r="D598" s="29"/>
      <c r="E598" s="29"/>
      <c r="F598" s="29"/>
      <c r="G598" s="29"/>
      <c r="H598" s="29"/>
      <c r="I598" s="29"/>
      <c r="J598" s="30"/>
      <c r="K598" s="4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5.75" customHeight="1" x14ac:dyDescent="0.3">
      <c r="A599" s="29"/>
      <c r="B599" s="29"/>
      <c r="C599" s="54"/>
      <c r="D599" s="29"/>
      <c r="E599" s="29"/>
      <c r="F599" s="29"/>
      <c r="G599" s="29"/>
      <c r="H599" s="29"/>
      <c r="I599" s="29"/>
      <c r="J599" s="30"/>
      <c r="K599" s="4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5.75" customHeight="1" x14ac:dyDescent="0.3">
      <c r="A600" s="29"/>
      <c r="B600" s="29"/>
      <c r="C600" s="54"/>
      <c r="D600" s="29"/>
      <c r="E600" s="29"/>
      <c r="F600" s="29"/>
      <c r="G600" s="29"/>
      <c r="H600" s="29"/>
      <c r="I600" s="29"/>
      <c r="J600" s="30"/>
      <c r="K600" s="4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5.75" customHeight="1" x14ac:dyDescent="0.3">
      <c r="A601" s="29"/>
      <c r="B601" s="29"/>
      <c r="C601" s="54"/>
      <c r="D601" s="29"/>
      <c r="E601" s="29"/>
      <c r="F601" s="29"/>
      <c r="G601" s="29"/>
      <c r="H601" s="29"/>
      <c r="I601" s="29"/>
      <c r="J601" s="30"/>
      <c r="K601" s="4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5.75" customHeight="1" x14ac:dyDescent="0.3">
      <c r="A602" s="29"/>
      <c r="B602" s="29"/>
      <c r="C602" s="54"/>
      <c r="D602" s="29"/>
      <c r="E602" s="29"/>
      <c r="F602" s="29"/>
      <c r="G602" s="29"/>
      <c r="H602" s="29"/>
      <c r="I602" s="29"/>
      <c r="J602" s="30"/>
      <c r="K602" s="4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5.75" customHeight="1" x14ac:dyDescent="0.3">
      <c r="A603" s="29"/>
      <c r="B603" s="29"/>
      <c r="C603" s="54"/>
      <c r="D603" s="29"/>
      <c r="E603" s="29"/>
      <c r="F603" s="29"/>
      <c r="G603" s="29"/>
      <c r="H603" s="29"/>
      <c r="I603" s="29"/>
      <c r="J603" s="30"/>
      <c r="K603" s="4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5.75" customHeight="1" x14ac:dyDescent="0.3">
      <c r="A604" s="29"/>
      <c r="B604" s="29"/>
      <c r="C604" s="54"/>
      <c r="D604" s="29"/>
      <c r="E604" s="29"/>
      <c r="F604" s="29"/>
      <c r="G604" s="29"/>
      <c r="H604" s="29"/>
      <c r="I604" s="29"/>
      <c r="J604" s="30"/>
      <c r="K604" s="4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5.75" customHeight="1" x14ac:dyDescent="0.3">
      <c r="A605" s="29"/>
      <c r="B605" s="29"/>
      <c r="C605" s="54"/>
      <c r="D605" s="29"/>
      <c r="E605" s="29"/>
      <c r="F605" s="29"/>
      <c r="G605" s="29"/>
      <c r="H605" s="29"/>
      <c r="I605" s="29"/>
      <c r="J605" s="30"/>
      <c r="K605" s="4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5.75" customHeight="1" x14ac:dyDescent="0.3">
      <c r="A606" s="29"/>
      <c r="B606" s="29"/>
      <c r="C606" s="54"/>
      <c r="D606" s="29"/>
      <c r="E606" s="29"/>
      <c r="F606" s="29"/>
      <c r="G606" s="29"/>
      <c r="H606" s="29"/>
      <c r="I606" s="29"/>
      <c r="J606" s="30"/>
      <c r="K606" s="4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5.75" customHeight="1" x14ac:dyDescent="0.3">
      <c r="A607" s="29"/>
      <c r="B607" s="29"/>
      <c r="C607" s="54"/>
      <c r="D607" s="29"/>
      <c r="E607" s="29"/>
      <c r="F607" s="29"/>
      <c r="G607" s="29"/>
      <c r="H607" s="29"/>
      <c r="I607" s="29"/>
      <c r="J607" s="30"/>
      <c r="K607" s="4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5.75" customHeight="1" x14ac:dyDescent="0.3">
      <c r="A608" s="29"/>
      <c r="B608" s="29"/>
      <c r="C608" s="54"/>
      <c r="D608" s="29"/>
      <c r="E608" s="29"/>
      <c r="F608" s="29"/>
      <c r="G608" s="29"/>
      <c r="H608" s="29"/>
      <c r="I608" s="29"/>
      <c r="J608" s="30"/>
      <c r="K608" s="4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5.75" customHeight="1" x14ac:dyDescent="0.3">
      <c r="A609" s="29"/>
      <c r="B609" s="29"/>
      <c r="C609" s="54"/>
      <c r="D609" s="29"/>
      <c r="E609" s="29"/>
      <c r="F609" s="29"/>
      <c r="G609" s="29"/>
      <c r="H609" s="29"/>
      <c r="I609" s="29"/>
      <c r="J609" s="30"/>
      <c r="K609" s="4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5.75" customHeight="1" x14ac:dyDescent="0.3">
      <c r="A610" s="29"/>
      <c r="B610" s="29"/>
      <c r="C610" s="54"/>
      <c r="D610" s="29"/>
      <c r="E610" s="29"/>
      <c r="F610" s="29"/>
      <c r="G610" s="29"/>
      <c r="H610" s="29"/>
      <c r="I610" s="29"/>
      <c r="J610" s="30"/>
      <c r="K610" s="4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5.75" customHeight="1" x14ac:dyDescent="0.3">
      <c r="A611" s="29"/>
      <c r="B611" s="29"/>
      <c r="C611" s="54"/>
      <c r="D611" s="29"/>
      <c r="E611" s="29"/>
      <c r="F611" s="29"/>
      <c r="G611" s="29"/>
      <c r="H611" s="29"/>
      <c r="I611" s="29"/>
      <c r="J611" s="30"/>
      <c r="K611" s="4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5.75" customHeight="1" x14ac:dyDescent="0.3">
      <c r="A612" s="29"/>
      <c r="B612" s="29"/>
      <c r="C612" s="54"/>
      <c r="D612" s="29"/>
      <c r="E612" s="29"/>
      <c r="F612" s="29"/>
      <c r="G612" s="29"/>
      <c r="H612" s="29"/>
      <c r="I612" s="29"/>
      <c r="J612" s="30"/>
      <c r="K612" s="4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5.75" customHeight="1" x14ac:dyDescent="0.3">
      <c r="A613" s="29"/>
      <c r="B613" s="29"/>
      <c r="C613" s="54"/>
      <c r="D613" s="29"/>
      <c r="E613" s="29"/>
      <c r="F613" s="29"/>
      <c r="G613" s="29"/>
      <c r="H613" s="29"/>
      <c r="I613" s="29"/>
      <c r="J613" s="30"/>
      <c r="K613" s="4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5.75" customHeight="1" x14ac:dyDescent="0.3">
      <c r="A614" s="29"/>
      <c r="B614" s="29"/>
      <c r="C614" s="54"/>
      <c r="D614" s="29"/>
      <c r="E614" s="29"/>
      <c r="F614" s="29"/>
      <c r="G614" s="29"/>
      <c r="H614" s="29"/>
      <c r="I614" s="29"/>
      <c r="J614" s="30"/>
      <c r="K614" s="4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5.75" customHeight="1" x14ac:dyDescent="0.3">
      <c r="A615" s="29"/>
      <c r="B615" s="29"/>
      <c r="C615" s="54"/>
      <c r="D615" s="29"/>
      <c r="E615" s="29"/>
      <c r="F615" s="29"/>
      <c r="G615" s="29"/>
      <c r="H615" s="29"/>
      <c r="I615" s="29"/>
      <c r="J615" s="30"/>
      <c r="K615" s="4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5.75" customHeight="1" x14ac:dyDescent="0.3">
      <c r="A616" s="29"/>
      <c r="B616" s="29"/>
      <c r="C616" s="54"/>
      <c r="D616" s="29"/>
      <c r="E616" s="29"/>
      <c r="F616" s="29"/>
      <c r="G616" s="29"/>
      <c r="H616" s="29"/>
      <c r="I616" s="29"/>
      <c r="J616" s="30"/>
      <c r="K616" s="4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5.75" customHeight="1" x14ac:dyDescent="0.3">
      <c r="A617" s="29"/>
      <c r="B617" s="29"/>
      <c r="C617" s="54"/>
      <c r="D617" s="29"/>
      <c r="E617" s="29"/>
      <c r="F617" s="29"/>
      <c r="G617" s="29"/>
      <c r="H617" s="29"/>
      <c r="I617" s="29"/>
      <c r="J617" s="30"/>
      <c r="K617" s="4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5.75" customHeight="1" x14ac:dyDescent="0.3">
      <c r="A618" s="29"/>
      <c r="B618" s="29"/>
      <c r="C618" s="54"/>
      <c r="D618" s="29"/>
      <c r="E618" s="29"/>
      <c r="F618" s="29"/>
      <c r="G618" s="29"/>
      <c r="H618" s="29"/>
      <c r="I618" s="29"/>
      <c r="J618" s="30"/>
      <c r="K618" s="4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5.75" customHeight="1" x14ac:dyDescent="0.3">
      <c r="A619" s="29"/>
      <c r="B619" s="29"/>
      <c r="C619" s="54"/>
      <c r="D619" s="29"/>
      <c r="E619" s="29"/>
      <c r="F619" s="29"/>
      <c r="G619" s="29"/>
      <c r="H619" s="29"/>
      <c r="I619" s="29"/>
      <c r="J619" s="30"/>
      <c r="K619" s="4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5.75" customHeight="1" x14ac:dyDescent="0.3">
      <c r="A620" s="29"/>
      <c r="B620" s="29"/>
      <c r="C620" s="54"/>
      <c r="D620" s="29"/>
      <c r="E620" s="29"/>
      <c r="F620" s="29"/>
      <c r="G620" s="29"/>
      <c r="H620" s="29"/>
      <c r="I620" s="29"/>
      <c r="J620" s="30"/>
      <c r="K620" s="4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5.75" customHeight="1" x14ac:dyDescent="0.3">
      <c r="A621" s="29"/>
      <c r="B621" s="29"/>
      <c r="C621" s="54"/>
      <c r="D621" s="29"/>
      <c r="E621" s="29"/>
      <c r="F621" s="29"/>
      <c r="G621" s="29"/>
      <c r="H621" s="29"/>
      <c r="I621" s="29"/>
      <c r="J621" s="30"/>
      <c r="K621" s="4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5.75" customHeight="1" x14ac:dyDescent="0.3">
      <c r="A622" s="29"/>
      <c r="B622" s="29"/>
      <c r="C622" s="54"/>
      <c r="D622" s="29"/>
      <c r="E622" s="29"/>
      <c r="F622" s="29"/>
      <c r="G622" s="29"/>
      <c r="H622" s="29"/>
      <c r="I622" s="29"/>
      <c r="J622" s="30"/>
      <c r="K622" s="4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5.75" customHeight="1" x14ac:dyDescent="0.3">
      <c r="A623" s="29"/>
      <c r="B623" s="29"/>
      <c r="C623" s="54"/>
      <c r="D623" s="29"/>
      <c r="E623" s="29"/>
      <c r="F623" s="29"/>
      <c r="G623" s="29"/>
      <c r="H623" s="29"/>
      <c r="I623" s="29"/>
      <c r="J623" s="30"/>
      <c r="K623" s="4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5.75" customHeight="1" x14ac:dyDescent="0.3">
      <c r="A624" s="29"/>
      <c r="B624" s="29"/>
      <c r="C624" s="54"/>
      <c r="D624" s="29"/>
      <c r="E624" s="29"/>
      <c r="F624" s="29"/>
      <c r="G624" s="29"/>
      <c r="H624" s="29"/>
      <c r="I624" s="29"/>
      <c r="J624" s="30"/>
      <c r="K624" s="4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5.75" customHeight="1" x14ac:dyDescent="0.3">
      <c r="A625" s="29"/>
      <c r="B625" s="29"/>
      <c r="C625" s="54"/>
      <c r="D625" s="29"/>
      <c r="E625" s="29"/>
      <c r="F625" s="29"/>
      <c r="G625" s="29"/>
      <c r="H625" s="29"/>
      <c r="I625" s="29"/>
      <c r="J625" s="30"/>
      <c r="K625" s="4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5.75" customHeight="1" x14ac:dyDescent="0.3">
      <c r="A626" s="29"/>
      <c r="B626" s="29"/>
      <c r="C626" s="54"/>
      <c r="D626" s="29"/>
      <c r="E626" s="29"/>
      <c r="F626" s="29"/>
      <c r="G626" s="29"/>
      <c r="H626" s="29"/>
      <c r="I626" s="29"/>
      <c r="J626" s="30"/>
      <c r="K626" s="4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5.75" customHeight="1" x14ac:dyDescent="0.3">
      <c r="A627" s="29"/>
      <c r="B627" s="29"/>
      <c r="C627" s="54"/>
      <c r="D627" s="29"/>
      <c r="E627" s="29"/>
      <c r="F627" s="29"/>
      <c r="G627" s="29"/>
      <c r="H627" s="29"/>
      <c r="I627" s="29"/>
      <c r="J627" s="30"/>
      <c r="K627" s="4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5.75" customHeight="1" x14ac:dyDescent="0.3">
      <c r="A628" s="29"/>
      <c r="B628" s="29"/>
      <c r="C628" s="54"/>
      <c r="D628" s="29"/>
      <c r="E628" s="29"/>
      <c r="F628" s="29"/>
      <c r="G628" s="29"/>
      <c r="H628" s="29"/>
      <c r="I628" s="29"/>
      <c r="J628" s="30"/>
      <c r="K628" s="4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5.75" customHeight="1" x14ac:dyDescent="0.3">
      <c r="A629" s="29"/>
      <c r="B629" s="29"/>
      <c r="C629" s="54"/>
      <c r="D629" s="29"/>
      <c r="E629" s="29"/>
      <c r="F629" s="29"/>
      <c r="G629" s="29"/>
      <c r="H629" s="29"/>
      <c r="I629" s="29"/>
      <c r="J629" s="30"/>
      <c r="K629" s="4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5.75" customHeight="1" x14ac:dyDescent="0.3">
      <c r="A630" s="29"/>
      <c r="B630" s="29"/>
      <c r="C630" s="54"/>
      <c r="D630" s="29"/>
      <c r="E630" s="29"/>
      <c r="F630" s="29"/>
      <c r="G630" s="29"/>
      <c r="H630" s="29"/>
      <c r="I630" s="29"/>
      <c r="J630" s="30"/>
      <c r="K630" s="4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5.75" customHeight="1" x14ac:dyDescent="0.3">
      <c r="A631" s="29"/>
      <c r="B631" s="29"/>
      <c r="C631" s="54"/>
      <c r="D631" s="29"/>
      <c r="E631" s="29"/>
      <c r="F631" s="29"/>
      <c r="G631" s="29"/>
      <c r="H631" s="29"/>
      <c r="I631" s="29"/>
      <c r="J631" s="30"/>
      <c r="K631" s="4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5.75" customHeight="1" x14ac:dyDescent="0.3">
      <c r="A632" s="29"/>
      <c r="B632" s="29"/>
      <c r="C632" s="54"/>
      <c r="D632" s="29"/>
      <c r="E632" s="29"/>
      <c r="F632" s="29"/>
      <c r="G632" s="29"/>
      <c r="H632" s="29"/>
      <c r="I632" s="29"/>
      <c r="J632" s="30"/>
      <c r="K632" s="4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5.75" customHeight="1" x14ac:dyDescent="0.3">
      <c r="A633" s="29"/>
      <c r="B633" s="29"/>
      <c r="C633" s="54"/>
      <c r="D633" s="29"/>
      <c r="E633" s="29"/>
      <c r="F633" s="29"/>
      <c r="G633" s="29"/>
      <c r="H633" s="29"/>
      <c r="I633" s="29"/>
      <c r="J633" s="30"/>
      <c r="K633" s="4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5.75" customHeight="1" x14ac:dyDescent="0.3">
      <c r="A634" s="29"/>
      <c r="B634" s="29"/>
      <c r="C634" s="54"/>
      <c r="D634" s="29"/>
      <c r="E634" s="29"/>
      <c r="F634" s="29"/>
      <c r="G634" s="29"/>
      <c r="H634" s="29"/>
      <c r="I634" s="29"/>
      <c r="J634" s="30"/>
      <c r="K634" s="4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5.75" customHeight="1" x14ac:dyDescent="0.3">
      <c r="A635" s="29"/>
      <c r="B635" s="29"/>
      <c r="C635" s="54"/>
      <c r="D635" s="29"/>
      <c r="E635" s="29"/>
      <c r="F635" s="29"/>
      <c r="G635" s="29"/>
      <c r="H635" s="29"/>
      <c r="I635" s="29"/>
      <c r="J635" s="30"/>
      <c r="K635" s="4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5.75" customHeight="1" x14ac:dyDescent="0.3">
      <c r="A636" s="29"/>
      <c r="B636" s="29"/>
      <c r="C636" s="54"/>
      <c r="D636" s="29"/>
      <c r="E636" s="29"/>
      <c r="F636" s="29"/>
      <c r="G636" s="29"/>
      <c r="H636" s="29"/>
      <c r="I636" s="29"/>
      <c r="J636" s="30"/>
      <c r="K636" s="4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5.75" customHeight="1" x14ac:dyDescent="0.3">
      <c r="A637" s="29"/>
      <c r="B637" s="29"/>
      <c r="C637" s="54"/>
      <c r="D637" s="29"/>
      <c r="E637" s="29"/>
      <c r="F637" s="29"/>
      <c r="G637" s="29"/>
      <c r="H637" s="29"/>
      <c r="I637" s="29"/>
      <c r="J637" s="30"/>
      <c r="K637" s="4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5.75" customHeight="1" x14ac:dyDescent="0.3">
      <c r="A638" s="29"/>
      <c r="B638" s="29"/>
      <c r="C638" s="54"/>
      <c r="D638" s="29"/>
      <c r="E638" s="29"/>
      <c r="F638" s="29"/>
      <c r="G638" s="29"/>
      <c r="H638" s="29"/>
      <c r="I638" s="29"/>
      <c r="J638" s="30"/>
      <c r="K638" s="4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5.75" customHeight="1" x14ac:dyDescent="0.3">
      <c r="A639" s="29"/>
      <c r="B639" s="29"/>
      <c r="C639" s="54"/>
      <c r="D639" s="29"/>
      <c r="E639" s="29"/>
      <c r="F639" s="29"/>
      <c r="G639" s="29"/>
      <c r="H639" s="29"/>
      <c r="I639" s="29"/>
      <c r="J639" s="30"/>
      <c r="K639" s="4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5.75" customHeight="1" x14ac:dyDescent="0.3">
      <c r="A640" s="29"/>
      <c r="B640" s="29"/>
      <c r="C640" s="54"/>
      <c r="D640" s="29"/>
      <c r="E640" s="29"/>
      <c r="F640" s="29"/>
      <c r="G640" s="29"/>
      <c r="H640" s="29"/>
      <c r="I640" s="29"/>
      <c r="J640" s="30"/>
      <c r="K640" s="4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5.75" customHeight="1" x14ac:dyDescent="0.3">
      <c r="A641" s="29"/>
      <c r="B641" s="29"/>
      <c r="C641" s="54"/>
      <c r="D641" s="29"/>
      <c r="E641" s="29"/>
      <c r="F641" s="29"/>
      <c r="G641" s="29"/>
      <c r="H641" s="29"/>
      <c r="I641" s="29"/>
      <c r="J641" s="30"/>
      <c r="K641" s="4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5.75" customHeight="1" x14ac:dyDescent="0.3">
      <c r="A642" s="29"/>
      <c r="B642" s="29"/>
      <c r="C642" s="54"/>
      <c r="D642" s="29"/>
      <c r="E642" s="29"/>
      <c r="F642" s="29"/>
      <c r="G642" s="29"/>
      <c r="H642" s="29"/>
      <c r="I642" s="29"/>
      <c r="J642" s="30"/>
      <c r="K642" s="4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5.75" customHeight="1" x14ac:dyDescent="0.3">
      <c r="A643" s="29"/>
      <c r="B643" s="29"/>
      <c r="C643" s="54"/>
      <c r="D643" s="29"/>
      <c r="E643" s="29"/>
      <c r="F643" s="29"/>
      <c r="G643" s="29"/>
      <c r="H643" s="29"/>
      <c r="I643" s="29"/>
      <c r="J643" s="30"/>
      <c r="K643" s="4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5.75" customHeight="1" x14ac:dyDescent="0.3">
      <c r="A644" s="29"/>
      <c r="B644" s="29"/>
      <c r="C644" s="54"/>
      <c r="D644" s="29"/>
      <c r="E644" s="29"/>
      <c r="F644" s="29"/>
      <c r="G644" s="29"/>
      <c r="H644" s="29"/>
      <c r="I644" s="29"/>
      <c r="J644" s="30"/>
      <c r="K644" s="4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5.75" customHeight="1" x14ac:dyDescent="0.3">
      <c r="A645" s="29"/>
      <c r="B645" s="29"/>
      <c r="C645" s="54"/>
      <c r="D645" s="29"/>
      <c r="E645" s="29"/>
      <c r="F645" s="29"/>
      <c r="G645" s="29"/>
      <c r="H645" s="29"/>
      <c r="I645" s="29"/>
      <c r="J645" s="30"/>
      <c r="K645" s="4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5.75" customHeight="1" x14ac:dyDescent="0.3">
      <c r="A646" s="29"/>
      <c r="B646" s="29"/>
      <c r="C646" s="54"/>
      <c r="D646" s="29"/>
      <c r="E646" s="29"/>
      <c r="F646" s="29"/>
      <c r="G646" s="29"/>
      <c r="H646" s="29"/>
      <c r="I646" s="29"/>
      <c r="J646" s="30"/>
      <c r="K646" s="4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5.75" customHeight="1" x14ac:dyDescent="0.3">
      <c r="A647" s="29"/>
      <c r="B647" s="29"/>
      <c r="C647" s="54"/>
      <c r="D647" s="29"/>
      <c r="E647" s="29"/>
      <c r="F647" s="29"/>
      <c r="G647" s="29"/>
      <c r="H647" s="29"/>
      <c r="I647" s="29"/>
      <c r="J647" s="30"/>
      <c r="K647" s="4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5.75" customHeight="1" x14ac:dyDescent="0.3">
      <c r="A648" s="29"/>
      <c r="B648" s="29"/>
      <c r="C648" s="54"/>
      <c r="D648" s="29"/>
      <c r="E648" s="29"/>
      <c r="F648" s="29"/>
      <c r="G648" s="29"/>
      <c r="H648" s="29"/>
      <c r="I648" s="29"/>
      <c r="J648" s="30"/>
      <c r="K648" s="4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5.75" customHeight="1" x14ac:dyDescent="0.3">
      <c r="A649" s="29"/>
      <c r="B649" s="29"/>
      <c r="C649" s="54"/>
      <c r="D649" s="29"/>
      <c r="E649" s="29"/>
      <c r="F649" s="29"/>
      <c r="G649" s="29"/>
      <c r="H649" s="29"/>
      <c r="I649" s="29"/>
      <c r="J649" s="30"/>
      <c r="K649" s="4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5.75" customHeight="1" x14ac:dyDescent="0.3">
      <c r="A650" s="29"/>
      <c r="B650" s="29"/>
      <c r="C650" s="54"/>
      <c r="D650" s="29"/>
      <c r="E650" s="29"/>
      <c r="F650" s="29"/>
      <c r="G650" s="29"/>
      <c r="H650" s="29"/>
      <c r="I650" s="29"/>
      <c r="J650" s="30"/>
      <c r="K650" s="4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5.75" customHeight="1" x14ac:dyDescent="0.3">
      <c r="A651" s="29"/>
      <c r="B651" s="29"/>
      <c r="C651" s="54"/>
      <c r="D651" s="29"/>
      <c r="E651" s="29"/>
      <c r="F651" s="29"/>
      <c r="G651" s="29"/>
      <c r="H651" s="29"/>
      <c r="I651" s="29"/>
      <c r="J651" s="30"/>
      <c r="K651" s="4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5.75" customHeight="1" x14ac:dyDescent="0.3">
      <c r="A652" s="29"/>
      <c r="B652" s="29"/>
      <c r="C652" s="54"/>
      <c r="D652" s="29"/>
      <c r="E652" s="29"/>
      <c r="F652" s="29"/>
      <c r="G652" s="29"/>
      <c r="H652" s="29"/>
      <c r="I652" s="29"/>
      <c r="J652" s="30"/>
      <c r="K652" s="4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5.75" customHeight="1" x14ac:dyDescent="0.3">
      <c r="A653" s="29"/>
      <c r="B653" s="29"/>
      <c r="C653" s="54"/>
      <c r="D653" s="29"/>
      <c r="E653" s="29"/>
      <c r="F653" s="29"/>
      <c r="G653" s="29"/>
      <c r="H653" s="29"/>
      <c r="I653" s="29"/>
      <c r="J653" s="30"/>
      <c r="K653" s="4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5.75" customHeight="1" x14ac:dyDescent="0.3">
      <c r="A654" s="29"/>
      <c r="B654" s="29"/>
      <c r="C654" s="54"/>
      <c r="D654" s="29"/>
      <c r="E654" s="29"/>
      <c r="F654" s="29"/>
      <c r="G654" s="29"/>
      <c r="H654" s="29"/>
      <c r="I654" s="29"/>
      <c r="J654" s="30"/>
      <c r="K654" s="4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5.75" customHeight="1" x14ac:dyDescent="0.3">
      <c r="A655" s="29"/>
      <c r="B655" s="29"/>
      <c r="C655" s="54"/>
      <c r="D655" s="29"/>
      <c r="E655" s="29"/>
      <c r="F655" s="29"/>
      <c r="G655" s="29"/>
      <c r="H655" s="29"/>
      <c r="I655" s="29"/>
      <c r="J655" s="30"/>
      <c r="K655" s="4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5.75" customHeight="1" x14ac:dyDescent="0.3">
      <c r="A656" s="29"/>
      <c r="B656" s="29"/>
      <c r="C656" s="54"/>
      <c r="D656" s="29"/>
      <c r="E656" s="29"/>
      <c r="F656" s="29"/>
      <c r="G656" s="29"/>
      <c r="H656" s="29"/>
      <c r="I656" s="29"/>
      <c r="J656" s="30"/>
      <c r="K656" s="4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5.75" customHeight="1" x14ac:dyDescent="0.3">
      <c r="A657" s="29"/>
      <c r="B657" s="29"/>
      <c r="C657" s="54"/>
      <c r="D657" s="29"/>
      <c r="E657" s="29"/>
      <c r="F657" s="29"/>
      <c r="G657" s="29"/>
      <c r="H657" s="29"/>
      <c r="I657" s="29"/>
      <c r="J657" s="30"/>
      <c r="K657" s="4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5.75" customHeight="1" x14ac:dyDescent="0.3">
      <c r="A658" s="29"/>
      <c r="B658" s="29"/>
      <c r="C658" s="54"/>
      <c r="D658" s="29"/>
      <c r="E658" s="29"/>
      <c r="F658" s="29"/>
      <c r="G658" s="29"/>
      <c r="H658" s="29"/>
      <c r="I658" s="29"/>
      <c r="J658" s="30"/>
      <c r="K658" s="4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5.75" customHeight="1" x14ac:dyDescent="0.3">
      <c r="A659" s="29"/>
      <c r="B659" s="29"/>
      <c r="C659" s="54"/>
      <c r="D659" s="29"/>
      <c r="E659" s="29"/>
      <c r="F659" s="29"/>
      <c r="G659" s="29"/>
      <c r="H659" s="29"/>
      <c r="I659" s="29"/>
      <c r="J659" s="30"/>
      <c r="K659" s="4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5.75" customHeight="1" x14ac:dyDescent="0.3">
      <c r="A660" s="29"/>
      <c r="B660" s="29"/>
      <c r="C660" s="54"/>
      <c r="D660" s="29"/>
      <c r="E660" s="29"/>
      <c r="F660" s="29"/>
      <c r="G660" s="29"/>
      <c r="H660" s="29"/>
      <c r="I660" s="29"/>
      <c r="J660" s="30"/>
      <c r="K660" s="4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5.75" customHeight="1" x14ac:dyDescent="0.3">
      <c r="A661" s="29"/>
      <c r="B661" s="29"/>
      <c r="C661" s="54"/>
      <c r="D661" s="29"/>
      <c r="E661" s="29"/>
      <c r="F661" s="29"/>
      <c r="G661" s="29"/>
      <c r="H661" s="29"/>
      <c r="I661" s="29"/>
      <c r="J661" s="30"/>
      <c r="K661" s="4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5.75" customHeight="1" x14ac:dyDescent="0.3">
      <c r="A662" s="29"/>
      <c r="B662" s="29"/>
      <c r="C662" s="54"/>
      <c r="D662" s="29"/>
      <c r="E662" s="29"/>
      <c r="F662" s="29"/>
      <c r="G662" s="29"/>
      <c r="H662" s="29"/>
      <c r="I662" s="29"/>
      <c r="J662" s="30"/>
      <c r="K662" s="4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5.75" customHeight="1" x14ac:dyDescent="0.3">
      <c r="A663" s="29"/>
      <c r="B663" s="29"/>
      <c r="C663" s="54"/>
      <c r="D663" s="29"/>
      <c r="E663" s="29"/>
      <c r="F663" s="29"/>
      <c r="G663" s="29"/>
      <c r="H663" s="29"/>
      <c r="I663" s="29"/>
      <c r="J663" s="30"/>
      <c r="K663" s="4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5.75" customHeight="1" x14ac:dyDescent="0.3">
      <c r="A664" s="29"/>
      <c r="B664" s="29"/>
      <c r="C664" s="54"/>
      <c r="D664" s="29"/>
      <c r="E664" s="29"/>
      <c r="F664" s="29"/>
      <c r="G664" s="29"/>
      <c r="H664" s="29"/>
      <c r="I664" s="29"/>
      <c r="J664" s="30"/>
      <c r="K664" s="4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5.75" customHeight="1" x14ac:dyDescent="0.3">
      <c r="A665" s="29"/>
      <c r="B665" s="29"/>
      <c r="C665" s="54"/>
      <c r="D665" s="29"/>
      <c r="E665" s="29"/>
      <c r="F665" s="29"/>
      <c r="G665" s="29"/>
      <c r="H665" s="29"/>
      <c r="I665" s="29"/>
      <c r="J665" s="30"/>
      <c r="K665" s="4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5.75" customHeight="1" x14ac:dyDescent="0.3">
      <c r="A666" s="29"/>
      <c r="B666" s="29"/>
      <c r="C666" s="54"/>
      <c r="D666" s="29"/>
      <c r="E666" s="29"/>
      <c r="F666" s="29"/>
      <c r="G666" s="29"/>
      <c r="H666" s="29"/>
      <c r="I666" s="29"/>
      <c r="J666" s="30"/>
      <c r="K666" s="4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5.75" customHeight="1" x14ac:dyDescent="0.3">
      <c r="A667" s="29"/>
      <c r="B667" s="29"/>
      <c r="C667" s="54"/>
      <c r="D667" s="29"/>
      <c r="E667" s="29"/>
      <c r="F667" s="29"/>
      <c r="G667" s="29"/>
      <c r="H667" s="29"/>
      <c r="I667" s="29"/>
      <c r="J667" s="30"/>
      <c r="K667" s="4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5.75" customHeight="1" x14ac:dyDescent="0.3">
      <c r="A668" s="29"/>
      <c r="B668" s="29"/>
      <c r="C668" s="54"/>
      <c r="D668" s="29"/>
      <c r="E668" s="29"/>
      <c r="F668" s="29"/>
      <c r="G668" s="29"/>
      <c r="H668" s="29"/>
      <c r="I668" s="29"/>
      <c r="J668" s="30"/>
      <c r="K668" s="4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5.75" customHeight="1" x14ac:dyDescent="0.3">
      <c r="A669" s="29"/>
      <c r="B669" s="29"/>
      <c r="C669" s="54"/>
      <c r="D669" s="29"/>
      <c r="E669" s="29"/>
      <c r="F669" s="29"/>
      <c r="G669" s="29"/>
      <c r="H669" s="29"/>
      <c r="I669" s="29"/>
      <c r="J669" s="30"/>
      <c r="K669" s="4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5.75" customHeight="1" x14ac:dyDescent="0.3">
      <c r="A670" s="29"/>
      <c r="B670" s="29"/>
      <c r="C670" s="54"/>
      <c r="D670" s="29"/>
      <c r="E670" s="29"/>
      <c r="F670" s="29"/>
      <c r="G670" s="29"/>
      <c r="H670" s="29"/>
      <c r="I670" s="29"/>
      <c r="J670" s="30"/>
      <c r="K670" s="4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5.75" customHeight="1" x14ac:dyDescent="0.3">
      <c r="A671" s="29"/>
      <c r="B671" s="29"/>
      <c r="C671" s="54"/>
      <c r="D671" s="29"/>
      <c r="E671" s="29"/>
      <c r="F671" s="29"/>
      <c r="G671" s="29"/>
      <c r="H671" s="29"/>
      <c r="I671" s="29"/>
      <c r="J671" s="30"/>
      <c r="K671" s="4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5.75" customHeight="1" x14ac:dyDescent="0.3">
      <c r="A672" s="29"/>
      <c r="B672" s="29"/>
      <c r="C672" s="54"/>
      <c r="D672" s="29"/>
      <c r="E672" s="29"/>
      <c r="F672" s="29"/>
      <c r="G672" s="29"/>
      <c r="H672" s="29"/>
      <c r="I672" s="29"/>
      <c r="J672" s="30"/>
      <c r="K672" s="4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5.75" customHeight="1" x14ac:dyDescent="0.3">
      <c r="A673" s="29"/>
      <c r="B673" s="29"/>
      <c r="C673" s="54"/>
      <c r="D673" s="29"/>
      <c r="E673" s="29"/>
      <c r="F673" s="29"/>
      <c r="G673" s="29"/>
      <c r="H673" s="29"/>
      <c r="I673" s="29"/>
      <c r="J673" s="30"/>
      <c r="K673" s="4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5.75" customHeight="1" x14ac:dyDescent="0.3">
      <c r="A674" s="29"/>
      <c r="B674" s="29"/>
      <c r="C674" s="54"/>
      <c r="D674" s="29"/>
      <c r="E674" s="29"/>
      <c r="F674" s="29"/>
      <c r="G674" s="29"/>
      <c r="H674" s="29"/>
      <c r="I674" s="29"/>
      <c r="J674" s="30"/>
      <c r="K674" s="4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5.75" customHeight="1" x14ac:dyDescent="0.3">
      <c r="A675" s="29"/>
      <c r="B675" s="29"/>
      <c r="C675" s="54"/>
      <c r="D675" s="29"/>
      <c r="E675" s="29"/>
      <c r="F675" s="29"/>
      <c r="G675" s="29"/>
      <c r="H675" s="29"/>
      <c r="I675" s="29"/>
      <c r="J675" s="30"/>
      <c r="K675" s="4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5.75" customHeight="1" x14ac:dyDescent="0.3">
      <c r="A676" s="29"/>
      <c r="B676" s="29"/>
      <c r="C676" s="54"/>
      <c r="D676" s="29"/>
      <c r="E676" s="29"/>
      <c r="F676" s="29"/>
      <c r="G676" s="29"/>
      <c r="H676" s="29"/>
      <c r="I676" s="29"/>
      <c r="J676" s="30"/>
      <c r="K676" s="4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5.75" customHeight="1" x14ac:dyDescent="0.3">
      <c r="A677" s="29"/>
      <c r="B677" s="29"/>
      <c r="C677" s="54"/>
      <c r="D677" s="29"/>
      <c r="E677" s="29"/>
      <c r="F677" s="29"/>
      <c r="G677" s="29"/>
      <c r="H677" s="29"/>
      <c r="I677" s="29"/>
      <c r="J677" s="30"/>
      <c r="K677" s="4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5.75" customHeight="1" x14ac:dyDescent="0.3">
      <c r="A678" s="29"/>
      <c r="B678" s="29"/>
      <c r="C678" s="54"/>
      <c r="D678" s="29"/>
      <c r="E678" s="29"/>
      <c r="F678" s="29"/>
      <c r="G678" s="29"/>
      <c r="H678" s="29"/>
      <c r="I678" s="29"/>
      <c r="J678" s="30"/>
      <c r="K678" s="4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5.75" customHeight="1" x14ac:dyDescent="0.3">
      <c r="A679" s="29"/>
      <c r="B679" s="29"/>
      <c r="C679" s="54"/>
      <c r="D679" s="29"/>
      <c r="E679" s="29"/>
      <c r="F679" s="29"/>
      <c r="G679" s="29"/>
      <c r="H679" s="29"/>
      <c r="I679" s="29"/>
      <c r="J679" s="30"/>
      <c r="K679" s="4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5.75" customHeight="1" x14ac:dyDescent="0.3">
      <c r="A680" s="29"/>
      <c r="B680" s="29"/>
      <c r="C680" s="54"/>
      <c r="D680" s="29"/>
      <c r="E680" s="29"/>
      <c r="F680" s="29"/>
      <c r="G680" s="29"/>
      <c r="H680" s="29"/>
      <c r="I680" s="29"/>
      <c r="J680" s="30"/>
      <c r="K680" s="4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5.75" customHeight="1" x14ac:dyDescent="0.3">
      <c r="A681" s="29"/>
      <c r="B681" s="29"/>
      <c r="C681" s="54"/>
      <c r="D681" s="29"/>
      <c r="E681" s="29"/>
      <c r="F681" s="29"/>
      <c r="G681" s="29"/>
      <c r="H681" s="29"/>
      <c r="I681" s="29"/>
      <c r="J681" s="30"/>
      <c r="K681" s="4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5.75" customHeight="1" x14ac:dyDescent="0.3">
      <c r="A682" s="29"/>
      <c r="B682" s="29"/>
      <c r="C682" s="54"/>
      <c r="D682" s="29"/>
      <c r="E682" s="29"/>
      <c r="F682" s="29"/>
      <c r="G682" s="29"/>
      <c r="H682" s="29"/>
      <c r="I682" s="29"/>
      <c r="J682" s="30"/>
      <c r="K682" s="4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5.75" customHeight="1" x14ac:dyDescent="0.3">
      <c r="A683" s="29"/>
      <c r="B683" s="29"/>
      <c r="C683" s="54"/>
      <c r="D683" s="29"/>
      <c r="E683" s="29"/>
      <c r="F683" s="29"/>
      <c r="G683" s="29"/>
      <c r="H683" s="29"/>
      <c r="I683" s="29"/>
      <c r="J683" s="30"/>
      <c r="K683" s="4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5.75" customHeight="1" x14ac:dyDescent="0.3">
      <c r="A684" s="29"/>
      <c r="B684" s="29"/>
      <c r="C684" s="54"/>
      <c r="D684" s="29"/>
      <c r="E684" s="29"/>
      <c r="F684" s="29"/>
      <c r="G684" s="29"/>
      <c r="H684" s="29"/>
      <c r="I684" s="29"/>
      <c r="J684" s="30"/>
      <c r="K684" s="4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5.75" customHeight="1" x14ac:dyDescent="0.3">
      <c r="A685" s="29"/>
      <c r="B685" s="29"/>
      <c r="C685" s="54"/>
      <c r="D685" s="29"/>
      <c r="E685" s="29"/>
      <c r="F685" s="29"/>
      <c r="G685" s="29"/>
      <c r="H685" s="29"/>
      <c r="I685" s="29"/>
      <c r="J685" s="30"/>
      <c r="K685" s="4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5.75" customHeight="1" x14ac:dyDescent="0.3">
      <c r="A686" s="29"/>
      <c r="B686" s="29"/>
      <c r="C686" s="54"/>
      <c r="D686" s="29"/>
      <c r="E686" s="29"/>
      <c r="F686" s="29"/>
      <c r="G686" s="29"/>
      <c r="H686" s="29"/>
      <c r="I686" s="29"/>
      <c r="J686" s="30"/>
      <c r="K686" s="4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5.75" customHeight="1" x14ac:dyDescent="0.3">
      <c r="A687" s="29"/>
      <c r="B687" s="29"/>
      <c r="C687" s="54"/>
      <c r="D687" s="29"/>
      <c r="E687" s="29"/>
      <c r="F687" s="29"/>
      <c r="G687" s="29"/>
      <c r="H687" s="29"/>
      <c r="I687" s="29"/>
      <c r="J687" s="30"/>
      <c r="K687" s="4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5.75" customHeight="1" x14ac:dyDescent="0.3">
      <c r="A688" s="29"/>
      <c r="B688" s="29"/>
      <c r="C688" s="54"/>
      <c r="D688" s="29"/>
      <c r="E688" s="29"/>
      <c r="F688" s="29"/>
      <c r="G688" s="29"/>
      <c r="H688" s="29"/>
      <c r="I688" s="29"/>
      <c r="J688" s="30"/>
      <c r="K688" s="4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5.75" customHeight="1" x14ac:dyDescent="0.3">
      <c r="A689" s="29"/>
      <c r="B689" s="29"/>
      <c r="C689" s="54"/>
      <c r="D689" s="29"/>
      <c r="E689" s="29"/>
      <c r="F689" s="29"/>
      <c r="G689" s="29"/>
      <c r="H689" s="29"/>
      <c r="I689" s="29"/>
      <c r="J689" s="30"/>
      <c r="K689" s="4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5.75" customHeight="1" x14ac:dyDescent="0.3">
      <c r="A690" s="29"/>
      <c r="B690" s="29"/>
      <c r="C690" s="54"/>
      <c r="D690" s="29"/>
      <c r="E690" s="29"/>
      <c r="F690" s="29"/>
      <c r="G690" s="29"/>
      <c r="H690" s="29"/>
      <c r="I690" s="29"/>
      <c r="J690" s="30"/>
      <c r="K690" s="4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5.75" customHeight="1" x14ac:dyDescent="0.3">
      <c r="A691" s="29"/>
      <c r="B691" s="29"/>
      <c r="C691" s="54"/>
      <c r="D691" s="29"/>
      <c r="E691" s="29"/>
      <c r="F691" s="29"/>
      <c r="G691" s="29"/>
      <c r="H691" s="29"/>
      <c r="I691" s="29"/>
      <c r="J691" s="30"/>
      <c r="K691" s="4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5.75" customHeight="1" x14ac:dyDescent="0.3">
      <c r="A692" s="29"/>
      <c r="B692" s="29"/>
      <c r="C692" s="54"/>
      <c r="D692" s="29"/>
      <c r="E692" s="29"/>
      <c r="F692" s="29"/>
      <c r="G692" s="29"/>
      <c r="H692" s="29"/>
      <c r="I692" s="29"/>
      <c r="J692" s="30"/>
      <c r="K692" s="4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5.75" customHeight="1" x14ac:dyDescent="0.3">
      <c r="A693" s="29"/>
      <c r="B693" s="29"/>
      <c r="C693" s="54"/>
      <c r="D693" s="29"/>
      <c r="E693" s="29"/>
      <c r="F693" s="29"/>
      <c r="G693" s="29"/>
      <c r="H693" s="29"/>
      <c r="I693" s="29"/>
      <c r="J693" s="30"/>
      <c r="K693" s="4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5.75" customHeight="1" x14ac:dyDescent="0.3">
      <c r="A694" s="29"/>
      <c r="B694" s="29"/>
      <c r="C694" s="54"/>
      <c r="D694" s="29"/>
      <c r="E694" s="29"/>
      <c r="F694" s="29"/>
      <c r="G694" s="29"/>
      <c r="H694" s="29"/>
      <c r="I694" s="29"/>
      <c r="J694" s="30"/>
      <c r="K694" s="4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5.75" customHeight="1" x14ac:dyDescent="0.3">
      <c r="A695" s="29"/>
      <c r="B695" s="29"/>
      <c r="C695" s="54"/>
      <c r="D695" s="29"/>
      <c r="E695" s="29"/>
      <c r="F695" s="29"/>
      <c r="G695" s="29"/>
      <c r="H695" s="29"/>
      <c r="I695" s="29"/>
      <c r="J695" s="30"/>
      <c r="K695" s="4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5.75" customHeight="1" x14ac:dyDescent="0.3">
      <c r="A696" s="29"/>
      <c r="B696" s="29"/>
      <c r="C696" s="54"/>
      <c r="D696" s="29"/>
      <c r="E696" s="29"/>
      <c r="F696" s="29"/>
      <c r="G696" s="29"/>
      <c r="H696" s="29"/>
      <c r="I696" s="29"/>
      <c r="J696" s="30"/>
      <c r="K696" s="4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5.75" customHeight="1" x14ac:dyDescent="0.3">
      <c r="A697" s="29"/>
      <c r="B697" s="29"/>
      <c r="C697" s="54"/>
      <c r="D697" s="29"/>
      <c r="E697" s="29"/>
      <c r="F697" s="29"/>
      <c r="G697" s="29"/>
      <c r="H697" s="29"/>
      <c r="I697" s="29"/>
      <c r="J697" s="30"/>
      <c r="K697" s="4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5.75" customHeight="1" x14ac:dyDescent="0.3">
      <c r="A698" s="29"/>
      <c r="B698" s="29"/>
      <c r="C698" s="54"/>
      <c r="D698" s="29"/>
      <c r="E698" s="29"/>
      <c r="F698" s="29"/>
      <c r="G698" s="29"/>
      <c r="H698" s="29"/>
      <c r="I698" s="29"/>
      <c r="J698" s="30"/>
      <c r="K698" s="4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5.75" customHeight="1" x14ac:dyDescent="0.3">
      <c r="A699" s="29"/>
      <c r="B699" s="29"/>
      <c r="C699" s="54"/>
      <c r="D699" s="29"/>
      <c r="E699" s="29"/>
      <c r="F699" s="29"/>
      <c r="G699" s="29"/>
      <c r="H699" s="29"/>
      <c r="I699" s="29"/>
      <c r="J699" s="30"/>
      <c r="K699" s="4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5.75" customHeight="1" x14ac:dyDescent="0.3">
      <c r="A700" s="29"/>
      <c r="B700" s="29"/>
      <c r="C700" s="54"/>
      <c r="D700" s="29"/>
      <c r="E700" s="29"/>
      <c r="F700" s="29"/>
      <c r="G700" s="29"/>
      <c r="H700" s="29"/>
      <c r="I700" s="29"/>
      <c r="J700" s="30"/>
      <c r="K700" s="4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5.75" customHeight="1" x14ac:dyDescent="0.3">
      <c r="A701" s="29"/>
      <c r="B701" s="29"/>
      <c r="C701" s="54"/>
      <c r="D701" s="29"/>
      <c r="E701" s="29"/>
      <c r="F701" s="29"/>
      <c r="G701" s="29"/>
      <c r="H701" s="29"/>
      <c r="I701" s="29"/>
      <c r="J701" s="30"/>
      <c r="K701" s="4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5.75" customHeight="1" x14ac:dyDescent="0.3">
      <c r="A702" s="29"/>
      <c r="B702" s="29"/>
      <c r="C702" s="54"/>
      <c r="D702" s="29"/>
      <c r="E702" s="29"/>
      <c r="F702" s="29"/>
      <c r="G702" s="29"/>
      <c r="H702" s="29"/>
      <c r="I702" s="29"/>
      <c r="J702" s="30"/>
      <c r="K702" s="4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5.75" customHeight="1" x14ac:dyDescent="0.3">
      <c r="A703" s="29"/>
      <c r="B703" s="29"/>
      <c r="C703" s="54"/>
      <c r="D703" s="29"/>
      <c r="E703" s="29"/>
      <c r="F703" s="29"/>
      <c r="G703" s="29"/>
      <c r="H703" s="29"/>
      <c r="I703" s="29"/>
      <c r="J703" s="30"/>
      <c r="K703" s="4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5.75" customHeight="1" x14ac:dyDescent="0.3">
      <c r="A704" s="29"/>
      <c r="B704" s="29"/>
      <c r="C704" s="54"/>
      <c r="D704" s="29"/>
      <c r="E704" s="29"/>
      <c r="F704" s="29"/>
      <c r="G704" s="29"/>
      <c r="H704" s="29"/>
      <c r="I704" s="29"/>
      <c r="J704" s="30"/>
      <c r="K704" s="4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5.75" customHeight="1" x14ac:dyDescent="0.3">
      <c r="A705" s="29"/>
      <c r="B705" s="29"/>
      <c r="C705" s="54"/>
      <c r="D705" s="29"/>
      <c r="E705" s="29"/>
      <c r="F705" s="29"/>
      <c r="G705" s="29"/>
      <c r="H705" s="29"/>
      <c r="I705" s="29"/>
      <c r="J705" s="30"/>
      <c r="K705" s="4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5.75" customHeight="1" x14ac:dyDescent="0.3">
      <c r="A706" s="29"/>
      <c r="B706" s="29"/>
      <c r="C706" s="54"/>
      <c r="D706" s="29"/>
      <c r="E706" s="29"/>
      <c r="F706" s="29"/>
      <c r="G706" s="29"/>
      <c r="H706" s="29"/>
      <c r="I706" s="29"/>
      <c r="J706" s="30"/>
      <c r="K706" s="4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5.75" customHeight="1" x14ac:dyDescent="0.3">
      <c r="A707" s="29"/>
      <c r="B707" s="29"/>
      <c r="C707" s="54"/>
      <c r="D707" s="29"/>
      <c r="E707" s="29"/>
      <c r="F707" s="29"/>
      <c r="G707" s="29"/>
      <c r="H707" s="29"/>
      <c r="I707" s="29"/>
      <c r="J707" s="30"/>
      <c r="K707" s="4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5.75" customHeight="1" x14ac:dyDescent="0.3">
      <c r="A708" s="29"/>
      <c r="B708" s="29"/>
      <c r="C708" s="54"/>
      <c r="D708" s="29"/>
      <c r="E708" s="29"/>
      <c r="F708" s="29"/>
      <c r="G708" s="29"/>
      <c r="H708" s="29"/>
      <c r="I708" s="29"/>
      <c r="J708" s="30"/>
      <c r="K708" s="4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5.75" customHeight="1" x14ac:dyDescent="0.3">
      <c r="A709" s="29"/>
      <c r="B709" s="29"/>
      <c r="C709" s="54"/>
      <c r="D709" s="29"/>
      <c r="E709" s="29"/>
      <c r="F709" s="29"/>
      <c r="G709" s="29"/>
      <c r="H709" s="29"/>
      <c r="I709" s="29"/>
      <c r="J709" s="30"/>
      <c r="K709" s="4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5.75" customHeight="1" x14ac:dyDescent="0.3">
      <c r="A710" s="29"/>
      <c r="B710" s="29"/>
      <c r="C710" s="54"/>
      <c r="D710" s="29"/>
      <c r="E710" s="29"/>
      <c r="F710" s="29"/>
      <c r="G710" s="29"/>
      <c r="H710" s="29"/>
      <c r="I710" s="29"/>
      <c r="J710" s="30"/>
      <c r="K710" s="4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5.75" customHeight="1" x14ac:dyDescent="0.3">
      <c r="A711" s="29"/>
      <c r="B711" s="29"/>
      <c r="C711" s="54"/>
      <c r="D711" s="29"/>
      <c r="E711" s="29"/>
      <c r="F711" s="29"/>
      <c r="G711" s="29"/>
      <c r="H711" s="29"/>
      <c r="I711" s="29"/>
      <c r="J711" s="30"/>
      <c r="K711" s="4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5.75" customHeight="1" x14ac:dyDescent="0.3">
      <c r="A712" s="29"/>
      <c r="B712" s="29"/>
      <c r="C712" s="54"/>
      <c r="D712" s="29"/>
      <c r="E712" s="29"/>
      <c r="F712" s="29"/>
      <c r="G712" s="29"/>
      <c r="H712" s="29"/>
      <c r="I712" s="29"/>
      <c r="J712" s="30"/>
      <c r="K712" s="4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5.75" customHeight="1" x14ac:dyDescent="0.3">
      <c r="A713" s="29"/>
      <c r="B713" s="29"/>
      <c r="C713" s="54"/>
      <c r="D713" s="29"/>
      <c r="E713" s="29"/>
      <c r="F713" s="29"/>
      <c r="G713" s="29"/>
      <c r="H713" s="29"/>
      <c r="I713" s="29"/>
      <c r="J713" s="30"/>
      <c r="K713" s="4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5.75" customHeight="1" x14ac:dyDescent="0.3">
      <c r="A714" s="29"/>
      <c r="B714" s="29"/>
      <c r="C714" s="54"/>
      <c r="D714" s="29"/>
      <c r="E714" s="29"/>
      <c r="F714" s="29"/>
      <c r="G714" s="29"/>
      <c r="H714" s="29"/>
      <c r="I714" s="29"/>
      <c r="J714" s="30"/>
      <c r="K714" s="4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5.75" customHeight="1" x14ac:dyDescent="0.3">
      <c r="A715" s="29"/>
      <c r="B715" s="29"/>
      <c r="C715" s="54"/>
      <c r="D715" s="29"/>
      <c r="E715" s="29"/>
      <c r="F715" s="29"/>
      <c r="G715" s="29"/>
      <c r="H715" s="29"/>
      <c r="I715" s="29"/>
      <c r="J715" s="30"/>
      <c r="K715" s="4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5.75" customHeight="1" x14ac:dyDescent="0.3">
      <c r="A716" s="29"/>
      <c r="B716" s="29"/>
      <c r="C716" s="54"/>
      <c r="D716" s="29"/>
      <c r="E716" s="29"/>
      <c r="F716" s="29"/>
      <c r="G716" s="29"/>
      <c r="H716" s="29"/>
      <c r="I716" s="29"/>
      <c r="J716" s="30"/>
      <c r="K716" s="4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5.75" customHeight="1" x14ac:dyDescent="0.3">
      <c r="A717" s="29"/>
      <c r="B717" s="29"/>
      <c r="C717" s="54"/>
      <c r="D717" s="29"/>
      <c r="E717" s="29"/>
      <c r="F717" s="29"/>
      <c r="G717" s="29"/>
      <c r="H717" s="29"/>
      <c r="I717" s="29"/>
      <c r="J717" s="30"/>
      <c r="K717" s="4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5.75" customHeight="1" x14ac:dyDescent="0.3">
      <c r="A718" s="29"/>
      <c r="B718" s="29"/>
      <c r="C718" s="54"/>
      <c r="D718" s="29"/>
      <c r="E718" s="29"/>
      <c r="F718" s="29"/>
      <c r="G718" s="29"/>
      <c r="H718" s="29"/>
      <c r="I718" s="29"/>
      <c r="J718" s="30"/>
      <c r="K718" s="4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5.75" customHeight="1" x14ac:dyDescent="0.3">
      <c r="A719" s="29"/>
      <c r="B719" s="29"/>
      <c r="C719" s="54"/>
      <c r="D719" s="29"/>
      <c r="E719" s="29"/>
      <c r="F719" s="29"/>
      <c r="G719" s="29"/>
      <c r="H719" s="29"/>
      <c r="I719" s="29"/>
      <c r="J719" s="30"/>
      <c r="K719" s="4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5.75" customHeight="1" x14ac:dyDescent="0.3">
      <c r="A720" s="29"/>
      <c r="B720" s="29"/>
      <c r="C720" s="54"/>
      <c r="D720" s="29"/>
      <c r="E720" s="29"/>
      <c r="F720" s="29"/>
      <c r="G720" s="29"/>
      <c r="H720" s="29"/>
      <c r="I720" s="29"/>
      <c r="J720" s="30"/>
      <c r="K720" s="4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5.75" customHeight="1" x14ac:dyDescent="0.3">
      <c r="A721" s="29"/>
      <c r="B721" s="29"/>
      <c r="C721" s="54"/>
      <c r="D721" s="29"/>
      <c r="E721" s="29"/>
      <c r="F721" s="29"/>
      <c r="G721" s="29"/>
      <c r="H721" s="29"/>
      <c r="I721" s="29"/>
      <c r="J721" s="30"/>
      <c r="K721" s="4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5.75" customHeight="1" x14ac:dyDescent="0.3">
      <c r="A722" s="29"/>
      <c r="B722" s="29"/>
      <c r="C722" s="54"/>
      <c r="D722" s="29"/>
      <c r="E722" s="29"/>
      <c r="F722" s="29"/>
      <c r="G722" s="29"/>
      <c r="H722" s="29"/>
      <c r="I722" s="29"/>
      <c r="J722" s="30"/>
      <c r="K722" s="4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5.75" customHeight="1" x14ac:dyDescent="0.3">
      <c r="A723" s="29"/>
      <c r="B723" s="29"/>
      <c r="C723" s="54"/>
      <c r="D723" s="29"/>
      <c r="E723" s="29"/>
      <c r="F723" s="29"/>
      <c r="G723" s="29"/>
      <c r="H723" s="29"/>
      <c r="I723" s="29"/>
      <c r="J723" s="30"/>
      <c r="K723" s="4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5.75" customHeight="1" x14ac:dyDescent="0.3">
      <c r="A724" s="29"/>
      <c r="B724" s="29"/>
      <c r="C724" s="54"/>
      <c r="D724" s="29"/>
      <c r="E724" s="29"/>
      <c r="F724" s="29"/>
      <c r="G724" s="29"/>
      <c r="H724" s="29"/>
      <c r="I724" s="29"/>
      <c r="J724" s="30"/>
      <c r="K724" s="4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5.75" customHeight="1" x14ac:dyDescent="0.3">
      <c r="A725" s="29"/>
      <c r="B725" s="29"/>
      <c r="C725" s="54"/>
      <c r="D725" s="29"/>
      <c r="E725" s="29"/>
      <c r="F725" s="29"/>
      <c r="G725" s="29"/>
      <c r="H725" s="29"/>
      <c r="I725" s="29"/>
      <c r="J725" s="30"/>
      <c r="K725" s="4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5.75" customHeight="1" x14ac:dyDescent="0.3">
      <c r="A726" s="29"/>
      <c r="B726" s="29"/>
      <c r="C726" s="54"/>
      <c r="D726" s="29"/>
      <c r="E726" s="29"/>
      <c r="F726" s="29"/>
      <c r="G726" s="29"/>
      <c r="H726" s="29"/>
      <c r="I726" s="29"/>
      <c r="J726" s="30"/>
      <c r="K726" s="4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5.75" customHeight="1" x14ac:dyDescent="0.3">
      <c r="A727" s="29"/>
      <c r="B727" s="29"/>
      <c r="C727" s="54"/>
      <c r="D727" s="29"/>
      <c r="E727" s="29"/>
      <c r="F727" s="29"/>
      <c r="G727" s="29"/>
      <c r="H727" s="29"/>
      <c r="I727" s="29"/>
      <c r="J727" s="30"/>
      <c r="K727" s="4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5.75" customHeight="1" x14ac:dyDescent="0.3">
      <c r="A728" s="29"/>
      <c r="B728" s="29"/>
      <c r="C728" s="54"/>
      <c r="D728" s="29"/>
      <c r="E728" s="29"/>
      <c r="F728" s="29"/>
      <c r="G728" s="29"/>
      <c r="H728" s="29"/>
      <c r="I728" s="29"/>
      <c r="J728" s="30"/>
      <c r="K728" s="4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5.75" customHeight="1" x14ac:dyDescent="0.3">
      <c r="A729" s="29"/>
      <c r="B729" s="29"/>
      <c r="C729" s="54"/>
      <c r="D729" s="29"/>
      <c r="E729" s="29"/>
      <c r="F729" s="29"/>
      <c r="G729" s="29"/>
      <c r="H729" s="29"/>
      <c r="I729" s="29"/>
      <c r="J729" s="30"/>
      <c r="K729" s="4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5.75" customHeight="1" x14ac:dyDescent="0.3">
      <c r="A730" s="29"/>
      <c r="B730" s="29"/>
      <c r="C730" s="54"/>
      <c r="D730" s="29"/>
      <c r="E730" s="29"/>
      <c r="F730" s="29"/>
      <c r="G730" s="29"/>
      <c r="H730" s="29"/>
      <c r="I730" s="29"/>
      <c r="J730" s="30"/>
      <c r="K730" s="4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5.75" customHeight="1" x14ac:dyDescent="0.3">
      <c r="A731" s="29"/>
      <c r="B731" s="29"/>
      <c r="C731" s="54"/>
      <c r="D731" s="29"/>
      <c r="E731" s="29"/>
      <c r="F731" s="29"/>
      <c r="G731" s="29"/>
      <c r="H731" s="29"/>
      <c r="I731" s="29"/>
      <c r="J731" s="30"/>
      <c r="K731" s="4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5.75" customHeight="1" x14ac:dyDescent="0.3">
      <c r="A732" s="29"/>
      <c r="B732" s="29"/>
      <c r="C732" s="54"/>
      <c r="D732" s="29"/>
      <c r="E732" s="29"/>
      <c r="F732" s="29"/>
      <c r="G732" s="29"/>
      <c r="H732" s="29"/>
      <c r="I732" s="29"/>
      <c r="J732" s="30"/>
      <c r="K732" s="4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5.75" customHeight="1" x14ac:dyDescent="0.3">
      <c r="A733" s="29"/>
      <c r="B733" s="29"/>
      <c r="C733" s="54"/>
      <c r="D733" s="29"/>
      <c r="E733" s="29"/>
      <c r="F733" s="29"/>
      <c r="G733" s="29"/>
      <c r="H733" s="29"/>
      <c r="I733" s="29"/>
      <c r="J733" s="30"/>
      <c r="K733" s="4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5.75" customHeight="1" x14ac:dyDescent="0.3">
      <c r="A734" s="29"/>
      <c r="B734" s="29"/>
      <c r="C734" s="54"/>
      <c r="D734" s="29"/>
      <c r="E734" s="29"/>
      <c r="F734" s="29"/>
      <c r="G734" s="29"/>
      <c r="H734" s="29"/>
      <c r="I734" s="29"/>
      <c r="J734" s="30"/>
      <c r="K734" s="4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5.75" customHeight="1" x14ac:dyDescent="0.3">
      <c r="A735" s="29"/>
      <c r="B735" s="29"/>
      <c r="C735" s="54"/>
      <c r="D735" s="29"/>
      <c r="E735" s="29"/>
      <c r="F735" s="29"/>
      <c r="G735" s="29"/>
      <c r="H735" s="29"/>
      <c r="I735" s="29"/>
      <c r="J735" s="30"/>
      <c r="K735" s="4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5.75" customHeight="1" x14ac:dyDescent="0.3">
      <c r="A736" s="29"/>
      <c r="B736" s="29"/>
      <c r="C736" s="54"/>
      <c r="D736" s="29"/>
      <c r="E736" s="29"/>
      <c r="F736" s="29"/>
      <c r="G736" s="29"/>
      <c r="H736" s="29"/>
      <c r="I736" s="29"/>
      <c r="J736" s="30"/>
      <c r="K736" s="4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5.75" customHeight="1" x14ac:dyDescent="0.3">
      <c r="A737" s="29"/>
      <c r="B737" s="29"/>
      <c r="C737" s="54"/>
      <c r="D737" s="29"/>
      <c r="E737" s="29"/>
      <c r="F737" s="29"/>
      <c r="G737" s="29"/>
      <c r="H737" s="29"/>
      <c r="I737" s="29"/>
      <c r="J737" s="30"/>
      <c r="K737" s="4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5.75" customHeight="1" x14ac:dyDescent="0.3">
      <c r="A738" s="29"/>
      <c r="B738" s="29"/>
      <c r="C738" s="54"/>
      <c r="D738" s="29"/>
      <c r="E738" s="29"/>
      <c r="F738" s="29"/>
      <c r="G738" s="29"/>
      <c r="H738" s="29"/>
      <c r="I738" s="29"/>
      <c r="J738" s="30"/>
      <c r="K738" s="4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5.75" customHeight="1" x14ac:dyDescent="0.3">
      <c r="A739" s="29"/>
      <c r="B739" s="29"/>
      <c r="C739" s="54"/>
      <c r="D739" s="29"/>
      <c r="E739" s="29"/>
      <c r="F739" s="29"/>
      <c r="G739" s="29"/>
      <c r="H739" s="29"/>
      <c r="I739" s="29"/>
      <c r="J739" s="30"/>
      <c r="K739" s="4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5.75" customHeight="1" x14ac:dyDescent="0.3">
      <c r="A740" s="29"/>
      <c r="B740" s="29"/>
      <c r="C740" s="54"/>
      <c r="D740" s="29"/>
      <c r="E740" s="29"/>
      <c r="F740" s="29"/>
      <c r="G740" s="29"/>
      <c r="H740" s="29"/>
      <c r="I740" s="29"/>
      <c r="J740" s="30"/>
      <c r="K740" s="4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5.75" customHeight="1" x14ac:dyDescent="0.3">
      <c r="A741" s="29"/>
      <c r="B741" s="29"/>
      <c r="C741" s="54"/>
      <c r="D741" s="29"/>
      <c r="E741" s="29"/>
      <c r="F741" s="29"/>
      <c r="G741" s="29"/>
      <c r="H741" s="29"/>
      <c r="I741" s="29"/>
      <c r="J741" s="30"/>
      <c r="K741" s="4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5.75" customHeight="1" x14ac:dyDescent="0.3">
      <c r="A742" s="29"/>
      <c r="B742" s="29"/>
      <c r="C742" s="54"/>
      <c r="D742" s="29"/>
      <c r="E742" s="29"/>
      <c r="F742" s="29"/>
      <c r="G742" s="29"/>
      <c r="H742" s="29"/>
      <c r="I742" s="29"/>
      <c r="J742" s="30"/>
      <c r="K742" s="4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5.75" customHeight="1" x14ac:dyDescent="0.3">
      <c r="A743" s="29"/>
      <c r="B743" s="29"/>
      <c r="C743" s="54"/>
      <c r="D743" s="29"/>
      <c r="E743" s="29"/>
      <c r="F743" s="29"/>
      <c r="G743" s="29"/>
      <c r="H743" s="29"/>
      <c r="I743" s="29"/>
      <c r="J743" s="30"/>
      <c r="K743" s="4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5.75" customHeight="1" x14ac:dyDescent="0.3">
      <c r="A744" s="29"/>
      <c r="B744" s="29"/>
      <c r="C744" s="54"/>
      <c r="D744" s="29"/>
      <c r="E744" s="29"/>
      <c r="F744" s="29"/>
      <c r="G744" s="29"/>
      <c r="H744" s="29"/>
      <c r="I744" s="29"/>
      <c r="J744" s="30"/>
      <c r="K744" s="4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5.75" customHeight="1" x14ac:dyDescent="0.3">
      <c r="A745" s="29"/>
      <c r="B745" s="29"/>
      <c r="C745" s="54"/>
      <c r="D745" s="29"/>
      <c r="E745" s="29"/>
      <c r="F745" s="29"/>
      <c r="G745" s="29"/>
      <c r="H745" s="29"/>
      <c r="I745" s="29"/>
      <c r="J745" s="30"/>
      <c r="K745" s="4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5.75" customHeight="1" x14ac:dyDescent="0.3">
      <c r="A746" s="29"/>
      <c r="B746" s="29"/>
      <c r="C746" s="54"/>
      <c r="D746" s="29"/>
      <c r="E746" s="29"/>
      <c r="F746" s="29"/>
      <c r="G746" s="29"/>
      <c r="H746" s="29"/>
      <c r="I746" s="29"/>
      <c r="J746" s="30"/>
      <c r="K746" s="4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5.75" customHeight="1" x14ac:dyDescent="0.3">
      <c r="A747" s="29"/>
      <c r="B747" s="29"/>
      <c r="C747" s="54"/>
      <c r="D747" s="29"/>
      <c r="E747" s="29"/>
      <c r="F747" s="29"/>
      <c r="G747" s="29"/>
      <c r="H747" s="29"/>
      <c r="I747" s="29"/>
      <c r="J747" s="30"/>
      <c r="K747" s="4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5.75" customHeight="1" x14ac:dyDescent="0.3">
      <c r="A748" s="29"/>
      <c r="B748" s="29"/>
      <c r="C748" s="54"/>
      <c r="D748" s="29"/>
      <c r="E748" s="29"/>
      <c r="F748" s="29"/>
      <c r="G748" s="29"/>
      <c r="H748" s="29"/>
      <c r="I748" s="29"/>
      <c r="J748" s="30"/>
      <c r="K748" s="4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5.75" customHeight="1" x14ac:dyDescent="0.3">
      <c r="A749" s="29"/>
      <c r="B749" s="29"/>
      <c r="C749" s="54"/>
      <c r="D749" s="29"/>
      <c r="E749" s="29"/>
      <c r="F749" s="29"/>
      <c r="G749" s="29"/>
      <c r="H749" s="29"/>
      <c r="I749" s="29"/>
      <c r="J749" s="30"/>
      <c r="K749" s="4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5.75" customHeight="1" x14ac:dyDescent="0.3">
      <c r="A750" s="29"/>
      <c r="B750" s="29"/>
      <c r="C750" s="54"/>
      <c r="D750" s="29"/>
      <c r="E750" s="29"/>
      <c r="F750" s="29"/>
      <c r="G750" s="29"/>
      <c r="H750" s="29"/>
      <c r="I750" s="29"/>
      <c r="J750" s="30"/>
      <c r="K750" s="4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5.75" customHeight="1" x14ac:dyDescent="0.3">
      <c r="A751" s="29"/>
      <c r="B751" s="29"/>
      <c r="C751" s="54"/>
      <c r="D751" s="29"/>
      <c r="E751" s="29"/>
      <c r="F751" s="29"/>
      <c r="G751" s="29"/>
      <c r="H751" s="29"/>
      <c r="I751" s="29"/>
      <c r="J751" s="30"/>
      <c r="K751" s="4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5.75" customHeight="1" x14ac:dyDescent="0.3">
      <c r="A752" s="29"/>
      <c r="B752" s="29"/>
      <c r="C752" s="54"/>
      <c r="D752" s="29"/>
      <c r="E752" s="29"/>
      <c r="F752" s="29"/>
      <c r="G752" s="29"/>
      <c r="H752" s="29"/>
      <c r="I752" s="29"/>
      <c r="J752" s="30"/>
      <c r="K752" s="4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5.75" customHeight="1" x14ac:dyDescent="0.3">
      <c r="A753" s="29"/>
      <c r="B753" s="29"/>
      <c r="C753" s="54"/>
      <c r="D753" s="29"/>
      <c r="E753" s="29"/>
      <c r="F753" s="29"/>
      <c r="G753" s="29"/>
      <c r="H753" s="29"/>
      <c r="I753" s="29"/>
      <c r="J753" s="30"/>
      <c r="K753" s="4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5.75" customHeight="1" x14ac:dyDescent="0.3">
      <c r="A754" s="29"/>
      <c r="B754" s="29"/>
      <c r="C754" s="54"/>
      <c r="D754" s="29"/>
      <c r="E754" s="29"/>
      <c r="F754" s="29"/>
      <c r="G754" s="29"/>
      <c r="H754" s="29"/>
      <c r="I754" s="29"/>
      <c r="J754" s="30"/>
      <c r="K754" s="4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5.75" customHeight="1" x14ac:dyDescent="0.3">
      <c r="A755" s="29"/>
      <c r="B755" s="29"/>
      <c r="C755" s="54"/>
      <c r="D755" s="29"/>
      <c r="E755" s="29"/>
      <c r="F755" s="29"/>
      <c r="G755" s="29"/>
      <c r="H755" s="29"/>
      <c r="I755" s="29"/>
      <c r="J755" s="30"/>
      <c r="K755" s="4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5.75" customHeight="1" x14ac:dyDescent="0.3">
      <c r="A756" s="29"/>
      <c r="B756" s="29"/>
      <c r="C756" s="54"/>
      <c r="D756" s="29"/>
      <c r="E756" s="29"/>
      <c r="F756" s="29"/>
      <c r="G756" s="29"/>
      <c r="H756" s="29"/>
      <c r="I756" s="29"/>
      <c r="J756" s="30"/>
      <c r="K756" s="4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5.75" customHeight="1" x14ac:dyDescent="0.3">
      <c r="A757" s="29"/>
      <c r="B757" s="29"/>
      <c r="C757" s="54"/>
      <c r="D757" s="29"/>
      <c r="E757" s="29"/>
      <c r="F757" s="29"/>
      <c r="G757" s="29"/>
      <c r="H757" s="29"/>
      <c r="I757" s="29"/>
      <c r="J757" s="30"/>
      <c r="K757" s="4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5.75" customHeight="1" x14ac:dyDescent="0.3">
      <c r="A758" s="29"/>
      <c r="B758" s="29"/>
      <c r="C758" s="54"/>
      <c r="D758" s="29"/>
      <c r="E758" s="29"/>
      <c r="F758" s="29"/>
      <c r="G758" s="29"/>
      <c r="H758" s="29"/>
      <c r="I758" s="29"/>
      <c r="J758" s="30"/>
      <c r="K758" s="4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5.75" customHeight="1" x14ac:dyDescent="0.3">
      <c r="A759" s="29"/>
      <c r="B759" s="29"/>
      <c r="C759" s="54"/>
      <c r="D759" s="29"/>
      <c r="E759" s="29"/>
      <c r="F759" s="29"/>
      <c r="G759" s="29"/>
      <c r="H759" s="29"/>
      <c r="I759" s="29"/>
      <c r="J759" s="30"/>
      <c r="K759" s="4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5.75" customHeight="1" x14ac:dyDescent="0.3">
      <c r="A760" s="29"/>
      <c r="B760" s="29"/>
      <c r="C760" s="54"/>
      <c r="D760" s="29"/>
      <c r="E760" s="29"/>
      <c r="F760" s="29"/>
      <c r="G760" s="29"/>
      <c r="H760" s="29"/>
      <c r="I760" s="29"/>
      <c r="J760" s="30"/>
      <c r="K760" s="4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5.75" customHeight="1" x14ac:dyDescent="0.3">
      <c r="A761" s="29"/>
      <c r="B761" s="29"/>
      <c r="C761" s="54"/>
      <c r="D761" s="29"/>
      <c r="E761" s="29"/>
      <c r="F761" s="29"/>
      <c r="G761" s="29"/>
      <c r="H761" s="29"/>
      <c r="I761" s="29"/>
      <c r="J761" s="30"/>
      <c r="K761" s="4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5.75" customHeight="1" x14ac:dyDescent="0.3">
      <c r="A762" s="29"/>
      <c r="B762" s="29"/>
      <c r="C762" s="54"/>
      <c r="D762" s="29"/>
      <c r="E762" s="29"/>
      <c r="F762" s="29"/>
      <c r="G762" s="29"/>
      <c r="H762" s="29"/>
      <c r="I762" s="29"/>
      <c r="J762" s="30"/>
      <c r="K762" s="4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5.75" customHeight="1" x14ac:dyDescent="0.3">
      <c r="A763" s="29"/>
      <c r="B763" s="29"/>
      <c r="C763" s="54"/>
      <c r="D763" s="29"/>
      <c r="E763" s="29"/>
      <c r="F763" s="29"/>
      <c r="G763" s="29"/>
      <c r="H763" s="29"/>
      <c r="I763" s="29"/>
      <c r="J763" s="30"/>
      <c r="K763" s="4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5.75" customHeight="1" x14ac:dyDescent="0.3">
      <c r="A764" s="29"/>
      <c r="B764" s="29"/>
      <c r="C764" s="54"/>
      <c r="D764" s="29"/>
      <c r="E764" s="29"/>
      <c r="F764" s="29"/>
      <c r="G764" s="29"/>
      <c r="H764" s="29"/>
      <c r="I764" s="29"/>
      <c r="J764" s="30"/>
      <c r="K764" s="4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5.75" customHeight="1" x14ac:dyDescent="0.3">
      <c r="A765" s="29"/>
      <c r="B765" s="29"/>
      <c r="C765" s="54"/>
      <c r="D765" s="29"/>
      <c r="E765" s="29"/>
      <c r="F765" s="29"/>
      <c r="G765" s="29"/>
      <c r="H765" s="29"/>
      <c r="I765" s="29"/>
      <c r="J765" s="30"/>
      <c r="K765" s="4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5.75" customHeight="1" x14ac:dyDescent="0.3">
      <c r="A766" s="29"/>
      <c r="B766" s="29"/>
      <c r="C766" s="54"/>
      <c r="D766" s="29"/>
      <c r="E766" s="29"/>
      <c r="F766" s="29"/>
      <c r="G766" s="29"/>
      <c r="H766" s="29"/>
      <c r="I766" s="29"/>
      <c r="J766" s="30"/>
      <c r="K766" s="4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5.75" customHeight="1" x14ac:dyDescent="0.3">
      <c r="A767" s="29"/>
      <c r="B767" s="29"/>
      <c r="C767" s="54"/>
      <c r="D767" s="29"/>
      <c r="E767" s="29"/>
      <c r="F767" s="29"/>
      <c r="G767" s="29"/>
      <c r="H767" s="29"/>
      <c r="I767" s="29"/>
      <c r="J767" s="30"/>
      <c r="K767" s="4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5.75" customHeight="1" x14ac:dyDescent="0.3">
      <c r="A768" s="29"/>
      <c r="B768" s="29"/>
      <c r="C768" s="54"/>
      <c r="D768" s="29"/>
      <c r="E768" s="29"/>
      <c r="F768" s="29"/>
      <c r="G768" s="29"/>
      <c r="H768" s="29"/>
      <c r="I768" s="29"/>
      <c r="J768" s="30"/>
      <c r="K768" s="4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5.75" customHeight="1" x14ac:dyDescent="0.3">
      <c r="A769" s="29"/>
      <c r="B769" s="29"/>
      <c r="C769" s="54"/>
      <c r="D769" s="29"/>
      <c r="E769" s="29"/>
      <c r="F769" s="29"/>
      <c r="G769" s="29"/>
      <c r="H769" s="29"/>
      <c r="I769" s="29"/>
      <c r="J769" s="30"/>
      <c r="K769" s="4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5.75" customHeight="1" x14ac:dyDescent="0.3">
      <c r="A770" s="29"/>
      <c r="B770" s="29"/>
      <c r="C770" s="54"/>
      <c r="D770" s="29"/>
      <c r="E770" s="29"/>
      <c r="F770" s="29"/>
      <c r="G770" s="29"/>
      <c r="H770" s="29"/>
      <c r="I770" s="29"/>
      <c r="J770" s="30"/>
      <c r="K770" s="4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5.75" customHeight="1" x14ac:dyDescent="0.3">
      <c r="A771" s="29"/>
      <c r="B771" s="29"/>
      <c r="C771" s="54"/>
      <c r="D771" s="29"/>
      <c r="E771" s="29"/>
      <c r="F771" s="29"/>
      <c r="G771" s="29"/>
      <c r="H771" s="29"/>
      <c r="I771" s="29"/>
      <c r="J771" s="30"/>
      <c r="K771" s="4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5.75" customHeight="1" x14ac:dyDescent="0.3">
      <c r="A772" s="29"/>
      <c r="B772" s="29"/>
      <c r="C772" s="54"/>
      <c r="D772" s="29"/>
      <c r="E772" s="29"/>
      <c r="F772" s="29"/>
      <c r="G772" s="29"/>
      <c r="H772" s="29"/>
      <c r="I772" s="29"/>
      <c r="J772" s="30"/>
      <c r="K772" s="4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5.75" customHeight="1" x14ac:dyDescent="0.3">
      <c r="A773" s="29"/>
      <c r="B773" s="29"/>
      <c r="C773" s="54"/>
      <c r="D773" s="29"/>
      <c r="E773" s="29"/>
      <c r="F773" s="29"/>
      <c r="G773" s="29"/>
      <c r="H773" s="29"/>
      <c r="I773" s="29"/>
      <c r="J773" s="30"/>
      <c r="K773" s="4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5.75" customHeight="1" x14ac:dyDescent="0.3">
      <c r="A774" s="29"/>
      <c r="B774" s="29"/>
      <c r="C774" s="54"/>
      <c r="D774" s="29"/>
      <c r="E774" s="29"/>
      <c r="F774" s="29"/>
      <c r="G774" s="29"/>
      <c r="H774" s="29"/>
      <c r="I774" s="29"/>
      <c r="J774" s="30"/>
      <c r="K774" s="4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5.75" customHeight="1" x14ac:dyDescent="0.3">
      <c r="A775" s="29"/>
      <c r="B775" s="29"/>
      <c r="C775" s="54"/>
      <c r="D775" s="29"/>
      <c r="E775" s="29"/>
      <c r="F775" s="29"/>
      <c r="G775" s="29"/>
      <c r="H775" s="29"/>
      <c r="I775" s="29"/>
      <c r="J775" s="30"/>
      <c r="K775" s="4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5.75" customHeight="1" x14ac:dyDescent="0.3">
      <c r="A776" s="29"/>
      <c r="B776" s="29"/>
      <c r="C776" s="54"/>
      <c r="D776" s="29"/>
      <c r="E776" s="29"/>
      <c r="F776" s="29"/>
      <c r="G776" s="29"/>
      <c r="H776" s="29"/>
      <c r="I776" s="29"/>
      <c r="J776" s="30"/>
      <c r="K776" s="4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5.75" customHeight="1" x14ac:dyDescent="0.3">
      <c r="A777" s="29"/>
      <c r="B777" s="29"/>
      <c r="C777" s="54"/>
      <c r="D777" s="29"/>
      <c r="E777" s="29"/>
      <c r="F777" s="29"/>
      <c r="G777" s="29"/>
      <c r="H777" s="29"/>
      <c r="I777" s="29"/>
      <c r="J777" s="30"/>
      <c r="K777" s="4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5.75" customHeight="1" x14ac:dyDescent="0.3">
      <c r="A778" s="29"/>
      <c r="B778" s="29"/>
      <c r="C778" s="54"/>
      <c r="D778" s="29"/>
      <c r="E778" s="29"/>
      <c r="F778" s="29"/>
      <c r="G778" s="29"/>
      <c r="H778" s="29"/>
      <c r="I778" s="29"/>
      <c r="J778" s="30"/>
      <c r="K778" s="4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5.75" customHeight="1" x14ac:dyDescent="0.3">
      <c r="A779" s="29"/>
      <c r="B779" s="29"/>
      <c r="C779" s="54"/>
      <c r="D779" s="29"/>
      <c r="E779" s="29"/>
      <c r="F779" s="29"/>
      <c r="G779" s="29"/>
      <c r="H779" s="29"/>
      <c r="I779" s="29"/>
      <c r="J779" s="30"/>
      <c r="K779" s="4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5.75" customHeight="1" x14ac:dyDescent="0.3">
      <c r="A780" s="29"/>
      <c r="B780" s="29"/>
      <c r="C780" s="54"/>
      <c r="D780" s="29"/>
      <c r="E780" s="29"/>
      <c r="F780" s="29"/>
      <c r="G780" s="29"/>
      <c r="H780" s="29"/>
      <c r="I780" s="29"/>
      <c r="J780" s="30"/>
      <c r="K780" s="4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5.75" customHeight="1" x14ac:dyDescent="0.3">
      <c r="A781" s="29"/>
      <c r="B781" s="29"/>
      <c r="C781" s="54"/>
      <c r="D781" s="29"/>
      <c r="E781" s="29"/>
      <c r="F781" s="29"/>
      <c r="G781" s="29"/>
      <c r="H781" s="29"/>
      <c r="I781" s="29"/>
      <c r="J781" s="30"/>
      <c r="K781" s="4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5.75" customHeight="1" x14ac:dyDescent="0.3">
      <c r="A782" s="29"/>
      <c r="B782" s="29"/>
      <c r="C782" s="54"/>
      <c r="D782" s="29"/>
      <c r="E782" s="29"/>
      <c r="F782" s="29"/>
      <c r="G782" s="29"/>
      <c r="H782" s="29"/>
      <c r="I782" s="29"/>
      <c r="J782" s="30"/>
      <c r="K782" s="4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5.75" customHeight="1" x14ac:dyDescent="0.3">
      <c r="A783" s="29"/>
      <c r="B783" s="29"/>
      <c r="C783" s="54"/>
      <c r="D783" s="29"/>
      <c r="E783" s="29"/>
      <c r="F783" s="29"/>
      <c r="G783" s="29"/>
      <c r="H783" s="29"/>
      <c r="I783" s="29"/>
      <c r="J783" s="30"/>
      <c r="K783" s="4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5.75" customHeight="1" x14ac:dyDescent="0.3">
      <c r="A784" s="29"/>
      <c r="B784" s="29"/>
      <c r="C784" s="54"/>
      <c r="D784" s="29"/>
      <c r="E784" s="29"/>
      <c r="F784" s="29"/>
      <c r="G784" s="29"/>
      <c r="H784" s="29"/>
      <c r="I784" s="29"/>
      <c r="J784" s="30"/>
      <c r="K784" s="4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5.75" customHeight="1" x14ac:dyDescent="0.3">
      <c r="A785" s="29"/>
      <c r="B785" s="29"/>
      <c r="C785" s="54"/>
      <c r="D785" s="29"/>
      <c r="E785" s="29"/>
      <c r="F785" s="29"/>
      <c r="G785" s="29"/>
      <c r="H785" s="29"/>
      <c r="I785" s="29"/>
      <c r="J785" s="30"/>
      <c r="K785" s="4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5.75" customHeight="1" x14ac:dyDescent="0.3">
      <c r="A786" s="29"/>
      <c r="B786" s="29"/>
      <c r="C786" s="54"/>
      <c r="D786" s="29"/>
      <c r="E786" s="29"/>
      <c r="F786" s="29"/>
      <c r="G786" s="29"/>
      <c r="H786" s="29"/>
      <c r="I786" s="29"/>
      <c r="J786" s="30"/>
      <c r="K786" s="4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5.75" customHeight="1" x14ac:dyDescent="0.3">
      <c r="A787" s="29"/>
      <c r="B787" s="29"/>
      <c r="C787" s="54"/>
      <c r="D787" s="29"/>
      <c r="E787" s="29"/>
      <c r="F787" s="29"/>
      <c r="G787" s="29"/>
      <c r="H787" s="29"/>
      <c r="I787" s="29"/>
      <c r="J787" s="30"/>
      <c r="K787" s="4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5.75" customHeight="1" x14ac:dyDescent="0.3">
      <c r="A788" s="29"/>
      <c r="B788" s="29"/>
      <c r="C788" s="54"/>
      <c r="D788" s="29"/>
      <c r="E788" s="29"/>
      <c r="F788" s="29"/>
      <c r="G788" s="29"/>
      <c r="H788" s="29"/>
      <c r="I788" s="29"/>
      <c r="J788" s="30"/>
      <c r="K788" s="4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5.75" customHeight="1" x14ac:dyDescent="0.3">
      <c r="A789" s="29"/>
      <c r="B789" s="29"/>
      <c r="C789" s="54"/>
      <c r="D789" s="29"/>
      <c r="E789" s="29"/>
      <c r="F789" s="29"/>
      <c r="G789" s="29"/>
      <c r="H789" s="29"/>
      <c r="I789" s="29"/>
      <c r="J789" s="30"/>
      <c r="K789" s="4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5.75" customHeight="1" x14ac:dyDescent="0.3">
      <c r="A790" s="29"/>
      <c r="B790" s="29"/>
      <c r="C790" s="54"/>
      <c r="D790" s="29"/>
      <c r="E790" s="29"/>
      <c r="F790" s="29"/>
      <c r="G790" s="29"/>
      <c r="H790" s="29"/>
      <c r="I790" s="29"/>
      <c r="J790" s="30"/>
      <c r="K790" s="4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5.75" customHeight="1" x14ac:dyDescent="0.3">
      <c r="A791" s="29"/>
      <c r="B791" s="29"/>
      <c r="C791" s="54"/>
      <c r="D791" s="29"/>
      <c r="E791" s="29"/>
      <c r="F791" s="29"/>
      <c r="G791" s="29"/>
      <c r="H791" s="29"/>
      <c r="I791" s="29"/>
      <c r="J791" s="30"/>
      <c r="K791" s="4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5.75" customHeight="1" x14ac:dyDescent="0.3">
      <c r="A792" s="29"/>
      <c r="B792" s="29"/>
      <c r="C792" s="54"/>
      <c r="D792" s="29"/>
      <c r="E792" s="29"/>
      <c r="F792" s="29"/>
      <c r="G792" s="29"/>
      <c r="H792" s="29"/>
      <c r="I792" s="29"/>
      <c r="J792" s="30"/>
      <c r="K792" s="4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5.75" customHeight="1" x14ac:dyDescent="0.3">
      <c r="A793" s="29"/>
      <c r="B793" s="29"/>
      <c r="C793" s="54"/>
      <c r="D793" s="29"/>
      <c r="E793" s="29"/>
      <c r="F793" s="29"/>
      <c r="G793" s="29"/>
      <c r="H793" s="29"/>
      <c r="I793" s="29"/>
      <c r="J793" s="30"/>
      <c r="K793" s="4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5.75" customHeight="1" x14ac:dyDescent="0.3">
      <c r="A794" s="29"/>
      <c r="B794" s="29"/>
      <c r="C794" s="54"/>
      <c r="D794" s="29"/>
      <c r="E794" s="29"/>
      <c r="F794" s="29"/>
      <c r="G794" s="29"/>
      <c r="H794" s="29"/>
      <c r="I794" s="29"/>
      <c r="J794" s="30"/>
      <c r="K794" s="4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5.75" customHeight="1" x14ac:dyDescent="0.3">
      <c r="A795" s="29"/>
      <c r="B795" s="29"/>
      <c r="C795" s="54"/>
      <c r="D795" s="29"/>
      <c r="E795" s="29"/>
      <c r="F795" s="29"/>
      <c r="G795" s="29"/>
      <c r="H795" s="29"/>
      <c r="I795" s="29"/>
      <c r="J795" s="30"/>
      <c r="K795" s="4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5.75" customHeight="1" x14ac:dyDescent="0.3">
      <c r="A796" s="29"/>
      <c r="B796" s="29"/>
      <c r="C796" s="54"/>
      <c r="D796" s="29"/>
      <c r="E796" s="29"/>
      <c r="F796" s="29"/>
      <c r="G796" s="29"/>
      <c r="H796" s="29"/>
      <c r="I796" s="29"/>
      <c r="J796" s="30"/>
      <c r="K796" s="4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5.75" customHeight="1" x14ac:dyDescent="0.3">
      <c r="A797" s="29"/>
      <c r="B797" s="29"/>
      <c r="C797" s="54"/>
      <c r="D797" s="29"/>
      <c r="E797" s="29"/>
      <c r="F797" s="29"/>
      <c r="G797" s="29"/>
      <c r="H797" s="29"/>
      <c r="I797" s="29"/>
      <c r="J797" s="30"/>
      <c r="K797" s="4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5.75" customHeight="1" x14ac:dyDescent="0.3">
      <c r="A798" s="29"/>
      <c r="B798" s="29"/>
      <c r="C798" s="54"/>
      <c r="D798" s="29"/>
      <c r="E798" s="29"/>
      <c r="F798" s="29"/>
      <c r="G798" s="29"/>
      <c r="H798" s="29"/>
      <c r="I798" s="29"/>
      <c r="J798" s="30"/>
      <c r="K798" s="4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5.75" customHeight="1" x14ac:dyDescent="0.3">
      <c r="A799" s="29"/>
      <c r="B799" s="29"/>
      <c r="C799" s="54"/>
      <c r="D799" s="29"/>
      <c r="E799" s="29"/>
      <c r="F799" s="29"/>
      <c r="G799" s="29"/>
      <c r="H799" s="29"/>
      <c r="I799" s="29"/>
      <c r="J799" s="30"/>
      <c r="K799" s="4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5.75" customHeight="1" x14ac:dyDescent="0.3">
      <c r="A800" s="29"/>
      <c r="B800" s="29"/>
      <c r="C800" s="54"/>
      <c r="D800" s="29"/>
      <c r="E800" s="29"/>
      <c r="F800" s="29"/>
      <c r="G800" s="29"/>
      <c r="H800" s="29"/>
      <c r="I800" s="29"/>
      <c r="J800" s="30"/>
      <c r="K800" s="4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5.75" customHeight="1" x14ac:dyDescent="0.3">
      <c r="A801" s="29"/>
      <c r="B801" s="29"/>
      <c r="C801" s="54"/>
      <c r="D801" s="29"/>
      <c r="E801" s="29"/>
      <c r="F801" s="29"/>
      <c r="G801" s="29"/>
      <c r="H801" s="29"/>
      <c r="I801" s="29"/>
      <c r="J801" s="30"/>
      <c r="K801" s="4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5.75" customHeight="1" x14ac:dyDescent="0.3">
      <c r="A802" s="29"/>
      <c r="B802" s="29"/>
      <c r="C802" s="54"/>
      <c r="D802" s="29"/>
      <c r="E802" s="29"/>
      <c r="F802" s="29"/>
      <c r="G802" s="29"/>
      <c r="H802" s="29"/>
      <c r="I802" s="29"/>
      <c r="J802" s="30"/>
      <c r="K802" s="4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5.75" customHeight="1" x14ac:dyDescent="0.3">
      <c r="A803" s="29"/>
      <c r="B803" s="29"/>
      <c r="C803" s="54"/>
      <c r="D803" s="29"/>
      <c r="E803" s="29"/>
      <c r="F803" s="29"/>
      <c r="G803" s="29"/>
      <c r="H803" s="29"/>
      <c r="I803" s="29"/>
      <c r="J803" s="30"/>
      <c r="K803" s="4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5.75" customHeight="1" x14ac:dyDescent="0.3">
      <c r="A804" s="29"/>
      <c r="B804" s="29"/>
      <c r="C804" s="54"/>
      <c r="D804" s="29"/>
      <c r="E804" s="29"/>
      <c r="F804" s="29"/>
      <c r="G804" s="29"/>
      <c r="H804" s="29"/>
      <c r="I804" s="29"/>
      <c r="J804" s="30"/>
      <c r="K804" s="4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5.75" customHeight="1" x14ac:dyDescent="0.3">
      <c r="A805" s="29"/>
      <c r="B805" s="29"/>
      <c r="C805" s="54"/>
      <c r="D805" s="29"/>
      <c r="E805" s="29"/>
      <c r="F805" s="29"/>
      <c r="G805" s="29"/>
      <c r="H805" s="29"/>
      <c r="I805" s="29"/>
      <c r="J805" s="30"/>
      <c r="K805" s="4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5.75" customHeight="1" x14ac:dyDescent="0.3">
      <c r="A806" s="29"/>
      <c r="B806" s="29"/>
      <c r="C806" s="54"/>
      <c r="D806" s="29"/>
      <c r="E806" s="29"/>
      <c r="F806" s="29"/>
      <c r="G806" s="29"/>
      <c r="H806" s="29"/>
      <c r="I806" s="29"/>
      <c r="J806" s="30"/>
      <c r="K806" s="4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5.75" customHeight="1" x14ac:dyDescent="0.3">
      <c r="A807" s="29"/>
      <c r="B807" s="29"/>
      <c r="C807" s="54"/>
      <c r="D807" s="29"/>
      <c r="E807" s="29"/>
      <c r="F807" s="29"/>
      <c r="G807" s="29"/>
      <c r="H807" s="29"/>
      <c r="I807" s="29"/>
      <c r="J807" s="30"/>
      <c r="K807" s="4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5.75" customHeight="1" x14ac:dyDescent="0.3">
      <c r="A808" s="29"/>
      <c r="B808" s="29"/>
      <c r="C808" s="54"/>
      <c r="D808" s="29"/>
      <c r="E808" s="29"/>
      <c r="F808" s="29"/>
      <c r="G808" s="29"/>
      <c r="H808" s="29"/>
      <c r="I808" s="29"/>
      <c r="J808" s="30"/>
      <c r="K808" s="4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5.75" customHeight="1" x14ac:dyDescent="0.3">
      <c r="A809" s="29"/>
      <c r="B809" s="29"/>
      <c r="C809" s="54"/>
      <c r="D809" s="29"/>
      <c r="E809" s="29"/>
      <c r="F809" s="29"/>
      <c r="G809" s="29"/>
      <c r="H809" s="29"/>
      <c r="I809" s="29"/>
      <c r="J809" s="30"/>
      <c r="K809" s="4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5.75" customHeight="1" x14ac:dyDescent="0.3">
      <c r="A810" s="29"/>
      <c r="B810" s="29"/>
      <c r="C810" s="54"/>
      <c r="D810" s="29"/>
      <c r="E810" s="29"/>
      <c r="F810" s="29"/>
      <c r="G810" s="29"/>
      <c r="H810" s="29"/>
      <c r="I810" s="29"/>
      <c r="J810" s="30"/>
      <c r="K810" s="4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5.75" customHeight="1" x14ac:dyDescent="0.3">
      <c r="A811" s="29"/>
      <c r="B811" s="29"/>
      <c r="C811" s="54"/>
      <c r="D811" s="29"/>
      <c r="E811" s="29"/>
      <c r="F811" s="29"/>
      <c r="G811" s="29"/>
      <c r="H811" s="29"/>
      <c r="I811" s="29"/>
      <c r="J811" s="30"/>
      <c r="K811" s="4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5.75" customHeight="1" x14ac:dyDescent="0.3">
      <c r="A812" s="29"/>
      <c r="B812" s="29"/>
      <c r="C812" s="54"/>
      <c r="D812" s="29"/>
      <c r="E812" s="29"/>
      <c r="F812" s="29"/>
      <c r="G812" s="29"/>
      <c r="H812" s="29"/>
      <c r="I812" s="29"/>
      <c r="J812" s="30"/>
      <c r="K812" s="4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5.75" customHeight="1" x14ac:dyDescent="0.3">
      <c r="A813" s="29"/>
      <c r="B813" s="29"/>
      <c r="C813" s="54"/>
      <c r="D813" s="29"/>
      <c r="E813" s="29"/>
      <c r="F813" s="29"/>
      <c r="G813" s="29"/>
      <c r="H813" s="29"/>
      <c r="I813" s="29"/>
      <c r="J813" s="30"/>
      <c r="K813" s="4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5.75" customHeight="1" x14ac:dyDescent="0.3">
      <c r="A814" s="29"/>
      <c r="B814" s="29"/>
      <c r="C814" s="54"/>
      <c r="D814" s="29"/>
      <c r="E814" s="29"/>
      <c r="F814" s="29"/>
      <c r="G814" s="29"/>
      <c r="H814" s="29"/>
      <c r="I814" s="29"/>
      <c r="J814" s="30"/>
      <c r="K814" s="4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5.75" customHeight="1" x14ac:dyDescent="0.3">
      <c r="A815" s="29"/>
      <c r="B815" s="29"/>
      <c r="C815" s="54"/>
      <c r="D815" s="29"/>
      <c r="E815" s="29"/>
      <c r="F815" s="29"/>
      <c r="G815" s="29"/>
      <c r="H815" s="29"/>
      <c r="I815" s="29"/>
      <c r="J815" s="30"/>
      <c r="K815" s="4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5.75" customHeight="1" x14ac:dyDescent="0.3">
      <c r="A816" s="29"/>
      <c r="B816" s="29"/>
      <c r="C816" s="54"/>
      <c r="D816" s="29"/>
      <c r="E816" s="29"/>
      <c r="F816" s="29"/>
      <c r="G816" s="29"/>
      <c r="H816" s="29"/>
      <c r="I816" s="29"/>
      <c r="J816" s="30"/>
      <c r="K816" s="4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5.75" customHeight="1" x14ac:dyDescent="0.3">
      <c r="A817" s="29"/>
      <c r="B817" s="29"/>
      <c r="C817" s="54"/>
      <c r="D817" s="29"/>
      <c r="E817" s="29"/>
      <c r="F817" s="29"/>
      <c r="G817" s="29"/>
      <c r="H817" s="29"/>
      <c r="I817" s="29"/>
      <c r="J817" s="30"/>
      <c r="K817" s="4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5.75" customHeight="1" x14ac:dyDescent="0.3">
      <c r="A818" s="29"/>
      <c r="B818" s="29"/>
      <c r="C818" s="54"/>
      <c r="D818" s="29"/>
      <c r="E818" s="29"/>
      <c r="F818" s="29"/>
      <c r="G818" s="29"/>
      <c r="H818" s="29"/>
      <c r="I818" s="29"/>
      <c r="J818" s="30"/>
      <c r="K818" s="4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5.75" customHeight="1" x14ac:dyDescent="0.3">
      <c r="A819" s="29"/>
      <c r="B819" s="29"/>
      <c r="C819" s="54"/>
      <c r="D819" s="29"/>
      <c r="E819" s="29"/>
      <c r="F819" s="29"/>
      <c r="G819" s="29"/>
      <c r="H819" s="29"/>
      <c r="I819" s="29"/>
      <c r="J819" s="30"/>
      <c r="K819" s="4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5.75" customHeight="1" x14ac:dyDescent="0.3">
      <c r="A820" s="29"/>
      <c r="B820" s="29"/>
      <c r="C820" s="54"/>
      <c r="D820" s="29"/>
      <c r="E820" s="29"/>
      <c r="F820" s="29"/>
      <c r="G820" s="29"/>
      <c r="H820" s="29"/>
      <c r="I820" s="29"/>
      <c r="J820" s="30"/>
      <c r="K820" s="4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5.75" customHeight="1" x14ac:dyDescent="0.3">
      <c r="A821" s="29"/>
      <c r="B821" s="29"/>
      <c r="C821" s="54"/>
      <c r="D821" s="29"/>
      <c r="E821" s="29"/>
      <c r="F821" s="29"/>
      <c r="G821" s="29"/>
      <c r="H821" s="29"/>
      <c r="I821" s="29"/>
      <c r="J821" s="30"/>
      <c r="K821" s="4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5.75" customHeight="1" x14ac:dyDescent="0.3">
      <c r="A822" s="29"/>
      <c r="B822" s="29"/>
      <c r="C822" s="54"/>
      <c r="D822" s="29"/>
      <c r="E822" s="29"/>
      <c r="F822" s="29"/>
      <c r="G822" s="29"/>
      <c r="H822" s="29"/>
      <c r="I822" s="29"/>
      <c r="J822" s="30"/>
      <c r="K822" s="4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5.75" customHeight="1" x14ac:dyDescent="0.3">
      <c r="A823" s="29"/>
      <c r="B823" s="29"/>
      <c r="C823" s="54"/>
      <c r="D823" s="29"/>
      <c r="E823" s="29"/>
      <c r="F823" s="29"/>
      <c r="G823" s="29"/>
      <c r="H823" s="29"/>
      <c r="I823" s="29"/>
      <c r="J823" s="30"/>
      <c r="K823" s="4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5.75" customHeight="1" x14ac:dyDescent="0.3">
      <c r="A824" s="29"/>
      <c r="B824" s="29"/>
      <c r="C824" s="54"/>
      <c r="D824" s="29"/>
      <c r="E824" s="29"/>
      <c r="F824" s="29"/>
      <c r="G824" s="29"/>
      <c r="H824" s="29"/>
      <c r="I824" s="29"/>
      <c r="J824" s="30"/>
      <c r="K824" s="4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5.75" customHeight="1" x14ac:dyDescent="0.3">
      <c r="A825" s="29"/>
      <c r="B825" s="29"/>
      <c r="C825" s="54"/>
      <c r="D825" s="29"/>
      <c r="E825" s="29"/>
      <c r="F825" s="29"/>
      <c r="G825" s="29"/>
      <c r="H825" s="29"/>
      <c r="I825" s="29"/>
      <c r="J825" s="30"/>
      <c r="K825" s="4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5.75" customHeight="1" x14ac:dyDescent="0.3">
      <c r="A826" s="29"/>
      <c r="B826" s="29"/>
      <c r="C826" s="54"/>
      <c r="D826" s="29"/>
      <c r="E826" s="29"/>
      <c r="F826" s="29"/>
      <c r="G826" s="29"/>
      <c r="H826" s="29"/>
      <c r="I826" s="29"/>
      <c r="J826" s="30"/>
      <c r="K826" s="4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5.75" customHeight="1" x14ac:dyDescent="0.3">
      <c r="A827" s="29"/>
      <c r="B827" s="29"/>
      <c r="C827" s="54"/>
      <c r="D827" s="29"/>
      <c r="E827" s="29"/>
      <c r="F827" s="29"/>
      <c r="G827" s="29"/>
      <c r="H827" s="29"/>
      <c r="I827" s="29"/>
      <c r="J827" s="30"/>
      <c r="K827" s="4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5.75" customHeight="1" x14ac:dyDescent="0.3">
      <c r="A828" s="29"/>
      <c r="B828" s="29"/>
      <c r="C828" s="54"/>
      <c r="D828" s="29"/>
      <c r="E828" s="29"/>
      <c r="F828" s="29"/>
      <c r="G828" s="29"/>
      <c r="H828" s="29"/>
      <c r="I828" s="29"/>
      <c r="J828" s="30"/>
      <c r="K828" s="4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5.75" customHeight="1" x14ac:dyDescent="0.3">
      <c r="A829" s="29"/>
      <c r="B829" s="29"/>
      <c r="C829" s="54"/>
      <c r="D829" s="29"/>
      <c r="E829" s="29"/>
      <c r="F829" s="29"/>
      <c r="G829" s="29"/>
      <c r="H829" s="29"/>
      <c r="I829" s="29"/>
      <c r="J829" s="30"/>
      <c r="K829" s="4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5.75" customHeight="1" x14ac:dyDescent="0.3">
      <c r="A830" s="29"/>
      <c r="B830" s="29"/>
      <c r="C830" s="54"/>
      <c r="D830" s="29"/>
      <c r="E830" s="29"/>
      <c r="F830" s="29"/>
      <c r="G830" s="29"/>
      <c r="H830" s="29"/>
      <c r="I830" s="29"/>
      <c r="J830" s="30"/>
      <c r="K830" s="4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5.75" customHeight="1" x14ac:dyDescent="0.3">
      <c r="A831" s="29"/>
      <c r="B831" s="29"/>
      <c r="C831" s="54"/>
      <c r="D831" s="29"/>
      <c r="E831" s="29"/>
      <c r="F831" s="29"/>
      <c r="G831" s="29"/>
      <c r="H831" s="29"/>
      <c r="I831" s="29"/>
      <c r="J831" s="30"/>
      <c r="K831" s="4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5.75" customHeight="1" x14ac:dyDescent="0.3">
      <c r="A832" s="29"/>
      <c r="B832" s="29"/>
      <c r="C832" s="54"/>
      <c r="D832" s="29"/>
      <c r="E832" s="29"/>
      <c r="F832" s="29"/>
      <c r="G832" s="29"/>
      <c r="H832" s="29"/>
      <c r="I832" s="29"/>
      <c r="J832" s="30"/>
      <c r="K832" s="4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5.75" customHeight="1" x14ac:dyDescent="0.3">
      <c r="A833" s="29"/>
      <c r="B833" s="29"/>
      <c r="C833" s="54"/>
      <c r="D833" s="29"/>
      <c r="E833" s="29"/>
      <c r="F833" s="29"/>
      <c r="G833" s="29"/>
      <c r="H833" s="29"/>
      <c r="I833" s="29"/>
      <c r="J833" s="30"/>
      <c r="K833" s="4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5.75" customHeight="1" x14ac:dyDescent="0.3">
      <c r="A834" s="29"/>
      <c r="B834" s="29"/>
      <c r="C834" s="54"/>
      <c r="D834" s="29"/>
      <c r="E834" s="29"/>
      <c r="F834" s="29"/>
      <c r="G834" s="29"/>
      <c r="H834" s="29"/>
      <c r="I834" s="29"/>
      <c r="J834" s="30"/>
      <c r="K834" s="4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5.75" customHeight="1" x14ac:dyDescent="0.3">
      <c r="A835" s="29"/>
      <c r="B835" s="29"/>
      <c r="C835" s="54"/>
      <c r="D835" s="29"/>
      <c r="E835" s="29"/>
      <c r="F835" s="29"/>
      <c r="G835" s="29"/>
      <c r="H835" s="29"/>
      <c r="I835" s="29"/>
      <c r="J835" s="30"/>
      <c r="K835" s="4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5.75" customHeight="1" x14ac:dyDescent="0.3">
      <c r="A836" s="29"/>
      <c r="B836" s="29"/>
      <c r="C836" s="54"/>
      <c r="D836" s="29"/>
      <c r="E836" s="29"/>
      <c r="F836" s="29"/>
      <c r="G836" s="29"/>
      <c r="H836" s="29"/>
      <c r="I836" s="29"/>
      <c r="J836" s="30"/>
      <c r="K836" s="4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5.75" customHeight="1" x14ac:dyDescent="0.3">
      <c r="A837" s="29"/>
      <c r="B837" s="29"/>
      <c r="C837" s="54"/>
      <c r="D837" s="29"/>
      <c r="E837" s="29"/>
      <c r="F837" s="29"/>
      <c r="G837" s="29"/>
      <c r="H837" s="29"/>
      <c r="I837" s="29"/>
      <c r="J837" s="30"/>
      <c r="K837" s="4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5.75" customHeight="1" x14ac:dyDescent="0.3">
      <c r="A838" s="29"/>
      <c r="B838" s="29"/>
      <c r="C838" s="54"/>
      <c r="D838" s="29"/>
      <c r="E838" s="29"/>
      <c r="F838" s="29"/>
      <c r="G838" s="29"/>
      <c r="H838" s="29"/>
      <c r="I838" s="29"/>
      <c r="J838" s="30"/>
      <c r="K838" s="4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5.75" customHeight="1" x14ac:dyDescent="0.3">
      <c r="A839" s="29"/>
      <c r="B839" s="29"/>
      <c r="C839" s="54"/>
      <c r="D839" s="29"/>
      <c r="E839" s="29"/>
      <c r="F839" s="29"/>
      <c r="G839" s="29"/>
      <c r="H839" s="29"/>
      <c r="I839" s="29"/>
      <c r="J839" s="30"/>
      <c r="K839" s="4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5.75" customHeight="1" x14ac:dyDescent="0.3">
      <c r="A840" s="29"/>
      <c r="B840" s="29"/>
      <c r="C840" s="54"/>
      <c r="D840" s="29"/>
      <c r="E840" s="29"/>
      <c r="F840" s="29"/>
      <c r="G840" s="29"/>
      <c r="H840" s="29"/>
      <c r="I840" s="29"/>
      <c r="J840" s="30"/>
      <c r="K840" s="4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5.75" customHeight="1" x14ac:dyDescent="0.3">
      <c r="A841" s="29"/>
      <c r="B841" s="29"/>
      <c r="C841" s="54"/>
      <c r="D841" s="29"/>
      <c r="E841" s="29"/>
      <c r="F841" s="29"/>
      <c r="G841" s="29"/>
      <c r="H841" s="29"/>
      <c r="I841" s="29"/>
      <c r="J841" s="30"/>
      <c r="K841" s="4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5.75" customHeight="1" x14ac:dyDescent="0.3">
      <c r="A842" s="29"/>
      <c r="B842" s="29"/>
      <c r="C842" s="54"/>
      <c r="D842" s="29"/>
      <c r="E842" s="29"/>
      <c r="F842" s="29"/>
      <c r="G842" s="29"/>
      <c r="H842" s="29"/>
      <c r="I842" s="29"/>
      <c r="J842" s="30"/>
      <c r="K842" s="4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5.75" customHeight="1" x14ac:dyDescent="0.3">
      <c r="A843" s="29"/>
      <c r="B843" s="29"/>
      <c r="C843" s="54"/>
      <c r="D843" s="29"/>
      <c r="E843" s="29"/>
      <c r="F843" s="29"/>
      <c r="G843" s="29"/>
      <c r="H843" s="29"/>
      <c r="I843" s="29"/>
      <c r="J843" s="30"/>
      <c r="K843" s="4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5.75" customHeight="1" x14ac:dyDescent="0.3">
      <c r="A844" s="29"/>
      <c r="B844" s="29"/>
      <c r="C844" s="54"/>
      <c r="D844" s="29"/>
      <c r="E844" s="29"/>
      <c r="F844" s="29"/>
      <c r="G844" s="29"/>
      <c r="H844" s="29"/>
      <c r="I844" s="29"/>
      <c r="J844" s="30"/>
      <c r="K844" s="4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5.75" customHeight="1" x14ac:dyDescent="0.3">
      <c r="A845" s="29"/>
      <c r="B845" s="29"/>
      <c r="C845" s="54"/>
      <c r="D845" s="29"/>
      <c r="E845" s="29"/>
      <c r="F845" s="29"/>
      <c r="G845" s="29"/>
      <c r="H845" s="29"/>
      <c r="I845" s="29"/>
      <c r="J845" s="30"/>
      <c r="K845" s="4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5.75" customHeight="1" x14ac:dyDescent="0.3">
      <c r="A846" s="29"/>
      <c r="B846" s="29"/>
      <c r="C846" s="54"/>
      <c r="D846" s="29"/>
      <c r="E846" s="29"/>
      <c r="F846" s="29"/>
      <c r="G846" s="29"/>
      <c r="H846" s="29"/>
      <c r="I846" s="29"/>
      <c r="J846" s="30"/>
      <c r="K846" s="4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5.75" customHeight="1" x14ac:dyDescent="0.3">
      <c r="A847" s="29"/>
      <c r="B847" s="29"/>
      <c r="C847" s="54"/>
      <c r="D847" s="29"/>
      <c r="E847" s="29"/>
      <c r="F847" s="29"/>
      <c r="G847" s="29"/>
      <c r="H847" s="29"/>
      <c r="I847" s="29"/>
      <c r="J847" s="30"/>
      <c r="K847" s="4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5.75" customHeight="1" x14ac:dyDescent="0.3">
      <c r="A848" s="29"/>
      <c r="B848" s="29"/>
      <c r="C848" s="54"/>
      <c r="D848" s="29"/>
      <c r="E848" s="29"/>
      <c r="F848" s="29"/>
      <c r="G848" s="29"/>
      <c r="H848" s="29"/>
      <c r="I848" s="29"/>
      <c r="J848" s="30"/>
      <c r="K848" s="4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5.75" customHeight="1" x14ac:dyDescent="0.3">
      <c r="A849" s="29"/>
      <c r="B849" s="29"/>
      <c r="C849" s="54"/>
      <c r="D849" s="29"/>
      <c r="E849" s="29"/>
      <c r="F849" s="29"/>
      <c r="G849" s="29"/>
      <c r="H849" s="29"/>
      <c r="I849" s="29"/>
      <c r="J849" s="30"/>
      <c r="K849" s="4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5.75" customHeight="1" x14ac:dyDescent="0.3">
      <c r="A850" s="29"/>
      <c r="B850" s="29"/>
      <c r="C850" s="54"/>
      <c r="D850" s="29"/>
      <c r="E850" s="29"/>
      <c r="F850" s="29"/>
      <c r="G850" s="29"/>
      <c r="H850" s="29"/>
      <c r="I850" s="29"/>
      <c r="J850" s="30"/>
      <c r="K850" s="4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5.75" customHeight="1" x14ac:dyDescent="0.3">
      <c r="A851" s="29"/>
      <c r="B851" s="29"/>
      <c r="C851" s="54"/>
      <c r="D851" s="29"/>
      <c r="E851" s="29"/>
      <c r="F851" s="29"/>
      <c r="G851" s="29"/>
      <c r="H851" s="29"/>
      <c r="I851" s="29"/>
      <c r="J851" s="30"/>
      <c r="K851" s="4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5.75" customHeight="1" x14ac:dyDescent="0.3">
      <c r="A852" s="29"/>
      <c r="B852" s="29"/>
      <c r="C852" s="54"/>
      <c r="D852" s="29"/>
      <c r="E852" s="29"/>
      <c r="F852" s="29"/>
      <c r="G852" s="29"/>
      <c r="H852" s="29"/>
      <c r="I852" s="29"/>
      <c r="J852" s="30"/>
      <c r="K852" s="4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5.75" customHeight="1" x14ac:dyDescent="0.3">
      <c r="A853" s="29"/>
      <c r="B853" s="29"/>
      <c r="C853" s="54"/>
      <c r="D853" s="29"/>
      <c r="E853" s="29"/>
      <c r="F853" s="29"/>
      <c r="G853" s="29"/>
      <c r="H853" s="29"/>
      <c r="I853" s="29"/>
      <c r="J853" s="30"/>
      <c r="K853" s="4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5.75" customHeight="1" x14ac:dyDescent="0.3">
      <c r="A854" s="29"/>
      <c r="B854" s="29"/>
      <c r="C854" s="54"/>
      <c r="D854" s="29"/>
      <c r="E854" s="29"/>
      <c r="F854" s="29"/>
      <c r="G854" s="29"/>
      <c r="H854" s="29"/>
      <c r="I854" s="29"/>
      <c r="J854" s="30"/>
      <c r="K854" s="4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5.75" customHeight="1" x14ac:dyDescent="0.3">
      <c r="A855" s="29"/>
      <c r="B855" s="29"/>
      <c r="C855" s="54"/>
      <c r="D855" s="29"/>
      <c r="E855" s="29"/>
      <c r="F855" s="29"/>
      <c r="G855" s="29"/>
      <c r="H855" s="29"/>
      <c r="I855" s="29"/>
      <c r="J855" s="30"/>
      <c r="K855" s="4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5.75" customHeight="1" x14ac:dyDescent="0.3">
      <c r="A856" s="29"/>
      <c r="B856" s="29"/>
      <c r="C856" s="54"/>
      <c r="D856" s="29"/>
      <c r="E856" s="29"/>
      <c r="F856" s="29"/>
      <c r="G856" s="29"/>
      <c r="H856" s="29"/>
      <c r="I856" s="29"/>
      <c r="J856" s="30"/>
      <c r="K856" s="4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5.75" customHeight="1" x14ac:dyDescent="0.3">
      <c r="A857" s="29"/>
      <c r="B857" s="29"/>
      <c r="C857" s="54"/>
      <c r="D857" s="29"/>
      <c r="E857" s="29"/>
      <c r="F857" s="29"/>
      <c r="G857" s="29"/>
      <c r="H857" s="29"/>
      <c r="I857" s="29"/>
      <c r="J857" s="30"/>
      <c r="K857" s="4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5.75" customHeight="1" x14ac:dyDescent="0.3">
      <c r="A858" s="29"/>
      <c r="B858" s="29"/>
      <c r="C858" s="54"/>
      <c r="D858" s="29"/>
      <c r="E858" s="29"/>
      <c r="F858" s="29"/>
      <c r="G858" s="29"/>
      <c r="H858" s="29"/>
      <c r="I858" s="29"/>
      <c r="J858" s="30"/>
      <c r="K858" s="4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5.75" customHeight="1" x14ac:dyDescent="0.3">
      <c r="A859" s="29"/>
      <c r="B859" s="29"/>
      <c r="C859" s="54"/>
      <c r="D859" s="29"/>
      <c r="E859" s="29"/>
      <c r="F859" s="29"/>
      <c r="G859" s="29"/>
      <c r="H859" s="29"/>
      <c r="I859" s="29"/>
      <c r="J859" s="30"/>
      <c r="K859" s="4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5.75" customHeight="1" x14ac:dyDescent="0.3">
      <c r="A860" s="29"/>
      <c r="B860" s="29"/>
      <c r="C860" s="54"/>
      <c r="D860" s="29"/>
      <c r="E860" s="29"/>
      <c r="F860" s="29"/>
      <c r="G860" s="29"/>
      <c r="H860" s="29"/>
      <c r="I860" s="29"/>
      <c r="J860" s="30"/>
      <c r="K860" s="4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5.75" customHeight="1" x14ac:dyDescent="0.3">
      <c r="A861" s="29"/>
      <c r="B861" s="29"/>
      <c r="C861" s="54"/>
      <c r="D861" s="29"/>
      <c r="E861" s="29"/>
      <c r="F861" s="29"/>
      <c r="G861" s="29"/>
      <c r="H861" s="29"/>
      <c r="I861" s="29"/>
      <c r="J861" s="30"/>
      <c r="K861" s="4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5.75" customHeight="1" x14ac:dyDescent="0.3">
      <c r="A862" s="29"/>
      <c r="B862" s="29"/>
      <c r="C862" s="54"/>
      <c r="D862" s="29"/>
      <c r="E862" s="29"/>
      <c r="F862" s="29"/>
      <c r="G862" s="29"/>
      <c r="H862" s="29"/>
      <c r="I862" s="29"/>
      <c r="J862" s="30"/>
      <c r="K862" s="4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5.75" customHeight="1" x14ac:dyDescent="0.3">
      <c r="A863" s="29"/>
      <c r="B863" s="29"/>
      <c r="C863" s="54"/>
      <c r="D863" s="29"/>
      <c r="E863" s="29"/>
      <c r="F863" s="29"/>
      <c r="G863" s="29"/>
      <c r="H863" s="29"/>
      <c r="I863" s="29"/>
      <c r="J863" s="30"/>
      <c r="K863" s="4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5.75" customHeight="1" x14ac:dyDescent="0.3">
      <c r="A864" s="29"/>
      <c r="B864" s="29"/>
      <c r="C864" s="54"/>
      <c r="D864" s="29"/>
      <c r="E864" s="29"/>
      <c r="F864" s="29"/>
      <c r="G864" s="29"/>
      <c r="H864" s="29"/>
      <c r="I864" s="29"/>
      <c r="J864" s="30"/>
      <c r="K864" s="4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5.75" customHeight="1" x14ac:dyDescent="0.3">
      <c r="A865" s="29"/>
      <c r="B865" s="29"/>
      <c r="C865" s="54"/>
      <c r="D865" s="29"/>
      <c r="E865" s="29"/>
      <c r="F865" s="29"/>
      <c r="G865" s="29"/>
      <c r="H865" s="29"/>
      <c r="I865" s="29"/>
      <c r="J865" s="30"/>
      <c r="K865" s="4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5.75" customHeight="1" x14ac:dyDescent="0.3">
      <c r="A866" s="29"/>
      <c r="B866" s="29"/>
      <c r="C866" s="54"/>
      <c r="D866" s="29"/>
      <c r="E866" s="29"/>
      <c r="F866" s="29"/>
      <c r="G866" s="29"/>
      <c r="H866" s="29"/>
      <c r="I866" s="29"/>
      <c r="J866" s="30"/>
      <c r="K866" s="4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5.75" customHeight="1" x14ac:dyDescent="0.3">
      <c r="A867" s="29"/>
      <c r="B867" s="29"/>
      <c r="C867" s="54"/>
      <c r="D867" s="29"/>
      <c r="E867" s="29"/>
      <c r="F867" s="29"/>
      <c r="G867" s="29"/>
      <c r="H867" s="29"/>
      <c r="I867" s="29"/>
      <c r="J867" s="30"/>
      <c r="K867" s="4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5.75" customHeight="1" x14ac:dyDescent="0.3">
      <c r="A868" s="29"/>
      <c r="B868" s="29"/>
      <c r="C868" s="54"/>
      <c r="D868" s="29"/>
      <c r="E868" s="29"/>
      <c r="F868" s="29"/>
      <c r="G868" s="29"/>
      <c r="H868" s="29"/>
      <c r="I868" s="29"/>
      <c r="J868" s="30"/>
      <c r="K868" s="4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5.75" customHeight="1" x14ac:dyDescent="0.3">
      <c r="A869" s="29"/>
      <c r="B869" s="29"/>
      <c r="C869" s="54"/>
      <c r="D869" s="29"/>
      <c r="E869" s="29"/>
      <c r="F869" s="29"/>
      <c r="G869" s="29"/>
      <c r="H869" s="29"/>
      <c r="I869" s="29"/>
      <c r="J869" s="30"/>
      <c r="K869" s="4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5.75" customHeight="1" x14ac:dyDescent="0.3">
      <c r="A870" s="29"/>
      <c r="B870" s="29"/>
      <c r="C870" s="54"/>
      <c r="D870" s="29"/>
      <c r="E870" s="29"/>
      <c r="F870" s="29"/>
      <c r="G870" s="29"/>
      <c r="H870" s="29"/>
      <c r="I870" s="29"/>
      <c r="J870" s="30"/>
      <c r="K870" s="4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5.75" customHeight="1" x14ac:dyDescent="0.3">
      <c r="A871" s="29"/>
      <c r="B871" s="29"/>
      <c r="C871" s="54"/>
      <c r="D871" s="29"/>
      <c r="E871" s="29"/>
      <c r="F871" s="29"/>
      <c r="G871" s="29"/>
      <c r="H871" s="29"/>
      <c r="I871" s="29"/>
      <c r="J871" s="30"/>
      <c r="K871" s="4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5.75" customHeight="1" x14ac:dyDescent="0.3">
      <c r="A872" s="29"/>
      <c r="B872" s="29"/>
      <c r="C872" s="54"/>
      <c r="D872" s="29"/>
      <c r="E872" s="29"/>
      <c r="F872" s="29"/>
      <c r="G872" s="29"/>
      <c r="H872" s="29"/>
      <c r="I872" s="29"/>
      <c r="J872" s="30"/>
      <c r="K872" s="4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5.75" customHeight="1" x14ac:dyDescent="0.3">
      <c r="A873" s="29"/>
      <c r="B873" s="29"/>
      <c r="C873" s="54"/>
      <c r="D873" s="29"/>
      <c r="E873" s="29"/>
      <c r="F873" s="29"/>
      <c r="G873" s="29"/>
      <c r="H873" s="29"/>
      <c r="I873" s="29"/>
      <c r="J873" s="30"/>
      <c r="K873" s="4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5.75" customHeight="1" x14ac:dyDescent="0.3">
      <c r="A874" s="29"/>
      <c r="B874" s="29"/>
      <c r="C874" s="54"/>
      <c r="D874" s="29"/>
      <c r="E874" s="29"/>
      <c r="F874" s="29"/>
      <c r="G874" s="29"/>
      <c r="H874" s="29"/>
      <c r="I874" s="29"/>
      <c r="J874" s="30"/>
      <c r="K874" s="4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5.75" customHeight="1" x14ac:dyDescent="0.3">
      <c r="A875" s="29"/>
      <c r="B875" s="29"/>
      <c r="C875" s="54"/>
      <c r="D875" s="29"/>
      <c r="E875" s="29"/>
      <c r="F875" s="29"/>
      <c r="G875" s="29"/>
      <c r="H875" s="29"/>
      <c r="I875" s="29"/>
      <c r="J875" s="30"/>
      <c r="K875" s="4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5.75" customHeight="1" x14ac:dyDescent="0.3">
      <c r="A876" s="29"/>
      <c r="B876" s="29"/>
      <c r="C876" s="54"/>
      <c r="D876" s="29"/>
      <c r="E876" s="29"/>
      <c r="F876" s="29"/>
      <c r="G876" s="29"/>
      <c r="H876" s="29"/>
      <c r="I876" s="29"/>
      <c r="J876" s="30"/>
      <c r="K876" s="4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5.75" customHeight="1" x14ac:dyDescent="0.3">
      <c r="A877" s="29"/>
      <c r="B877" s="29"/>
      <c r="C877" s="54"/>
      <c r="D877" s="29"/>
      <c r="E877" s="29"/>
      <c r="F877" s="29"/>
      <c r="G877" s="29"/>
      <c r="H877" s="29"/>
      <c r="I877" s="29"/>
      <c r="J877" s="30"/>
      <c r="K877" s="4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5.75" customHeight="1" x14ac:dyDescent="0.3">
      <c r="A878" s="29"/>
      <c r="B878" s="29"/>
      <c r="C878" s="54"/>
      <c r="D878" s="29"/>
      <c r="E878" s="29"/>
      <c r="F878" s="29"/>
      <c r="G878" s="29"/>
      <c r="H878" s="29"/>
      <c r="I878" s="29"/>
      <c r="J878" s="30"/>
      <c r="K878" s="4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5.75" customHeight="1" x14ac:dyDescent="0.3">
      <c r="A879" s="29"/>
      <c r="B879" s="29"/>
      <c r="C879" s="54"/>
      <c r="D879" s="29"/>
      <c r="E879" s="29"/>
      <c r="F879" s="29"/>
      <c r="G879" s="29"/>
      <c r="H879" s="29"/>
      <c r="I879" s="29"/>
      <c r="J879" s="30"/>
      <c r="K879" s="4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5.75" customHeight="1" x14ac:dyDescent="0.3">
      <c r="A880" s="29"/>
      <c r="B880" s="29"/>
      <c r="C880" s="54"/>
      <c r="D880" s="29"/>
      <c r="E880" s="29"/>
      <c r="F880" s="29"/>
      <c r="G880" s="29"/>
      <c r="H880" s="29"/>
      <c r="I880" s="29"/>
      <c r="J880" s="30"/>
      <c r="K880" s="4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5.75" customHeight="1" x14ac:dyDescent="0.3">
      <c r="A881" s="29"/>
      <c r="B881" s="29"/>
      <c r="C881" s="54"/>
      <c r="D881" s="29"/>
      <c r="E881" s="29"/>
      <c r="F881" s="29"/>
      <c r="G881" s="29"/>
      <c r="H881" s="29"/>
      <c r="I881" s="29"/>
      <c r="J881" s="30"/>
      <c r="K881" s="4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5.75" customHeight="1" x14ac:dyDescent="0.3">
      <c r="A882" s="29"/>
      <c r="B882" s="29"/>
      <c r="C882" s="54"/>
      <c r="D882" s="29"/>
      <c r="E882" s="29"/>
      <c r="F882" s="29"/>
      <c r="G882" s="29"/>
      <c r="H882" s="29"/>
      <c r="I882" s="29"/>
      <c r="J882" s="30"/>
      <c r="K882" s="4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5.75" customHeight="1" x14ac:dyDescent="0.3">
      <c r="A883" s="29"/>
      <c r="B883" s="29"/>
      <c r="C883" s="54"/>
      <c r="D883" s="29"/>
      <c r="E883" s="29"/>
      <c r="F883" s="29"/>
      <c r="G883" s="29"/>
      <c r="H883" s="29"/>
      <c r="I883" s="29"/>
      <c r="J883" s="30"/>
      <c r="K883" s="4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5.75" customHeight="1" x14ac:dyDescent="0.3">
      <c r="A884" s="29"/>
      <c r="B884" s="29"/>
      <c r="C884" s="54"/>
      <c r="D884" s="29"/>
      <c r="E884" s="29"/>
      <c r="F884" s="29"/>
      <c r="G884" s="29"/>
      <c r="H884" s="29"/>
      <c r="I884" s="29"/>
      <c r="J884" s="30"/>
      <c r="K884" s="4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5.75" customHeight="1" x14ac:dyDescent="0.3">
      <c r="A885" s="29"/>
      <c r="B885" s="29"/>
      <c r="C885" s="54"/>
      <c r="D885" s="29"/>
      <c r="E885" s="29"/>
      <c r="F885" s="29"/>
      <c r="G885" s="29"/>
      <c r="H885" s="29"/>
      <c r="I885" s="29"/>
      <c r="J885" s="30"/>
      <c r="K885" s="4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5.75" customHeight="1" x14ac:dyDescent="0.3">
      <c r="A886" s="29"/>
      <c r="B886" s="29"/>
      <c r="C886" s="54"/>
      <c r="D886" s="29"/>
      <c r="E886" s="29"/>
      <c r="F886" s="29"/>
      <c r="G886" s="29"/>
      <c r="H886" s="29"/>
      <c r="I886" s="29"/>
      <c r="J886" s="30"/>
      <c r="K886" s="4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5.75" customHeight="1" x14ac:dyDescent="0.3">
      <c r="A887" s="29"/>
      <c r="B887" s="29"/>
      <c r="C887" s="54"/>
      <c r="D887" s="29"/>
      <c r="E887" s="29"/>
      <c r="F887" s="29"/>
      <c r="G887" s="29"/>
      <c r="H887" s="29"/>
      <c r="I887" s="29"/>
      <c r="J887" s="30"/>
      <c r="K887" s="4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5.75" customHeight="1" x14ac:dyDescent="0.3">
      <c r="A888" s="29"/>
      <c r="B888" s="29"/>
      <c r="C888" s="54"/>
      <c r="D888" s="29"/>
      <c r="E888" s="29"/>
      <c r="F888" s="29"/>
      <c r="G888" s="29"/>
      <c r="H888" s="29"/>
      <c r="I888" s="29"/>
      <c r="J888" s="30"/>
      <c r="K888" s="4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5.75" customHeight="1" x14ac:dyDescent="0.3">
      <c r="A889" s="29"/>
      <c r="B889" s="29"/>
      <c r="C889" s="54"/>
      <c r="D889" s="29"/>
      <c r="E889" s="29"/>
      <c r="F889" s="29"/>
      <c r="G889" s="29"/>
      <c r="H889" s="29"/>
      <c r="I889" s="29"/>
      <c r="J889" s="30"/>
      <c r="K889" s="4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5.75" customHeight="1" x14ac:dyDescent="0.3">
      <c r="A890" s="29"/>
      <c r="B890" s="29"/>
      <c r="C890" s="54"/>
      <c r="D890" s="29"/>
      <c r="E890" s="29"/>
      <c r="F890" s="29"/>
      <c r="G890" s="29"/>
      <c r="H890" s="29"/>
      <c r="I890" s="29"/>
      <c r="J890" s="30"/>
      <c r="K890" s="4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5.75" customHeight="1" x14ac:dyDescent="0.3">
      <c r="A891" s="29"/>
      <c r="B891" s="29"/>
      <c r="C891" s="54"/>
      <c r="D891" s="29"/>
      <c r="E891" s="29"/>
      <c r="F891" s="29"/>
      <c r="G891" s="29"/>
      <c r="H891" s="29"/>
      <c r="I891" s="29"/>
      <c r="J891" s="30"/>
      <c r="K891" s="4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5.75" customHeight="1" x14ac:dyDescent="0.3">
      <c r="A892" s="29"/>
      <c r="B892" s="29"/>
      <c r="C892" s="54"/>
      <c r="D892" s="29"/>
      <c r="E892" s="29"/>
      <c r="F892" s="29"/>
      <c r="G892" s="29"/>
      <c r="H892" s="29"/>
      <c r="I892" s="29"/>
      <c r="J892" s="30"/>
      <c r="K892" s="4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5.75" customHeight="1" x14ac:dyDescent="0.3">
      <c r="A893" s="29"/>
      <c r="B893" s="29"/>
      <c r="C893" s="54"/>
      <c r="D893" s="29"/>
      <c r="E893" s="29"/>
      <c r="F893" s="29"/>
      <c r="G893" s="29"/>
      <c r="H893" s="29"/>
      <c r="I893" s="29"/>
      <c r="J893" s="30"/>
      <c r="K893" s="4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5.75" customHeight="1" x14ac:dyDescent="0.3">
      <c r="A894" s="29"/>
      <c r="B894" s="29"/>
      <c r="C894" s="54"/>
      <c r="D894" s="29"/>
      <c r="E894" s="29"/>
      <c r="F894" s="29"/>
      <c r="G894" s="29"/>
      <c r="H894" s="29"/>
      <c r="I894" s="29"/>
      <c r="J894" s="30"/>
      <c r="K894" s="4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5.75" customHeight="1" x14ac:dyDescent="0.3">
      <c r="A895" s="29"/>
      <c r="B895" s="29"/>
      <c r="C895" s="54"/>
      <c r="D895" s="29"/>
      <c r="E895" s="29"/>
      <c r="F895" s="29"/>
      <c r="G895" s="29"/>
      <c r="H895" s="29"/>
      <c r="I895" s="29"/>
      <c r="J895" s="30"/>
      <c r="K895" s="4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5.75" customHeight="1" x14ac:dyDescent="0.3">
      <c r="A896" s="29"/>
      <c r="B896" s="29"/>
      <c r="C896" s="54"/>
      <c r="D896" s="29"/>
      <c r="E896" s="29"/>
      <c r="F896" s="29"/>
      <c r="G896" s="29"/>
      <c r="H896" s="29"/>
      <c r="I896" s="29"/>
      <c r="J896" s="30"/>
      <c r="K896" s="4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5.75" customHeight="1" x14ac:dyDescent="0.3">
      <c r="A897" s="29"/>
      <c r="B897" s="29"/>
      <c r="C897" s="54"/>
      <c r="D897" s="29"/>
      <c r="E897" s="29"/>
      <c r="F897" s="29"/>
      <c r="G897" s="29"/>
      <c r="H897" s="29"/>
      <c r="I897" s="29"/>
      <c r="J897" s="30"/>
      <c r="K897" s="4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5.75" customHeight="1" x14ac:dyDescent="0.3">
      <c r="A898" s="29"/>
      <c r="B898" s="29"/>
      <c r="C898" s="54"/>
      <c r="D898" s="29"/>
      <c r="E898" s="29"/>
      <c r="F898" s="29"/>
      <c r="G898" s="29"/>
      <c r="H898" s="29"/>
      <c r="I898" s="29"/>
      <c r="J898" s="30"/>
      <c r="K898" s="4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5.75" customHeight="1" x14ac:dyDescent="0.3">
      <c r="A899" s="29"/>
      <c r="B899" s="29"/>
      <c r="C899" s="54"/>
      <c r="D899" s="29"/>
      <c r="E899" s="29"/>
      <c r="F899" s="29"/>
      <c r="G899" s="29"/>
      <c r="H899" s="29"/>
      <c r="I899" s="29"/>
      <c r="J899" s="30"/>
      <c r="K899" s="4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5.75" customHeight="1" x14ac:dyDescent="0.3">
      <c r="A900" s="29"/>
      <c r="B900" s="29"/>
      <c r="C900" s="54"/>
      <c r="D900" s="29"/>
      <c r="E900" s="29"/>
      <c r="F900" s="29"/>
      <c r="G900" s="29"/>
      <c r="H900" s="29"/>
      <c r="I900" s="29"/>
      <c r="J900" s="30"/>
      <c r="K900" s="4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5.75" customHeight="1" x14ac:dyDescent="0.3">
      <c r="A901" s="29"/>
      <c r="B901" s="29"/>
      <c r="C901" s="54"/>
      <c r="D901" s="29"/>
      <c r="E901" s="29"/>
      <c r="F901" s="29"/>
      <c r="G901" s="29"/>
      <c r="H901" s="29"/>
      <c r="I901" s="29"/>
      <c r="J901" s="30"/>
      <c r="K901" s="4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5.75" customHeight="1" x14ac:dyDescent="0.3">
      <c r="A902" s="29"/>
      <c r="B902" s="29"/>
      <c r="C902" s="54"/>
      <c r="D902" s="29"/>
      <c r="E902" s="29"/>
      <c r="F902" s="29"/>
      <c r="G902" s="29"/>
      <c r="H902" s="29"/>
      <c r="I902" s="29"/>
      <c r="J902" s="30"/>
      <c r="K902" s="4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5.75" customHeight="1" x14ac:dyDescent="0.3">
      <c r="A903" s="29"/>
      <c r="B903" s="29"/>
      <c r="C903" s="54"/>
      <c r="D903" s="29"/>
      <c r="E903" s="29"/>
      <c r="F903" s="29"/>
      <c r="G903" s="29"/>
      <c r="H903" s="29"/>
      <c r="I903" s="29"/>
      <c r="J903" s="30"/>
      <c r="K903" s="4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5.75" customHeight="1" x14ac:dyDescent="0.3">
      <c r="A904" s="29"/>
      <c r="B904" s="29"/>
      <c r="C904" s="54"/>
      <c r="D904" s="29"/>
      <c r="E904" s="29"/>
      <c r="F904" s="29"/>
      <c r="G904" s="29"/>
      <c r="H904" s="29"/>
      <c r="I904" s="29"/>
      <c r="J904" s="30"/>
      <c r="K904" s="4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5.75" customHeight="1" x14ac:dyDescent="0.3">
      <c r="A905" s="29"/>
      <c r="B905" s="29"/>
      <c r="C905" s="54"/>
      <c r="D905" s="29"/>
      <c r="E905" s="29"/>
      <c r="F905" s="29"/>
      <c r="G905" s="29"/>
      <c r="H905" s="29"/>
      <c r="I905" s="29"/>
      <c r="J905" s="30"/>
      <c r="K905" s="4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5.75" customHeight="1" x14ac:dyDescent="0.3">
      <c r="A906" s="29"/>
      <c r="B906" s="29"/>
      <c r="C906" s="54"/>
      <c r="D906" s="29"/>
      <c r="E906" s="29"/>
      <c r="F906" s="29"/>
      <c r="G906" s="29"/>
      <c r="H906" s="29"/>
      <c r="I906" s="29"/>
      <c r="J906" s="30"/>
      <c r="K906" s="4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5.75" customHeight="1" x14ac:dyDescent="0.3">
      <c r="A907" s="29"/>
      <c r="B907" s="29"/>
      <c r="C907" s="54"/>
      <c r="D907" s="29"/>
      <c r="E907" s="29"/>
      <c r="F907" s="29"/>
      <c r="G907" s="29"/>
      <c r="H907" s="29"/>
      <c r="I907" s="29"/>
      <c r="J907" s="30"/>
      <c r="K907" s="4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5.75" customHeight="1" x14ac:dyDescent="0.3">
      <c r="A908" s="29"/>
      <c r="B908" s="29"/>
      <c r="C908" s="54"/>
      <c r="D908" s="29"/>
      <c r="E908" s="29"/>
      <c r="F908" s="29"/>
      <c r="G908" s="29"/>
      <c r="H908" s="29"/>
      <c r="I908" s="29"/>
      <c r="J908" s="30"/>
      <c r="K908" s="4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5.75" customHeight="1" x14ac:dyDescent="0.3">
      <c r="A909" s="29"/>
      <c r="B909" s="29"/>
      <c r="C909" s="54"/>
      <c r="D909" s="29"/>
      <c r="E909" s="29"/>
      <c r="F909" s="29"/>
      <c r="G909" s="29"/>
      <c r="H909" s="29"/>
      <c r="I909" s="29"/>
      <c r="J909" s="30"/>
      <c r="K909" s="4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5.75" customHeight="1" x14ac:dyDescent="0.3">
      <c r="A910" s="29"/>
      <c r="B910" s="29"/>
      <c r="C910" s="54"/>
      <c r="D910" s="29"/>
      <c r="E910" s="29"/>
      <c r="F910" s="29"/>
      <c r="G910" s="29"/>
      <c r="H910" s="29"/>
      <c r="I910" s="29"/>
      <c r="J910" s="30"/>
      <c r="K910" s="4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5.75" customHeight="1" x14ac:dyDescent="0.3">
      <c r="A911" s="29"/>
      <c r="B911" s="29"/>
      <c r="C911" s="54"/>
      <c r="D911" s="29"/>
      <c r="E911" s="29"/>
      <c r="F911" s="29"/>
      <c r="G911" s="29"/>
      <c r="H911" s="29"/>
      <c r="I911" s="29"/>
      <c r="J911" s="30"/>
      <c r="K911" s="4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5.75" customHeight="1" x14ac:dyDescent="0.3">
      <c r="A912" s="29"/>
      <c r="B912" s="29"/>
      <c r="C912" s="54"/>
      <c r="D912" s="29"/>
      <c r="E912" s="29"/>
      <c r="F912" s="29"/>
      <c r="G912" s="29"/>
      <c r="H912" s="29"/>
      <c r="I912" s="29"/>
      <c r="J912" s="30"/>
      <c r="K912" s="4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5.75" customHeight="1" x14ac:dyDescent="0.3">
      <c r="A913" s="29"/>
      <c r="B913" s="29"/>
      <c r="C913" s="54"/>
      <c r="D913" s="29"/>
      <c r="E913" s="29"/>
      <c r="F913" s="29"/>
      <c r="G913" s="29"/>
      <c r="H913" s="29"/>
      <c r="I913" s="29"/>
      <c r="J913" s="30"/>
      <c r="K913" s="4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5.75" customHeight="1" x14ac:dyDescent="0.3">
      <c r="A914" s="29"/>
      <c r="B914" s="29"/>
      <c r="C914" s="54"/>
      <c r="D914" s="29"/>
      <c r="E914" s="29"/>
      <c r="F914" s="29"/>
      <c r="G914" s="29"/>
      <c r="H914" s="29"/>
      <c r="I914" s="29"/>
      <c r="J914" s="30"/>
      <c r="K914" s="4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5.75" customHeight="1" x14ac:dyDescent="0.3">
      <c r="A915" s="29"/>
      <c r="B915" s="29"/>
      <c r="C915" s="54"/>
      <c r="D915" s="29"/>
      <c r="E915" s="29"/>
      <c r="F915" s="29"/>
      <c r="G915" s="29"/>
      <c r="H915" s="29"/>
      <c r="I915" s="29"/>
      <c r="J915" s="30"/>
      <c r="K915" s="4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5.75" customHeight="1" x14ac:dyDescent="0.3">
      <c r="A916" s="29"/>
      <c r="B916" s="29"/>
      <c r="C916" s="54"/>
      <c r="D916" s="29"/>
      <c r="E916" s="29"/>
      <c r="F916" s="29"/>
      <c r="G916" s="29"/>
      <c r="H916" s="29"/>
      <c r="I916" s="29"/>
      <c r="J916" s="30"/>
      <c r="K916" s="4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5.75" customHeight="1" x14ac:dyDescent="0.3">
      <c r="A917" s="29"/>
      <c r="B917" s="29"/>
      <c r="C917" s="54"/>
      <c r="D917" s="29"/>
      <c r="E917" s="29"/>
      <c r="F917" s="29"/>
      <c r="G917" s="29"/>
      <c r="H917" s="29"/>
      <c r="I917" s="29"/>
      <c r="J917" s="30"/>
      <c r="K917" s="4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5.75" customHeight="1" x14ac:dyDescent="0.3">
      <c r="A918" s="29"/>
      <c r="B918" s="29"/>
      <c r="C918" s="54"/>
      <c r="D918" s="29"/>
      <c r="E918" s="29"/>
      <c r="F918" s="29"/>
      <c r="G918" s="29"/>
      <c r="H918" s="29"/>
      <c r="I918" s="29"/>
      <c r="J918" s="30"/>
      <c r="K918" s="4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5.75" customHeight="1" x14ac:dyDescent="0.3">
      <c r="A919" s="29"/>
      <c r="B919" s="29"/>
      <c r="C919" s="54"/>
      <c r="D919" s="29"/>
      <c r="E919" s="29"/>
      <c r="F919" s="29"/>
      <c r="G919" s="29"/>
      <c r="H919" s="29"/>
      <c r="I919" s="29"/>
      <c r="J919" s="30"/>
      <c r="K919" s="4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5.75" customHeight="1" x14ac:dyDescent="0.3">
      <c r="A920" s="29"/>
      <c r="B920" s="29"/>
      <c r="C920" s="54"/>
      <c r="D920" s="29"/>
      <c r="E920" s="29"/>
      <c r="F920" s="29"/>
      <c r="G920" s="29"/>
      <c r="H920" s="29"/>
      <c r="I920" s="29"/>
      <c r="J920" s="30"/>
      <c r="K920" s="4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5.75" customHeight="1" x14ac:dyDescent="0.3">
      <c r="A921" s="29"/>
      <c r="B921" s="29"/>
      <c r="C921" s="54"/>
      <c r="D921" s="29"/>
      <c r="E921" s="29"/>
      <c r="F921" s="29"/>
      <c r="G921" s="29"/>
      <c r="H921" s="29"/>
      <c r="I921" s="29"/>
      <c r="J921" s="30"/>
      <c r="K921" s="4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5.75" customHeight="1" x14ac:dyDescent="0.3">
      <c r="A922" s="29"/>
      <c r="B922" s="29"/>
      <c r="C922" s="54"/>
      <c r="D922" s="29"/>
      <c r="E922" s="29"/>
      <c r="F922" s="29"/>
      <c r="G922" s="29"/>
      <c r="H922" s="29"/>
      <c r="I922" s="29"/>
      <c r="J922" s="30"/>
      <c r="K922" s="4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5.75" customHeight="1" x14ac:dyDescent="0.3">
      <c r="A923" s="29"/>
      <c r="B923" s="29"/>
      <c r="C923" s="54"/>
      <c r="D923" s="29"/>
      <c r="E923" s="29"/>
      <c r="F923" s="29"/>
      <c r="G923" s="29"/>
      <c r="H923" s="29"/>
      <c r="I923" s="29"/>
      <c r="J923" s="30"/>
      <c r="K923" s="4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5.75" customHeight="1" x14ac:dyDescent="0.3">
      <c r="A924" s="29"/>
      <c r="B924" s="29"/>
      <c r="C924" s="54"/>
      <c r="D924" s="29"/>
      <c r="E924" s="29"/>
      <c r="F924" s="29"/>
      <c r="G924" s="29"/>
      <c r="H924" s="29"/>
      <c r="I924" s="29"/>
      <c r="J924" s="30"/>
      <c r="K924" s="4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5.75" customHeight="1" x14ac:dyDescent="0.3">
      <c r="A925" s="29"/>
      <c r="B925" s="29"/>
      <c r="C925" s="54"/>
      <c r="D925" s="29"/>
      <c r="E925" s="29"/>
      <c r="F925" s="29"/>
      <c r="G925" s="29"/>
      <c r="H925" s="29"/>
      <c r="I925" s="29"/>
      <c r="J925" s="30"/>
      <c r="K925" s="4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5.75" customHeight="1" x14ac:dyDescent="0.3">
      <c r="A926" s="29"/>
      <c r="B926" s="29"/>
      <c r="C926" s="54"/>
      <c r="D926" s="29"/>
      <c r="E926" s="29"/>
      <c r="F926" s="29"/>
      <c r="G926" s="29"/>
      <c r="H926" s="29"/>
      <c r="I926" s="29"/>
      <c r="J926" s="30"/>
      <c r="K926" s="4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5.75" customHeight="1" x14ac:dyDescent="0.3">
      <c r="A927" s="29"/>
      <c r="B927" s="29"/>
      <c r="C927" s="54"/>
      <c r="D927" s="29"/>
      <c r="E927" s="29"/>
      <c r="F927" s="29"/>
      <c r="G927" s="29"/>
      <c r="H927" s="29"/>
      <c r="I927" s="29"/>
      <c r="J927" s="30"/>
      <c r="K927" s="4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5.75" customHeight="1" x14ac:dyDescent="0.3">
      <c r="A928" s="29"/>
      <c r="B928" s="29"/>
      <c r="C928" s="54"/>
      <c r="D928" s="29"/>
      <c r="E928" s="29"/>
      <c r="F928" s="29"/>
      <c r="G928" s="29"/>
      <c r="H928" s="29"/>
      <c r="I928" s="29"/>
      <c r="J928" s="30"/>
      <c r="K928" s="4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5.75" customHeight="1" x14ac:dyDescent="0.3">
      <c r="A929" s="29"/>
      <c r="B929" s="29"/>
      <c r="C929" s="54"/>
      <c r="D929" s="29"/>
      <c r="E929" s="29"/>
      <c r="F929" s="29"/>
      <c r="G929" s="29"/>
      <c r="H929" s="29"/>
      <c r="I929" s="29"/>
      <c r="J929" s="30"/>
      <c r="K929" s="4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5.75" customHeight="1" x14ac:dyDescent="0.3">
      <c r="A930" s="29"/>
      <c r="B930" s="29"/>
      <c r="C930" s="54"/>
      <c r="D930" s="29"/>
      <c r="E930" s="29"/>
      <c r="F930" s="29"/>
      <c r="G930" s="29"/>
      <c r="H930" s="29"/>
      <c r="I930" s="29"/>
      <c r="J930" s="30"/>
      <c r="K930" s="4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5.75" customHeight="1" x14ac:dyDescent="0.3">
      <c r="A931" s="29"/>
      <c r="B931" s="29"/>
      <c r="C931" s="54"/>
      <c r="D931" s="29"/>
      <c r="E931" s="29"/>
      <c r="F931" s="29"/>
      <c r="G931" s="29"/>
      <c r="H931" s="29"/>
      <c r="I931" s="29"/>
      <c r="J931" s="30"/>
      <c r="K931" s="4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5.75" customHeight="1" x14ac:dyDescent="0.3">
      <c r="A932" s="29"/>
      <c r="B932" s="29"/>
      <c r="C932" s="54"/>
      <c r="D932" s="29"/>
      <c r="E932" s="29"/>
      <c r="F932" s="29"/>
      <c r="G932" s="29"/>
      <c r="H932" s="29"/>
      <c r="I932" s="29"/>
      <c r="J932" s="30"/>
      <c r="K932" s="4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5.75" customHeight="1" x14ac:dyDescent="0.3">
      <c r="A933" s="29"/>
      <c r="B933" s="29"/>
      <c r="C933" s="54"/>
      <c r="D933" s="29"/>
      <c r="E933" s="29"/>
      <c r="F933" s="29"/>
      <c r="G933" s="29"/>
      <c r="H933" s="29"/>
      <c r="I933" s="29"/>
      <c r="J933" s="30"/>
      <c r="K933" s="4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5.75" customHeight="1" x14ac:dyDescent="0.3">
      <c r="A934" s="29"/>
      <c r="B934" s="29"/>
      <c r="C934" s="54"/>
      <c r="D934" s="29"/>
      <c r="E934" s="29"/>
      <c r="F934" s="29"/>
      <c r="G934" s="29"/>
      <c r="H934" s="29"/>
      <c r="I934" s="29"/>
      <c r="J934" s="30"/>
      <c r="K934" s="4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5.75" customHeight="1" x14ac:dyDescent="0.3">
      <c r="A935" s="29"/>
      <c r="B935" s="29"/>
      <c r="C935" s="54"/>
      <c r="D935" s="29"/>
      <c r="E935" s="29"/>
      <c r="F935" s="29"/>
      <c r="G935" s="29"/>
      <c r="H935" s="29"/>
      <c r="I935" s="29"/>
      <c r="J935" s="30"/>
      <c r="K935" s="4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5.75" customHeight="1" x14ac:dyDescent="0.3">
      <c r="A936" s="29"/>
      <c r="B936" s="29"/>
      <c r="C936" s="54"/>
      <c r="D936" s="29"/>
      <c r="E936" s="29"/>
      <c r="F936" s="29"/>
      <c r="G936" s="29"/>
      <c r="H936" s="29"/>
      <c r="I936" s="29"/>
      <c r="J936" s="30"/>
      <c r="K936" s="4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5.75" customHeight="1" x14ac:dyDescent="0.3">
      <c r="A937" s="29"/>
      <c r="B937" s="29"/>
      <c r="C937" s="54"/>
      <c r="D937" s="29"/>
      <c r="E937" s="29"/>
      <c r="F937" s="29"/>
      <c r="G937" s="29"/>
      <c r="H937" s="29"/>
      <c r="I937" s="29"/>
      <c r="J937" s="30"/>
      <c r="K937" s="4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5.75" customHeight="1" x14ac:dyDescent="0.3">
      <c r="A938" s="29"/>
      <c r="B938" s="29"/>
      <c r="C938" s="54"/>
      <c r="D938" s="29"/>
      <c r="E938" s="29"/>
      <c r="F938" s="29"/>
      <c r="G938" s="29"/>
      <c r="H938" s="29"/>
      <c r="I938" s="29"/>
      <c r="J938" s="30"/>
      <c r="K938" s="4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5.75" customHeight="1" x14ac:dyDescent="0.3">
      <c r="A939" s="29"/>
      <c r="B939" s="29"/>
      <c r="C939" s="54"/>
      <c r="D939" s="29"/>
      <c r="E939" s="29"/>
      <c r="F939" s="29"/>
      <c r="G939" s="29"/>
      <c r="H939" s="29"/>
      <c r="I939" s="29"/>
      <c r="J939" s="30"/>
      <c r="K939" s="4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5.75" customHeight="1" x14ac:dyDescent="0.3">
      <c r="A940" s="29"/>
      <c r="B940" s="29"/>
      <c r="C940" s="54"/>
      <c r="D940" s="29"/>
      <c r="E940" s="29"/>
      <c r="F940" s="29"/>
      <c r="G940" s="29"/>
      <c r="H940" s="29"/>
      <c r="I940" s="29"/>
      <c r="J940" s="30"/>
      <c r="K940" s="4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5.75" customHeight="1" x14ac:dyDescent="0.3">
      <c r="A941" s="29"/>
      <c r="B941" s="29"/>
      <c r="C941" s="54"/>
      <c r="D941" s="29"/>
      <c r="E941" s="29"/>
      <c r="F941" s="29"/>
      <c r="G941" s="29"/>
      <c r="H941" s="29"/>
      <c r="I941" s="29"/>
      <c r="J941" s="30"/>
      <c r="K941" s="4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5.75" customHeight="1" x14ac:dyDescent="0.3">
      <c r="A942" s="29"/>
      <c r="B942" s="29"/>
      <c r="C942" s="54"/>
      <c r="D942" s="29"/>
      <c r="E942" s="29"/>
      <c r="F942" s="29"/>
      <c r="G942" s="29"/>
      <c r="H942" s="29"/>
      <c r="I942" s="29"/>
      <c r="J942" s="30"/>
      <c r="K942" s="4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5.75" customHeight="1" x14ac:dyDescent="0.3">
      <c r="A943" s="29"/>
      <c r="B943" s="29"/>
      <c r="C943" s="54"/>
      <c r="D943" s="29"/>
      <c r="E943" s="29"/>
      <c r="F943" s="29"/>
      <c r="G943" s="29"/>
      <c r="H943" s="29"/>
      <c r="I943" s="29"/>
      <c r="J943" s="30"/>
      <c r="K943" s="4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5.75" customHeight="1" x14ac:dyDescent="0.3">
      <c r="A944" s="29"/>
      <c r="B944" s="29"/>
      <c r="C944" s="54"/>
      <c r="D944" s="29"/>
      <c r="E944" s="29"/>
      <c r="F944" s="29"/>
      <c r="G944" s="29"/>
      <c r="H944" s="29"/>
      <c r="I944" s="29"/>
      <c r="J944" s="30"/>
      <c r="K944" s="4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5.75" customHeight="1" x14ac:dyDescent="0.3">
      <c r="A945" s="29"/>
      <c r="B945" s="29"/>
      <c r="C945" s="54"/>
      <c r="D945" s="29"/>
      <c r="E945" s="29"/>
      <c r="F945" s="29"/>
      <c r="G945" s="29"/>
      <c r="H945" s="29"/>
      <c r="I945" s="29"/>
      <c r="J945" s="30"/>
      <c r="K945" s="4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5.75" customHeight="1" x14ac:dyDescent="0.3">
      <c r="A946" s="29"/>
      <c r="B946" s="29"/>
      <c r="C946" s="54"/>
      <c r="D946" s="29"/>
      <c r="E946" s="29"/>
      <c r="F946" s="29"/>
      <c r="G946" s="29"/>
      <c r="H946" s="29"/>
      <c r="I946" s="29"/>
      <c r="J946" s="30"/>
      <c r="K946" s="4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5.75" customHeight="1" x14ac:dyDescent="0.3">
      <c r="A947" s="29"/>
      <c r="B947" s="29"/>
      <c r="C947" s="54"/>
      <c r="D947" s="29"/>
      <c r="E947" s="29"/>
      <c r="F947" s="29"/>
      <c r="G947" s="29"/>
      <c r="H947" s="29"/>
      <c r="I947" s="29"/>
      <c r="J947" s="30"/>
      <c r="K947" s="4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5.75" customHeight="1" x14ac:dyDescent="0.3">
      <c r="A948" s="29"/>
      <c r="B948" s="29"/>
      <c r="C948" s="54"/>
      <c r="D948" s="29"/>
      <c r="E948" s="29"/>
      <c r="F948" s="29"/>
      <c r="G948" s="29"/>
      <c r="H948" s="29"/>
      <c r="I948" s="29"/>
      <c r="J948" s="30"/>
      <c r="K948" s="4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5.75" customHeight="1" x14ac:dyDescent="0.3">
      <c r="A949" s="29"/>
      <c r="B949" s="29"/>
      <c r="C949" s="54"/>
      <c r="D949" s="29"/>
      <c r="E949" s="29"/>
      <c r="F949" s="29"/>
      <c r="G949" s="29"/>
      <c r="H949" s="29"/>
      <c r="I949" s="29"/>
      <c r="J949" s="30"/>
      <c r="K949" s="4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5.75" customHeight="1" x14ac:dyDescent="0.3">
      <c r="A950" s="29"/>
      <c r="B950" s="29"/>
      <c r="C950" s="54"/>
      <c r="D950" s="29"/>
      <c r="E950" s="29"/>
      <c r="F950" s="29"/>
      <c r="G950" s="29"/>
      <c r="H950" s="29"/>
      <c r="I950" s="29"/>
      <c r="J950" s="30"/>
      <c r="K950" s="4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5.75" customHeight="1" x14ac:dyDescent="0.3">
      <c r="A951" s="29"/>
      <c r="B951" s="29"/>
      <c r="C951" s="54"/>
      <c r="D951" s="29"/>
      <c r="E951" s="29"/>
      <c r="F951" s="29"/>
      <c r="G951" s="29"/>
      <c r="H951" s="29"/>
      <c r="I951" s="29"/>
      <c r="J951" s="30"/>
      <c r="K951" s="4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5.75" customHeight="1" x14ac:dyDescent="0.3">
      <c r="A952" s="29"/>
      <c r="B952" s="29"/>
      <c r="C952" s="54"/>
      <c r="D952" s="29"/>
      <c r="E952" s="29"/>
      <c r="F952" s="29"/>
      <c r="G952" s="29"/>
      <c r="H952" s="29"/>
      <c r="I952" s="29"/>
      <c r="J952" s="30"/>
      <c r="K952" s="4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5.75" customHeight="1" x14ac:dyDescent="0.3">
      <c r="A953" s="29"/>
      <c r="B953" s="29"/>
      <c r="C953" s="54"/>
      <c r="D953" s="29"/>
      <c r="E953" s="29"/>
      <c r="F953" s="29"/>
      <c r="G953" s="29"/>
      <c r="H953" s="29"/>
      <c r="I953" s="29"/>
      <c r="J953" s="30"/>
      <c r="K953" s="4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5.75" customHeight="1" x14ac:dyDescent="0.3">
      <c r="A954" s="29"/>
      <c r="B954" s="29"/>
      <c r="C954" s="54"/>
      <c r="D954" s="29"/>
      <c r="E954" s="29"/>
      <c r="F954" s="29"/>
      <c r="G954" s="29"/>
      <c r="H954" s="29"/>
      <c r="I954" s="29"/>
      <c r="J954" s="30"/>
      <c r="K954" s="4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5.75" customHeight="1" x14ac:dyDescent="0.3">
      <c r="A955" s="29"/>
      <c r="B955" s="29"/>
      <c r="C955" s="54"/>
      <c r="D955" s="29"/>
      <c r="E955" s="29"/>
      <c r="F955" s="29"/>
      <c r="G955" s="29"/>
      <c r="H955" s="29"/>
      <c r="I955" s="29"/>
      <c r="J955" s="30"/>
      <c r="K955" s="4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5.75" customHeight="1" x14ac:dyDescent="0.3">
      <c r="A956" s="29"/>
      <c r="B956" s="29"/>
      <c r="C956" s="54"/>
      <c r="D956" s="29"/>
      <c r="E956" s="29"/>
      <c r="F956" s="29"/>
      <c r="G956" s="29"/>
      <c r="H956" s="29"/>
      <c r="I956" s="29"/>
      <c r="J956" s="30"/>
      <c r="K956" s="4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5.75" customHeight="1" x14ac:dyDescent="0.3">
      <c r="A957" s="29"/>
      <c r="B957" s="29"/>
      <c r="C957" s="54"/>
      <c r="D957" s="29"/>
      <c r="E957" s="29"/>
      <c r="F957" s="29"/>
      <c r="G957" s="29"/>
      <c r="H957" s="29"/>
      <c r="I957" s="29"/>
      <c r="J957" s="30"/>
      <c r="K957" s="4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5.75" customHeight="1" x14ac:dyDescent="0.3">
      <c r="A958" s="29"/>
      <c r="B958" s="29"/>
      <c r="C958" s="54"/>
      <c r="D958" s="29"/>
      <c r="E958" s="29"/>
      <c r="F958" s="29"/>
      <c r="G958" s="29"/>
      <c r="H958" s="29"/>
      <c r="I958" s="29"/>
      <c r="J958" s="30"/>
      <c r="K958" s="4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5.75" customHeight="1" x14ac:dyDescent="0.3">
      <c r="A959" s="29"/>
      <c r="B959" s="29"/>
      <c r="C959" s="54"/>
      <c r="D959" s="29"/>
      <c r="E959" s="29"/>
      <c r="F959" s="29"/>
      <c r="G959" s="29"/>
      <c r="H959" s="29"/>
      <c r="I959" s="29"/>
      <c r="J959" s="30"/>
      <c r="K959" s="4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5.75" customHeight="1" x14ac:dyDescent="0.3">
      <c r="A960" s="29"/>
      <c r="B960" s="29"/>
      <c r="C960" s="54"/>
      <c r="D960" s="29"/>
      <c r="E960" s="29"/>
      <c r="F960" s="29"/>
      <c r="G960" s="29"/>
      <c r="H960" s="29"/>
      <c r="I960" s="29"/>
      <c r="J960" s="30"/>
      <c r="K960" s="4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5.75" customHeight="1" x14ac:dyDescent="0.3">
      <c r="A961" s="29"/>
      <c r="B961" s="29"/>
      <c r="C961" s="54"/>
      <c r="D961" s="29"/>
      <c r="E961" s="29"/>
      <c r="F961" s="29"/>
      <c r="G961" s="29"/>
      <c r="H961" s="29"/>
      <c r="I961" s="29"/>
      <c r="J961" s="30"/>
      <c r="K961" s="4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5.75" customHeight="1" x14ac:dyDescent="0.3">
      <c r="A962" s="29"/>
      <c r="B962" s="29"/>
      <c r="C962" s="54"/>
      <c r="D962" s="29"/>
      <c r="E962" s="29"/>
      <c r="F962" s="29"/>
      <c r="G962" s="29"/>
      <c r="H962" s="29"/>
      <c r="I962" s="29"/>
      <c r="J962" s="30"/>
      <c r="K962" s="4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5.75" customHeight="1" x14ac:dyDescent="0.3">
      <c r="A963" s="29"/>
      <c r="B963" s="29"/>
      <c r="C963" s="54"/>
      <c r="D963" s="29"/>
      <c r="E963" s="29"/>
      <c r="F963" s="29"/>
      <c r="G963" s="29"/>
      <c r="H963" s="29"/>
      <c r="I963" s="29"/>
      <c r="J963" s="30"/>
      <c r="K963" s="4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5.75" customHeight="1" x14ac:dyDescent="0.3">
      <c r="A964" s="29"/>
      <c r="B964" s="29"/>
      <c r="C964" s="54"/>
      <c r="D964" s="29"/>
      <c r="E964" s="29"/>
      <c r="F964" s="29"/>
      <c r="G964" s="29"/>
      <c r="H964" s="29"/>
      <c r="I964" s="29"/>
      <c r="J964" s="30"/>
      <c r="K964" s="4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5.75" customHeight="1" x14ac:dyDescent="0.3">
      <c r="A965" s="29"/>
      <c r="B965" s="29"/>
      <c r="C965" s="54"/>
      <c r="D965" s="29"/>
      <c r="E965" s="29"/>
      <c r="F965" s="29"/>
      <c r="G965" s="29"/>
      <c r="H965" s="29"/>
      <c r="I965" s="29"/>
      <c r="J965" s="30"/>
      <c r="K965" s="4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5.75" customHeight="1" x14ac:dyDescent="0.3">
      <c r="A966" s="29"/>
      <c r="B966" s="29"/>
      <c r="C966" s="54"/>
      <c r="D966" s="29"/>
      <c r="E966" s="29"/>
      <c r="F966" s="29"/>
      <c r="G966" s="29"/>
      <c r="H966" s="29"/>
      <c r="I966" s="29"/>
      <c r="J966" s="30"/>
      <c r="K966" s="4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5.75" customHeight="1" x14ac:dyDescent="0.3">
      <c r="A967" s="29"/>
      <c r="B967" s="29"/>
      <c r="C967" s="54"/>
      <c r="D967" s="29"/>
      <c r="E967" s="29"/>
      <c r="F967" s="29"/>
      <c r="G967" s="29"/>
      <c r="H967" s="29"/>
      <c r="I967" s="29"/>
      <c r="J967" s="30"/>
      <c r="K967" s="4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5.75" customHeight="1" x14ac:dyDescent="0.3">
      <c r="A968" s="29"/>
      <c r="B968" s="29"/>
      <c r="C968" s="54"/>
      <c r="D968" s="29"/>
      <c r="E968" s="29"/>
      <c r="F968" s="29"/>
      <c r="G968" s="29"/>
      <c r="H968" s="29"/>
      <c r="I968" s="29"/>
      <c r="J968" s="30"/>
      <c r="K968" s="4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5.75" customHeight="1" x14ac:dyDescent="0.3">
      <c r="A969" s="29"/>
      <c r="B969" s="29"/>
      <c r="C969" s="54"/>
      <c r="D969" s="29"/>
      <c r="E969" s="29"/>
      <c r="F969" s="29"/>
      <c r="G969" s="29"/>
      <c r="H969" s="29"/>
      <c r="I969" s="29"/>
      <c r="J969" s="30"/>
      <c r="K969" s="4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5.75" customHeight="1" x14ac:dyDescent="0.3">
      <c r="A970" s="29"/>
      <c r="B970" s="29"/>
      <c r="C970" s="54"/>
      <c r="D970" s="29"/>
      <c r="E970" s="29"/>
      <c r="F970" s="29"/>
      <c r="G970" s="29"/>
      <c r="H970" s="29"/>
      <c r="I970" s="29"/>
      <c r="J970" s="30"/>
      <c r="K970" s="4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5.75" customHeight="1" x14ac:dyDescent="0.3">
      <c r="A971" s="29"/>
      <c r="B971" s="29"/>
      <c r="C971" s="54"/>
      <c r="D971" s="29"/>
      <c r="E971" s="29"/>
      <c r="F971" s="29"/>
      <c r="G971" s="29"/>
      <c r="H971" s="29"/>
      <c r="I971" s="29"/>
      <c r="J971" s="30"/>
      <c r="K971" s="4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5.75" customHeight="1" x14ac:dyDescent="0.3">
      <c r="A972" s="29"/>
      <c r="B972" s="29"/>
      <c r="C972" s="54"/>
      <c r="D972" s="29"/>
      <c r="E972" s="29"/>
      <c r="F972" s="29"/>
      <c r="G972" s="29"/>
      <c r="H972" s="29"/>
      <c r="I972" s="29"/>
      <c r="J972" s="30"/>
      <c r="K972" s="4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5.75" customHeight="1" x14ac:dyDescent="0.3">
      <c r="A973" s="29"/>
      <c r="B973" s="29"/>
      <c r="C973" s="54"/>
      <c r="D973" s="29"/>
      <c r="E973" s="29"/>
      <c r="F973" s="29"/>
      <c r="G973" s="29"/>
      <c r="H973" s="29"/>
      <c r="I973" s="29"/>
      <c r="J973" s="30"/>
      <c r="K973" s="4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5.75" customHeight="1" x14ac:dyDescent="0.3">
      <c r="A974" s="29"/>
      <c r="B974" s="29"/>
      <c r="C974" s="54"/>
      <c r="D974" s="29"/>
      <c r="E974" s="29"/>
      <c r="F974" s="29"/>
      <c r="G974" s="29"/>
      <c r="H974" s="29"/>
      <c r="I974" s="29"/>
      <c r="J974" s="30"/>
      <c r="K974" s="4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5.75" customHeight="1" x14ac:dyDescent="0.3">
      <c r="A975" s="29"/>
      <c r="B975" s="29"/>
      <c r="C975" s="54"/>
      <c r="D975" s="29"/>
      <c r="E975" s="29"/>
      <c r="F975" s="29"/>
      <c r="G975" s="29"/>
      <c r="H975" s="29"/>
      <c r="I975" s="29"/>
      <c r="J975" s="30"/>
      <c r="K975" s="4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5.75" customHeight="1" x14ac:dyDescent="0.3">
      <c r="A976" s="29"/>
      <c r="B976" s="29"/>
      <c r="C976" s="54"/>
      <c r="D976" s="29"/>
      <c r="E976" s="29"/>
      <c r="F976" s="29"/>
      <c r="G976" s="29"/>
      <c r="H976" s="29"/>
      <c r="I976" s="29"/>
      <c r="J976" s="30"/>
      <c r="K976" s="4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5.75" customHeight="1" x14ac:dyDescent="0.3">
      <c r="A977" s="29"/>
      <c r="B977" s="29"/>
      <c r="C977" s="54"/>
      <c r="D977" s="29"/>
      <c r="E977" s="29"/>
      <c r="F977" s="29"/>
      <c r="G977" s="29"/>
      <c r="H977" s="29"/>
      <c r="I977" s="29"/>
      <c r="J977" s="30"/>
      <c r="K977" s="4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5.75" customHeight="1" x14ac:dyDescent="0.3">
      <c r="A978" s="29"/>
      <c r="B978" s="29"/>
      <c r="C978" s="54"/>
      <c r="D978" s="29"/>
      <c r="E978" s="29"/>
      <c r="F978" s="29"/>
      <c r="G978" s="29"/>
      <c r="H978" s="29"/>
      <c r="I978" s="29"/>
      <c r="J978" s="30"/>
      <c r="K978" s="4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5.75" customHeight="1" x14ac:dyDescent="0.3">
      <c r="A979" s="29"/>
      <c r="B979" s="29"/>
      <c r="C979" s="54"/>
      <c r="D979" s="29"/>
      <c r="E979" s="29"/>
      <c r="F979" s="29"/>
      <c r="G979" s="29"/>
      <c r="H979" s="29"/>
      <c r="I979" s="29"/>
      <c r="J979" s="30"/>
      <c r="K979" s="4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5.75" customHeight="1" x14ac:dyDescent="0.3">
      <c r="A980" s="29"/>
      <c r="B980" s="29"/>
      <c r="C980" s="54"/>
      <c r="D980" s="29"/>
      <c r="E980" s="29"/>
      <c r="F980" s="29"/>
      <c r="G980" s="29"/>
      <c r="H980" s="29"/>
      <c r="I980" s="29"/>
      <c r="J980" s="30"/>
      <c r="K980" s="4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5.75" customHeight="1" x14ac:dyDescent="0.3">
      <c r="A981" s="29"/>
      <c r="B981" s="29"/>
      <c r="C981" s="54"/>
      <c r="D981" s="29"/>
      <c r="E981" s="29"/>
      <c r="F981" s="29"/>
      <c r="G981" s="29"/>
      <c r="H981" s="29"/>
      <c r="I981" s="29"/>
      <c r="J981" s="30"/>
      <c r="K981" s="4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5.75" customHeight="1" x14ac:dyDescent="0.3">
      <c r="A982" s="29"/>
      <c r="B982" s="29"/>
      <c r="C982" s="54"/>
      <c r="D982" s="29"/>
      <c r="E982" s="29"/>
      <c r="F982" s="29"/>
      <c r="G982" s="29"/>
      <c r="H982" s="29"/>
      <c r="I982" s="29"/>
      <c r="J982" s="30"/>
      <c r="K982" s="4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5.75" customHeight="1" x14ac:dyDescent="0.3">
      <c r="A983" s="29"/>
      <c r="B983" s="29"/>
      <c r="C983" s="54"/>
      <c r="D983" s="29"/>
      <c r="E983" s="29"/>
      <c r="F983" s="29"/>
      <c r="G983" s="29"/>
      <c r="H983" s="29"/>
      <c r="I983" s="29"/>
      <c r="J983" s="30"/>
      <c r="K983" s="4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5.75" customHeight="1" x14ac:dyDescent="0.3">
      <c r="A984" s="29"/>
      <c r="B984" s="29"/>
      <c r="C984" s="54"/>
      <c r="D984" s="29"/>
      <c r="E984" s="29"/>
      <c r="F984" s="29"/>
      <c r="G984" s="29"/>
      <c r="H984" s="29"/>
      <c r="I984" s="29"/>
      <c r="J984" s="30"/>
      <c r="K984" s="4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5.75" customHeight="1" x14ac:dyDescent="0.3">
      <c r="A985" s="29"/>
      <c r="B985" s="29"/>
      <c r="C985" s="54"/>
      <c r="D985" s="29"/>
      <c r="E985" s="29"/>
      <c r="F985" s="29"/>
      <c r="G985" s="29"/>
      <c r="H985" s="29"/>
      <c r="I985" s="29"/>
      <c r="J985" s="30"/>
      <c r="K985" s="4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5.75" customHeight="1" x14ac:dyDescent="0.3">
      <c r="A986" s="29"/>
      <c r="B986" s="29"/>
      <c r="C986" s="54"/>
      <c r="D986" s="29"/>
      <c r="E986" s="29"/>
      <c r="F986" s="29"/>
      <c r="G986" s="29"/>
      <c r="H986" s="29"/>
      <c r="I986" s="29"/>
      <c r="J986" s="30"/>
      <c r="K986" s="4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5.75" customHeight="1" x14ac:dyDescent="0.3">
      <c r="A987" s="29"/>
      <c r="B987" s="29"/>
      <c r="C987" s="54"/>
      <c r="D987" s="29"/>
      <c r="E987" s="29"/>
      <c r="F987" s="29"/>
      <c r="G987" s="29"/>
      <c r="H987" s="29"/>
      <c r="I987" s="29"/>
      <c r="J987" s="30"/>
      <c r="K987" s="4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5.75" customHeight="1" x14ac:dyDescent="0.3">
      <c r="A988" s="29"/>
      <c r="B988" s="29"/>
      <c r="C988" s="54"/>
      <c r="D988" s="29"/>
      <c r="E988" s="29"/>
      <c r="F988" s="29"/>
      <c r="G988" s="29"/>
      <c r="H988" s="29"/>
      <c r="I988" s="29"/>
      <c r="J988" s="30"/>
      <c r="K988" s="4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5.75" customHeight="1" x14ac:dyDescent="0.3">
      <c r="A989" s="29"/>
      <c r="B989" s="29"/>
      <c r="C989" s="54"/>
      <c r="D989" s="29"/>
      <c r="E989" s="29"/>
      <c r="F989" s="29"/>
      <c r="G989" s="29"/>
      <c r="H989" s="29"/>
      <c r="I989" s="29"/>
      <c r="J989" s="30"/>
      <c r="K989" s="4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5.75" customHeight="1" x14ac:dyDescent="0.3">
      <c r="A990" s="29"/>
      <c r="B990" s="29"/>
      <c r="C990" s="54"/>
      <c r="D990" s="29"/>
      <c r="E990" s="29"/>
      <c r="F990" s="29"/>
      <c r="G990" s="29"/>
      <c r="H990" s="29"/>
      <c r="I990" s="29"/>
      <c r="J990" s="30"/>
      <c r="K990" s="4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5.75" customHeight="1" x14ac:dyDescent="0.3">
      <c r="A991" s="29"/>
      <c r="B991" s="29"/>
      <c r="C991" s="54"/>
      <c r="D991" s="29"/>
      <c r="E991" s="29"/>
      <c r="F991" s="29"/>
      <c r="G991" s="29"/>
      <c r="H991" s="29"/>
      <c r="I991" s="29"/>
      <c r="J991" s="30"/>
      <c r="K991" s="4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5.75" customHeight="1" x14ac:dyDescent="0.3">
      <c r="A992" s="29"/>
      <c r="B992" s="29"/>
      <c r="C992" s="54"/>
      <c r="D992" s="29"/>
      <c r="E992" s="29"/>
      <c r="F992" s="29"/>
      <c r="G992" s="29"/>
      <c r="H992" s="29"/>
      <c r="I992" s="29"/>
      <c r="J992" s="30"/>
      <c r="K992" s="4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5.75" customHeight="1" x14ac:dyDescent="0.3">
      <c r="A993" s="29"/>
      <c r="B993" s="29"/>
      <c r="C993" s="54"/>
      <c r="D993" s="29"/>
      <c r="E993" s="29"/>
      <c r="F993" s="29"/>
      <c r="G993" s="29"/>
      <c r="H993" s="29"/>
      <c r="I993" s="29"/>
      <c r="J993" s="30"/>
      <c r="K993" s="4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5.75" customHeight="1" x14ac:dyDescent="0.3">
      <c r="A994" s="29"/>
      <c r="B994" s="29"/>
      <c r="C994" s="54"/>
      <c r="D994" s="29"/>
      <c r="E994" s="29"/>
      <c r="F994" s="29"/>
      <c r="G994" s="29"/>
      <c r="H994" s="29"/>
      <c r="I994" s="29"/>
      <c r="J994" s="30"/>
      <c r="K994" s="4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5.75" customHeight="1" x14ac:dyDescent="0.3">
      <c r="A995" s="29"/>
      <c r="B995" s="29"/>
      <c r="C995" s="54"/>
      <c r="D995" s="29"/>
      <c r="E995" s="29"/>
      <c r="F995" s="29"/>
      <c r="G995" s="29"/>
      <c r="H995" s="29"/>
      <c r="I995" s="29"/>
      <c r="J995" s="30"/>
      <c r="K995" s="4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5.75" customHeight="1" x14ac:dyDescent="0.3">
      <c r="A996" s="29"/>
      <c r="B996" s="29"/>
      <c r="C996" s="54"/>
      <c r="D996" s="29"/>
      <c r="E996" s="29"/>
      <c r="F996" s="29"/>
      <c r="G996" s="29"/>
      <c r="H996" s="29"/>
      <c r="I996" s="29"/>
      <c r="J996" s="30"/>
      <c r="K996" s="4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5.75" customHeight="1" x14ac:dyDescent="0.3">
      <c r="A997" s="29"/>
      <c r="B997" s="29"/>
      <c r="C997" s="54"/>
      <c r="D997" s="29"/>
      <c r="E997" s="29"/>
      <c r="F997" s="29"/>
      <c r="G997" s="29"/>
      <c r="H997" s="29"/>
      <c r="I997" s="29"/>
      <c r="J997" s="30"/>
      <c r="K997" s="4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5.75" customHeight="1" x14ac:dyDescent="0.3">
      <c r="A998" s="29"/>
      <c r="B998" s="29"/>
      <c r="C998" s="54"/>
      <c r="D998" s="29"/>
      <c r="E998" s="29"/>
      <c r="F998" s="29"/>
      <c r="G998" s="29"/>
      <c r="H998" s="29"/>
      <c r="I998" s="29"/>
      <c r="J998" s="30"/>
      <c r="K998" s="4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5.75" customHeight="1" x14ac:dyDescent="0.3">
      <c r="A999" s="29"/>
      <c r="B999" s="29"/>
      <c r="C999" s="54"/>
      <c r="D999" s="29"/>
      <c r="E999" s="29"/>
      <c r="F999" s="29"/>
      <c r="G999" s="29"/>
      <c r="H999" s="29"/>
      <c r="I999" s="29"/>
      <c r="J999" s="30"/>
      <c r="K999" s="4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5.75" customHeight="1" x14ac:dyDescent="0.3">
      <c r="A1000" s="29"/>
      <c r="B1000" s="29"/>
      <c r="C1000" s="54"/>
      <c r="D1000" s="29"/>
      <c r="E1000" s="29"/>
      <c r="F1000" s="29"/>
      <c r="G1000" s="29"/>
      <c r="H1000" s="29"/>
      <c r="I1000" s="29"/>
      <c r="J1000" s="30"/>
      <c r="K1000" s="4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">
    <mergeCell ref="A1:G1"/>
    <mergeCell ref="D3:E3"/>
    <mergeCell ref="C12:D12"/>
  </mergeCell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1000"/>
  <sheetViews>
    <sheetView workbookViewId="0"/>
  </sheetViews>
  <sheetFormatPr defaultColWidth="14.44140625" defaultRowHeight="15" customHeight="1" x14ac:dyDescent="0.3"/>
  <cols>
    <col min="1" max="1" width="5.6640625" customWidth="1"/>
    <col min="2" max="2" width="11.5546875" customWidth="1"/>
    <col min="3" max="3" width="48.109375" customWidth="1"/>
    <col min="4" max="4" width="23.6640625" customWidth="1"/>
    <col min="5" max="5" width="8.44140625" customWidth="1"/>
    <col min="6" max="6" width="8.109375" customWidth="1"/>
    <col min="7" max="7" width="11.5546875" customWidth="1"/>
    <col min="8" max="8" width="9.109375" customWidth="1"/>
    <col min="9" max="9" width="11.88671875" customWidth="1"/>
    <col min="10" max="26" width="9.109375" customWidth="1"/>
  </cols>
  <sheetData>
    <row r="1" spans="1:26" ht="18" x14ac:dyDescent="0.35">
      <c r="A1" s="276" t="s">
        <v>216</v>
      </c>
      <c r="B1" s="253"/>
      <c r="C1" s="253"/>
      <c r="D1" s="253"/>
      <c r="E1" s="253"/>
      <c r="F1" s="253"/>
      <c r="G1" s="254"/>
      <c r="H1" s="29"/>
      <c r="I1" s="29"/>
      <c r="J1" s="30"/>
      <c r="K1" s="4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14.4" x14ac:dyDescent="0.3">
      <c r="A2" s="46" t="s">
        <v>6</v>
      </c>
      <c r="B2" s="27" t="s">
        <v>8</v>
      </c>
      <c r="C2" s="111" t="s">
        <v>10</v>
      </c>
      <c r="D2" s="27" t="s">
        <v>12</v>
      </c>
      <c r="E2" s="27" t="s">
        <v>15</v>
      </c>
      <c r="F2" s="27" t="s">
        <v>16</v>
      </c>
      <c r="G2" s="122" t="s">
        <v>19</v>
      </c>
      <c r="H2" s="29"/>
      <c r="I2" s="29"/>
      <c r="J2" s="30"/>
      <c r="K2" s="4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15.6" x14ac:dyDescent="0.3">
      <c r="A3" s="35"/>
      <c r="B3" s="36"/>
      <c r="C3" s="37"/>
      <c r="D3" s="255" t="s">
        <v>25</v>
      </c>
      <c r="E3" s="240"/>
      <c r="F3" s="113">
        <f>'Jan-24'!F12</f>
        <v>6589</v>
      </c>
      <c r="G3" s="123"/>
      <c r="H3" s="29"/>
      <c r="I3" s="29"/>
      <c r="J3" s="30"/>
      <c r="K3" s="4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28.8" x14ac:dyDescent="0.3">
      <c r="A4" s="35">
        <v>1</v>
      </c>
      <c r="B4" s="42">
        <v>45329</v>
      </c>
      <c r="C4" s="43" t="s">
        <v>217</v>
      </c>
      <c r="D4" s="17" t="s">
        <v>64</v>
      </c>
      <c r="E4" s="17" t="s">
        <v>45</v>
      </c>
      <c r="F4" s="67"/>
      <c r="G4" s="124">
        <v>410</v>
      </c>
      <c r="H4" s="29"/>
      <c r="I4" s="29"/>
      <c r="J4" s="30"/>
      <c r="K4" s="4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5.6" x14ac:dyDescent="0.3">
      <c r="A5" s="35">
        <f t="shared" ref="A5:A24" si="0">A4+1</f>
        <v>2</v>
      </c>
      <c r="B5" s="42">
        <v>45332</v>
      </c>
      <c r="C5" s="26" t="s">
        <v>218</v>
      </c>
      <c r="D5" s="17" t="s">
        <v>219</v>
      </c>
      <c r="E5" s="17" t="s">
        <v>45</v>
      </c>
      <c r="F5" s="17"/>
      <c r="G5" s="125">
        <v>50</v>
      </c>
      <c r="H5" s="29"/>
      <c r="I5" s="29"/>
      <c r="J5" s="30"/>
      <c r="K5" s="4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5.6" x14ac:dyDescent="0.3">
      <c r="A6" s="35">
        <f t="shared" si="0"/>
        <v>3</v>
      </c>
      <c r="B6" s="42">
        <v>45333</v>
      </c>
      <c r="C6" s="26" t="s">
        <v>220</v>
      </c>
      <c r="D6" s="17" t="s">
        <v>221</v>
      </c>
      <c r="E6" s="17" t="s">
        <v>33</v>
      </c>
      <c r="F6" s="17"/>
      <c r="G6" s="125">
        <v>820</v>
      </c>
      <c r="H6" s="29"/>
      <c r="I6" s="29"/>
      <c r="J6" s="30"/>
      <c r="K6" s="4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15.6" x14ac:dyDescent="0.3">
      <c r="A7" s="35">
        <f t="shared" si="0"/>
        <v>4</v>
      </c>
      <c r="B7" s="42">
        <v>45333</v>
      </c>
      <c r="C7" s="26" t="s">
        <v>222</v>
      </c>
      <c r="D7" s="17" t="s">
        <v>223</v>
      </c>
      <c r="E7" s="17" t="s">
        <v>33</v>
      </c>
      <c r="F7" s="67"/>
      <c r="G7" s="124">
        <v>350</v>
      </c>
      <c r="H7" s="29"/>
      <c r="I7" s="29"/>
      <c r="J7" s="30"/>
      <c r="K7" s="4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15.6" x14ac:dyDescent="0.3">
      <c r="A8" s="35">
        <f t="shared" si="0"/>
        <v>5</v>
      </c>
      <c r="B8" s="42">
        <v>45334</v>
      </c>
      <c r="C8" s="26" t="s">
        <v>224</v>
      </c>
      <c r="D8" s="17" t="s">
        <v>183</v>
      </c>
      <c r="E8" s="17" t="s">
        <v>33</v>
      </c>
      <c r="F8" s="17"/>
      <c r="G8" s="125">
        <v>68</v>
      </c>
      <c r="H8" s="29"/>
      <c r="I8" s="29"/>
      <c r="J8" s="30"/>
      <c r="K8" s="4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ht="15.6" x14ac:dyDescent="0.3">
      <c r="A9" s="35">
        <f t="shared" si="0"/>
        <v>6</v>
      </c>
      <c r="B9" s="42">
        <v>45334</v>
      </c>
      <c r="C9" s="26" t="s">
        <v>225</v>
      </c>
      <c r="D9" s="17" t="s">
        <v>226</v>
      </c>
      <c r="E9" s="17" t="s">
        <v>33</v>
      </c>
      <c r="F9" s="17"/>
      <c r="G9" s="125">
        <v>57</v>
      </c>
      <c r="H9" s="29"/>
      <c r="I9" s="29"/>
      <c r="J9" s="30"/>
      <c r="K9" s="4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ht="57.6" x14ac:dyDescent="0.3">
      <c r="A10" s="35">
        <f t="shared" si="0"/>
        <v>7</v>
      </c>
      <c r="B10" s="42">
        <v>45334</v>
      </c>
      <c r="C10" s="26" t="s">
        <v>227</v>
      </c>
      <c r="D10" s="17" t="s">
        <v>226</v>
      </c>
      <c r="E10" s="17" t="s">
        <v>45</v>
      </c>
      <c r="F10" s="17"/>
      <c r="G10" s="125">
        <v>210</v>
      </c>
      <c r="H10" s="29"/>
      <c r="I10" s="29"/>
      <c r="J10" s="30"/>
      <c r="K10" s="4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15.6" x14ac:dyDescent="0.3">
      <c r="A11" s="35">
        <f t="shared" si="0"/>
        <v>8</v>
      </c>
      <c r="B11" s="42">
        <v>45337</v>
      </c>
      <c r="C11" s="26" t="s">
        <v>228</v>
      </c>
      <c r="D11" s="17" t="s">
        <v>64</v>
      </c>
      <c r="E11" s="17" t="s">
        <v>33</v>
      </c>
      <c r="F11" s="17"/>
      <c r="G11" s="125">
        <v>200</v>
      </c>
      <c r="H11" s="29"/>
      <c r="I11" s="29"/>
      <c r="J11" s="30"/>
      <c r="K11" s="126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15.6" x14ac:dyDescent="0.3">
      <c r="A12" s="35">
        <f t="shared" si="0"/>
        <v>9</v>
      </c>
      <c r="B12" s="42">
        <v>45338</v>
      </c>
      <c r="C12" s="26" t="s">
        <v>229</v>
      </c>
      <c r="D12" s="17" t="s">
        <v>183</v>
      </c>
      <c r="E12" s="17" t="s">
        <v>33</v>
      </c>
      <c r="F12" s="17"/>
      <c r="G12" s="125">
        <v>250</v>
      </c>
      <c r="H12" s="29"/>
      <c r="I12" s="29"/>
      <c r="J12" s="30"/>
      <c r="K12" s="4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15.6" x14ac:dyDescent="0.3">
      <c r="A13" s="35">
        <f t="shared" si="0"/>
        <v>10</v>
      </c>
      <c r="B13" s="42">
        <v>45341</v>
      </c>
      <c r="C13" s="26" t="s">
        <v>230</v>
      </c>
      <c r="D13" s="17" t="s">
        <v>64</v>
      </c>
      <c r="E13" s="17" t="s">
        <v>33</v>
      </c>
      <c r="F13" s="17"/>
      <c r="G13" s="125">
        <v>300</v>
      </c>
      <c r="H13" s="29"/>
      <c r="I13" s="29"/>
      <c r="J13" s="30"/>
      <c r="K13" s="4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28.8" x14ac:dyDescent="0.3">
      <c r="A14" s="35">
        <f t="shared" si="0"/>
        <v>11</v>
      </c>
      <c r="B14" s="42">
        <v>45344</v>
      </c>
      <c r="C14" s="26" t="s">
        <v>231</v>
      </c>
      <c r="D14" s="17" t="s">
        <v>64</v>
      </c>
      <c r="E14" s="17" t="s">
        <v>33</v>
      </c>
      <c r="F14" s="17"/>
      <c r="G14" s="125">
        <v>490</v>
      </c>
      <c r="H14" s="29"/>
      <c r="I14" s="29"/>
      <c r="J14" s="30"/>
      <c r="K14" s="4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15.6" x14ac:dyDescent="0.3">
      <c r="A15" s="35">
        <f t="shared" si="0"/>
        <v>12</v>
      </c>
      <c r="B15" s="42">
        <v>45344</v>
      </c>
      <c r="C15" s="127" t="s">
        <v>232</v>
      </c>
      <c r="D15" s="17" t="s">
        <v>64</v>
      </c>
      <c r="E15" s="17" t="s">
        <v>33</v>
      </c>
      <c r="F15" s="17"/>
      <c r="G15" s="125">
        <v>130</v>
      </c>
      <c r="H15" s="29"/>
      <c r="I15" s="29"/>
      <c r="J15" s="30"/>
      <c r="K15" s="4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ht="28.8" x14ac:dyDescent="0.3">
      <c r="A16" s="35">
        <f t="shared" si="0"/>
        <v>13</v>
      </c>
      <c r="B16" s="42">
        <v>45344</v>
      </c>
      <c r="C16" s="127" t="s">
        <v>233</v>
      </c>
      <c r="D16" s="17" t="s">
        <v>64</v>
      </c>
      <c r="E16" s="17" t="s">
        <v>45</v>
      </c>
      <c r="F16" s="17"/>
      <c r="G16" s="125">
        <v>3620</v>
      </c>
      <c r="H16" s="29"/>
      <c r="I16" s="29"/>
      <c r="J16" s="30"/>
      <c r="K16" s="4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15.6" x14ac:dyDescent="0.3">
      <c r="A17" s="35">
        <f t="shared" si="0"/>
        <v>14</v>
      </c>
      <c r="B17" s="42">
        <v>45345</v>
      </c>
      <c r="C17" s="128" t="s">
        <v>234</v>
      </c>
      <c r="D17" s="17" t="s">
        <v>235</v>
      </c>
      <c r="E17" s="17" t="s">
        <v>33</v>
      </c>
      <c r="F17" s="17"/>
      <c r="G17" s="125">
        <v>200</v>
      </c>
      <c r="H17" s="29"/>
      <c r="I17" s="29"/>
      <c r="J17" s="30"/>
      <c r="K17" s="4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ht="15.6" x14ac:dyDescent="0.3">
      <c r="A18" s="35">
        <f t="shared" si="0"/>
        <v>15</v>
      </c>
      <c r="B18" s="42">
        <v>45345</v>
      </c>
      <c r="C18" s="128" t="s">
        <v>236</v>
      </c>
      <c r="D18" s="17" t="s">
        <v>183</v>
      </c>
      <c r="E18" s="17" t="s">
        <v>33</v>
      </c>
      <c r="F18" s="17"/>
      <c r="G18" s="125">
        <v>100</v>
      </c>
      <c r="H18" s="29"/>
      <c r="I18" s="29"/>
      <c r="J18" s="30"/>
      <c r="K18" s="4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28.8" x14ac:dyDescent="0.3">
      <c r="A19" s="35">
        <f t="shared" si="0"/>
        <v>16</v>
      </c>
      <c r="B19" s="42">
        <v>45347</v>
      </c>
      <c r="C19" s="128" t="s">
        <v>237</v>
      </c>
      <c r="D19" s="17" t="s">
        <v>64</v>
      </c>
      <c r="E19" s="17" t="s">
        <v>45</v>
      </c>
      <c r="F19" s="17"/>
      <c r="G19" s="125">
        <v>1200</v>
      </c>
      <c r="H19" s="29"/>
      <c r="I19" s="29"/>
      <c r="J19" s="30"/>
      <c r="K19" s="4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28.8" x14ac:dyDescent="0.3">
      <c r="A20" s="35">
        <f t="shared" si="0"/>
        <v>17</v>
      </c>
      <c r="B20" s="42">
        <v>45348</v>
      </c>
      <c r="C20" s="128" t="s">
        <v>238</v>
      </c>
      <c r="D20" s="17" t="s">
        <v>64</v>
      </c>
      <c r="E20" s="17" t="s">
        <v>45</v>
      </c>
      <c r="F20" s="17"/>
      <c r="G20" s="125">
        <v>1100</v>
      </c>
      <c r="H20" s="29"/>
      <c r="I20" s="29"/>
      <c r="J20" s="30"/>
      <c r="K20" s="4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5.75" customHeight="1" x14ac:dyDescent="0.3">
      <c r="A21" s="35">
        <f t="shared" si="0"/>
        <v>18</v>
      </c>
      <c r="B21" s="42">
        <v>45348</v>
      </c>
      <c r="C21" s="43" t="s">
        <v>239</v>
      </c>
      <c r="D21" s="17" t="s">
        <v>171</v>
      </c>
      <c r="E21" s="17" t="s">
        <v>33</v>
      </c>
      <c r="F21" s="17"/>
      <c r="G21" s="125">
        <v>1200</v>
      </c>
      <c r="H21" s="29"/>
      <c r="I21" s="29"/>
      <c r="J21" s="30"/>
      <c r="K21" s="4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5.75" customHeight="1" x14ac:dyDescent="0.3">
      <c r="A22" s="35">
        <f t="shared" si="0"/>
        <v>19</v>
      </c>
      <c r="B22" s="42">
        <v>45348</v>
      </c>
      <c r="C22" s="43" t="s">
        <v>240</v>
      </c>
      <c r="D22" s="17" t="s">
        <v>64</v>
      </c>
      <c r="E22" s="17" t="s">
        <v>33</v>
      </c>
      <c r="F22" s="17"/>
      <c r="G22" s="125">
        <v>90</v>
      </c>
      <c r="H22" s="29"/>
      <c r="I22" s="29"/>
      <c r="J22" s="30"/>
      <c r="K22" s="4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5.75" customHeight="1" x14ac:dyDescent="0.3">
      <c r="A23" s="35">
        <f t="shared" si="0"/>
        <v>20</v>
      </c>
      <c r="B23" s="42">
        <v>45349</v>
      </c>
      <c r="C23" s="26" t="s">
        <v>241</v>
      </c>
      <c r="D23" s="17" t="s">
        <v>64</v>
      </c>
      <c r="E23" s="17" t="s">
        <v>33</v>
      </c>
      <c r="F23" s="17">
        <v>10000</v>
      </c>
      <c r="G23" s="125">
        <v>200</v>
      </c>
      <c r="H23" s="29"/>
      <c r="I23" s="29"/>
      <c r="J23" s="30"/>
      <c r="K23" s="4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15.75" customHeight="1" x14ac:dyDescent="0.3">
      <c r="A24" s="35">
        <f t="shared" si="0"/>
        <v>21</v>
      </c>
      <c r="B24" s="42">
        <v>45350</v>
      </c>
      <c r="C24" s="26" t="s">
        <v>242</v>
      </c>
      <c r="D24" s="17" t="s">
        <v>64</v>
      </c>
      <c r="E24" s="17" t="s">
        <v>33</v>
      </c>
      <c r="F24" s="17"/>
      <c r="G24" s="125">
        <v>3920</v>
      </c>
      <c r="H24" s="29"/>
      <c r="I24" s="29"/>
      <c r="J24" s="30"/>
      <c r="K24" s="4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15.75" customHeight="1" x14ac:dyDescent="0.3">
      <c r="A25" s="46"/>
      <c r="B25" s="36"/>
      <c r="C25" s="26"/>
      <c r="D25" s="27" t="s">
        <v>52</v>
      </c>
      <c r="E25" s="27"/>
      <c r="F25" s="47">
        <f t="shared" ref="F25:G25" si="1">SUM(F3:F24)</f>
        <v>16589</v>
      </c>
      <c r="G25" s="129">
        <f t="shared" si="1"/>
        <v>14965</v>
      </c>
      <c r="H25" s="29"/>
      <c r="I25" s="29"/>
      <c r="J25" s="30"/>
      <c r="K25" s="4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15.75" customHeight="1" x14ac:dyDescent="0.3">
      <c r="A26" s="49"/>
      <c r="B26" s="50"/>
      <c r="C26" s="256" t="s">
        <v>73</v>
      </c>
      <c r="D26" s="248"/>
      <c r="E26" s="51"/>
      <c r="F26" s="52">
        <f>F25-G25</f>
        <v>1624</v>
      </c>
      <c r="G26" s="130"/>
      <c r="H26" s="29"/>
      <c r="I26" s="29"/>
      <c r="J26" s="30"/>
      <c r="K26" s="4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15.75" customHeight="1" x14ac:dyDescent="0.3">
      <c r="A27" s="29"/>
      <c r="B27" s="29"/>
      <c r="C27" s="54"/>
      <c r="D27" s="29"/>
      <c r="E27" s="29"/>
      <c r="F27" s="29"/>
      <c r="G27" s="131"/>
      <c r="H27" s="29"/>
      <c r="I27" s="29"/>
      <c r="J27" s="30"/>
      <c r="K27" s="4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15.75" customHeight="1" x14ac:dyDescent="0.3">
      <c r="A28" s="29"/>
      <c r="B28" s="29"/>
      <c r="C28" s="54"/>
      <c r="D28" s="29"/>
      <c r="E28" s="29"/>
      <c r="F28" s="29"/>
      <c r="G28" s="131"/>
      <c r="H28" s="29"/>
      <c r="I28" s="29"/>
      <c r="J28" s="30"/>
      <c r="K28" s="4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15.75" customHeight="1" x14ac:dyDescent="0.3">
      <c r="A29" s="29"/>
      <c r="B29" s="29"/>
      <c r="C29" s="54"/>
      <c r="D29" s="29"/>
      <c r="E29" s="29"/>
      <c r="F29" s="29"/>
      <c r="G29" s="131"/>
      <c r="H29" s="29"/>
      <c r="I29" s="29"/>
      <c r="J29" s="30"/>
      <c r="K29" s="4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ht="15.75" customHeight="1" x14ac:dyDescent="0.3">
      <c r="A30" s="29"/>
      <c r="B30" s="29"/>
      <c r="C30" s="54"/>
      <c r="D30" s="29"/>
      <c r="E30" s="29"/>
      <c r="F30" s="29"/>
      <c r="G30" s="131"/>
      <c r="H30" s="29"/>
      <c r="I30" s="29"/>
      <c r="J30" s="30"/>
      <c r="K30" s="4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ht="15.75" customHeight="1" x14ac:dyDescent="0.3">
      <c r="A31" s="29"/>
      <c r="B31" s="29"/>
      <c r="C31" s="54"/>
      <c r="D31" s="29"/>
      <c r="E31" s="29"/>
      <c r="F31" s="29"/>
      <c r="G31" s="131"/>
      <c r="H31" s="29"/>
      <c r="I31" s="29"/>
      <c r="J31" s="30"/>
      <c r="K31" s="4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15.75" customHeight="1" x14ac:dyDescent="0.3">
      <c r="A32" s="29"/>
      <c r="B32" s="29"/>
      <c r="C32" s="54"/>
      <c r="D32" s="29"/>
      <c r="E32" s="29"/>
      <c r="F32" s="29"/>
      <c r="G32" s="131"/>
      <c r="H32" s="29"/>
      <c r="I32" s="29"/>
      <c r="J32" s="30"/>
      <c r="K32" s="4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15.75" customHeight="1" x14ac:dyDescent="0.3">
      <c r="A33" s="29"/>
      <c r="B33" s="29"/>
      <c r="C33" s="54"/>
      <c r="D33" s="29"/>
      <c r="E33" s="29"/>
      <c r="F33" s="29"/>
      <c r="G33" s="131"/>
      <c r="H33" s="29"/>
      <c r="I33" s="29"/>
      <c r="J33" s="30"/>
      <c r="K33" s="4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15.75" customHeight="1" x14ac:dyDescent="0.3">
      <c r="A34" s="29"/>
      <c r="B34" s="29"/>
      <c r="C34" s="54"/>
      <c r="D34" s="29"/>
      <c r="E34" s="29"/>
      <c r="F34" s="29"/>
      <c r="G34" s="131"/>
      <c r="H34" s="29"/>
      <c r="I34" s="29"/>
      <c r="J34" s="30"/>
      <c r="K34" s="4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5.75" customHeight="1" x14ac:dyDescent="0.3">
      <c r="A35" s="29"/>
      <c r="B35" s="29"/>
      <c r="C35" s="54"/>
      <c r="D35" s="29"/>
      <c r="E35" s="29"/>
      <c r="F35" s="29"/>
      <c r="G35" s="131"/>
      <c r="H35" s="29"/>
      <c r="I35" s="29"/>
      <c r="J35" s="30"/>
      <c r="K35" s="4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15.75" customHeight="1" x14ac:dyDescent="0.3">
      <c r="A36" s="29"/>
      <c r="B36" s="29"/>
      <c r="C36" s="54"/>
      <c r="D36" s="29"/>
      <c r="E36" s="29"/>
      <c r="F36" s="29"/>
      <c r="G36" s="131"/>
      <c r="H36" s="29"/>
      <c r="I36" s="29"/>
      <c r="J36" s="30"/>
      <c r="K36" s="4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ht="15.75" customHeight="1" x14ac:dyDescent="0.3">
      <c r="A37" s="29"/>
      <c r="B37" s="29"/>
      <c r="C37" s="54"/>
      <c r="D37" s="29"/>
      <c r="E37" s="29"/>
      <c r="F37" s="29"/>
      <c r="G37" s="131"/>
      <c r="H37" s="29"/>
      <c r="I37" s="29"/>
      <c r="J37" s="30"/>
      <c r="K37" s="4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15.75" customHeight="1" x14ac:dyDescent="0.3">
      <c r="A38" s="29"/>
      <c r="B38" s="29"/>
      <c r="C38" s="54"/>
      <c r="D38" s="29"/>
      <c r="E38" s="29"/>
      <c r="F38" s="29"/>
      <c r="G38" s="131"/>
      <c r="H38" s="29"/>
      <c r="I38" s="29"/>
      <c r="J38" s="30"/>
      <c r="K38" s="4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15.75" customHeight="1" x14ac:dyDescent="0.3">
      <c r="A39" s="29"/>
      <c r="B39" s="29"/>
      <c r="C39" s="54"/>
      <c r="D39" s="29"/>
      <c r="E39" s="29"/>
      <c r="F39" s="29"/>
      <c r="G39" s="131"/>
      <c r="H39" s="29"/>
      <c r="I39" s="29"/>
      <c r="J39" s="30"/>
      <c r="K39" s="4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15.75" customHeight="1" x14ac:dyDescent="0.3">
      <c r="A40" s="29"/>
      <c r="B40" s="29"/>
      <c r="C40" s="54"/>
      <c r="D40" s="29"/>
      <c r="E40" s="29"/>
      <c r="F40" s="29"/>
      <c r="G40" s="131"/>
      <c r="H40" s="29"/>
      <c r="I40" s="29"/>
      <c r="J40" s="30"/>
      <c r="K40" s="4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15.75" customHeight="1" x14ac:dyDescent="0.3">
      <c r="A41" s="29"/>
      <c r="B41" s="29"/>
      <c r="C41" s="54"/>
      <c r="D41" s="29"/>
      <c r="E41" s="29"/>
      <c r="F41" s="29"/>
      <c r="G41" s="131"/>
      <c r="H41" s="29"/>
      <c r="I41" s="29"/>
      <c r="J41" s="30"/>
      <c r="K41" s="4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ht="15.75" customHeight="1" x14ac:dyDescent="0.3">
      <c r="A42" s="29"/>
      <c r="B42" s="29"/>
      <c r="C42" s="54"/>
      <c r="D42" s="29"/>
      <c r="E42" s="29"/>
      <c r="F42" s="29"/>
      <c r="G42" s="131"/>
      <c r="H42" s="29"/>
      <c r="I42" s="29"/>
      <c r="J42" s="30"/>
      <c r="K42" s="4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15.75" customHeight="1" x14ac:dyDescent="0.3">
      <c r="A43" s="29"/>
      <c r="B43" s="29"/>
      <c r="C43" s="54"/>
      <c r="D43" s="29"/>
      <c r="E43" s="29"/>
      <c r="F43" s="29"/>
      <c r="G43" s="131"/>
      <c r="H43" s="29"/>
      <c r="I43" s="29"/>
      <c r="J43" s="30"/>
      <c r="K43" s="4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ht="15.75" customHeight="1" x14ac:dyDescent="0.3">
      <c r="A44" s="29"/>
      <c r="B44" s="29"/>
      <c r="C44" s="54"/>
      <c r="D44" s="29"/>
      <c r="E44" s="29"/>
      <c r="F44" s="29"/>
      <c r="G44" s="131"/>
      <c r="H44" s="29"/>
      <c r="I44" s="29"/>
      <c r="J44" s="30"/>
      <c r="K44" s="4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15.75" customHeight="1" x14ac:dyDescent="0.3">
      <c r="A45" s="29"/>
      <c r="B45" s="29"/>
      <c r="C45" s="54"/>
      <c r="D45" s="29"/>
      <c r="E45" s="29"/>
      <c r="F45" s="29"/>
      <c r="G45" s="131"/>
      <c r="H45" s="29"/>
      <c r="I45" s="29"/>
      <c r="J45" s="30"/>
      <c r="K45" s="4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15.75" customHeight="1" x14ac:dyDescent="0.3">
      <c r="A46" s="29"/>
      <c r="B46" s="29"/>
      <c r="C46" s="54"/>
      <c r="D46" s="29"/>
      <c r="E46" s="29"/>
      <c r="F46" s="29"/>
      <c r="G46" s="131"/>
      <c r="H46" s="29"/>
      <c r="I46" s="29"/>
      <c r="J46" s="30"/>
      <c r="K46" s="4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15.75" customHeight="1" x14ac:dyDescent="0.3">
      <c r="A47" s="29"/>
      <c r="B47" s="29"/>
      <c r="C47" s="54"/>
      <c r="D47" s="29"/>
      <c r="E47" s="29"/>
      <c r="F47" s="29"/>
      <c r="G47" s="131"/>
      <c r="H47" s="29"/>
      <c r="I47" s="29"/>
      <c r="J47" s="30"/>
      <c r="K47" s="4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15.75" customHeight="1" x14ac:dyDescent="0.3">
      <c r="A48" s="29"/>
      <c r="B48" s="29"/>
      <c r="C48" s="54"/>
      <c r="D48" s="29"/>
      <c r="E48" s="29"/>
      <c r="F48" s="29"/>
      <c r="G48" s="131"/>
      <c r="H48" s="29"/>
      <c r="I48" s="29"/>
      <c r="J48" s="30"/>
      <c r="K48" s="4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15.75" customHeight="1" x14ac:dyDescent="0.3">
      <c r="A49" s="29"/>
      <c r="B49" s="29"/>
      <c r="C49" s="54"/>
      <c r="D49" s="29"/>
      <c r="E49" s="29"/>
      <c r="F49" s="29"/>
      <c r="G49" s="131"/>
      <c r="H49" s="29"/>
      <c r="I49" s="29"/>
      <c r="J49" s="30"/>
      <c r="K49" s="4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15.75" customHeight="1" x14ac:dyDescent="0.3">
      <c r="A50" s="29"/>
      <c r="B50" s="29"/>
      <c r="C50" s="54"/>
      <c r="D50" s="29"/>
      <c r="E50" s="29"/>
      <c r="F50" s="29"/>
      <c r="G50" s="131"/>
      <c r="H50" s="29"/>
      <c r="I50" s="29"/>
      <c r="J50" s="30"/>
      <c r="K50" s="4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15.75" customHeight="1" x14ac:dyDescent="0.3">
      <c r="A51" s="29"/>
      <c r="B51" s="29"/>
      <c r="C51" s="54"/>
      <c r="D51" s="29"/>
      <c r="E51" s="29"/>
      <c r="F51" s="29"/>
      <c r="G51" s="131"/>
      <c r="H51" s="29"/>
      <c r="I51" s="29"/>
      <c r="J51" s="30"/>
      <c r="K51" s="4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15.75" customHeight="1" x14ac:dyDescent="0.3">
      <c r="A52" s="29"/>
      <c r="B52" s="29"/>
      <c r="C52" s="54"/>
      <c r="D52" s="29"/>
      <c r="E52" s="29"/>
      <c r="F52" s="29"/>
      <c r="G52" s="131"/>
      <c r="H52" s="29"/>
      <c r="I52" s="29"/>
      <c r="J52" s="30"/>
      <c r="K52" s="4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ht="15.75" customHeight="1" x14ac:dyDescent="0.3">
      <c r="A53" s="29"/>
      <c r="B53" s="29"/>
      <c r="C53" s="54"/>
      <c r="D53" s="29"/>
      <c r="E53" s="29"/>
      <c r="F53" s="29"/>
      <c r="G53" s="131"/>
      <c r="H53" s="29"/>
      <c r="I53" s="29"/>
      <c r="J53" s="30"/>
      <c r="K53" s="4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15.75" customHeight="1" x14ac:dyDescent="0.3">
      <c r="A54" s="29"/>
      <c r="B54" s="29"/>
      <c r="C54" s="54"/>
      <c r="D54" s="29"/>
      <c r="E54" s="29"/>
      <c r="F54" s="29"/>
      <c r="G54" s="131"/>
      <c r="H54" s="29"/>
      <c r="I54" s="29"/>
      <c r="J54" s="30"/>
      <c r="K54" s="4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ht="15.75" customHeight="1" x14ac:dyDescent="0.3">
      <c r="A55" s="29"/>
      <c r="B55" s="29"/>
      <c r="C55" s="54"/>
      <c r="D55" s="29"/>
      <c r="E55" s="29"/>
      <c r="F55" s="29"/>
      <c r="G55" s="131"/>
      <c r="H55" s="29"/>
      <c r="I55" s="29"/>
      <c r="J55" s="30"/>
      <c r="K55" s="4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ht="15.75" customHeight="1" x14ac:dyDescent="0.3">
      <c r="A56" s="29"/>
      <c r="B56" s="29"/>
      <c r="C56" s="54"/>
      <c r="D56" s="29"/>
      <c r="E56" s="29"/>
      <c r="F56" s="29"/>
      <c r="G56" s="131"/>
      <c r="H56" s="29"/>
      <c r="I56" s="29"/>
      <c r="J56" s="30"/>
      <c r="K56" s="4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ht="15.75" customHeight="1" x14ac:dyDescent="0.3">
      <c r="A57" s="29"/>
      <c r="B57" s="29"/>
      <c r="C57" s="54"/>
      <c r="D57" s="29"/>
      <c r="E57" s="29"/>
      <c r="F57" s="29"/>
      <c r="G57" s="131"/>
      <c r="H57" s="29"/>
      <c r="I57" s="29"/>
      <c r="J57" s="30"/>
      <c r="K57" s="4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15.75" customHeight="1" x14ac:dyDescent="0.3">
      <c r="A58" s="29"/>
      <c r="B58" s="29"/>
      <c r="C58" s="54"/>
      <c r="D58" s="29"/>
      <c r="E58" s="29"/>
      <c r="F58" s="29"/>
      <c r="G58" s="131"/>
      <c r="H58" s="29"/>
      <c r="I58" s="29"/>
      <c r="J58" s="30"/>
      <c r="K58" s="4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ht="15.75" customHeight="1" x14ac:dyDescent="0.3">
      <c r="A59" s="29"/>
      <c r="B59" s="29"/>
      <c r="C59" s="54"/>
      <c r="D59" s="29"/>
      <c r="E59" s="29"/>
      <c r="F59" s="29"/>
      <c r="G59" s="131"/>
      <c r="H59" s="29"/>
      <c r="I59" s="29"/>
      <c r="J59" s="30"/>
      <c r="K59" s="4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ht="15.75" customHeight="1" x14ac:dyDescent="0.3">
      <c r="A60" s="29"/>
      <c r="B60" s="29"/>
      <c r="C60" s="54"/>
      <c r="D60" s="29"/>
      <c r="E60" s="29"/>
      <c r="F60" s="29"/>
      <c r="G60" s="131"/>
      <c r="H60" s="29"/>
      <c r="I60" s="29"/>
      <c r="J60" s="30"/>
      <c r="K60" s="4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5.75" customHeight="1" x14ac:dyDescent="0.3">
      <c r="A61" s="29"/>
      <c r="B61" s="29"/>
      <c r="C61" s="54"/>
      <c r="D61" s="29"/>
      <c r="E61" s="29"/>
      <c r="F61" s="29"/>
      <c r="G61" s="131"/>
      <c r="H61" s="29"/>
      <c r="I61" s="29"/>
      <c r="J61" s="30"/>
      <c r="K61" s="4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5.75" customHeight="1" x14ac:dyDescent="0.3">
      <c r="A62" s="29"/>
      <c r="B62" s="29"/>
      <c r="C62" s="54"/>
      <c r="D62" s="29"/>
      <c r="E62" s="29"/>
      <c r="F62" s="29"/>
      <c r="G62" s="131"/>
      <c r="H62" s="29"/>
      <c r="I62" s="29"/>
      <c r="J62" s="30"/>
      <c r="K62" s="4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5.75" customHeight="1" x14ac:dyDescent="0.3">
      <c r="A63" s="29"/>
      <c r="B63" s="29"/>
      <c r="C63" s="54"/>
      <c r="D63" s="29"/>
      <c r="E63" s="29"/>
      <c r="F63" s="29"/>
      <c r="G63" s="131"/>
      <c r="H63" s="29"/>
      <c r="I63" s="29"/>
      <c r="J63" s="30"/>
      <c r="K63" s="4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5.75" customHeight="1" x14ac:dyDescent="0.3">
      <c r="A64" s="29"/>
      <c r="B64" s="29"/>
      <c r="C64" s="54"/>
      <c r="D64" s="29"/>
      <c r="E64" s="29"/>
      <c r="F64" s="29"/>
      <c r="G64" s="131"/>
      <c r="H64" s="29"/>
      <c r="I64" s="29"/>
      <c r="J64" s="30"/>
      <c r="K64" s="4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5.75" customHeight="1" x14ac:dyDescent="0.3">
      <c r="A65" s="29"/>
      <c r="B65" s="29"/>
      <c r="C65" s="54"/>
      <c r="D65" s="29"/>
      <c r="E65" s="29"/>
      <c r="F65" s="29"/>
      <c r="G65" s="131"/>
      <c r="H65" s="29"/>
      <c r="I65" s="29"/>
      <c r="J65" s="30"/>
      <c r="K65" s="4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5.75" customHeight="1" x14ac:dyDescent="0.3">
      <c r="A66" s="29"/>
      <c r="B66" s="29"/>
      <c r="C66" s="54"/>
      <c r="D66" s="29"/>
      <c r="E66" s="29"/>
      <c r="F66" s="29"/>
      <c r="G66" s="131"/>
      <c r="H66" s="29"/>
      <c r="I66" s="29"/>
      <c r="J66" s="30"/>
      <c r="K66" s="4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5.75" customHeight="1" x14ac:dyDescent="0.3">
      <c r="A67" s="29"/>
      <c r="B67" s="29"/>
      <c r="C67" s="54"/>
      <c r="D67" s="29"/>
      <c r="E67" s="29"/>
      <c r="F67" s="29"/>
      <c r="G67" s="131"/>
      <c r="H67" s="29"/>
      <c r="I67" s="29"/>
      <c r="J67" s="30"/>
      <c r="K67" s="4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5.75" customHeight="1" x14ac:dyDescent="0.3">
      <c r="A68" s="29"/>
      <c r="B68" s="29"/>
      <c r="C68" s="54"/>
      <c r="D68" s="29"/>
      <c r="E68" s="29"/>
      <c r="F68" s="29"/>
      <c r="G68" s="131"/>
      <c r="H68" s="29"/>
      <c r="I68" s="29"/>
      <c r="J68" s="30"/>
      <c r="K68" s="4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5.75" customHeight="1" x14ac:dyDescent="0.3">
      <c r="A69" s="29"/>
      <c r="B69" s="29"/>
      <c r="C69" s="54"/>
      <c r="D69" s="29"/>
      <c r="E69" s="29"/>
      <c r="F69" s="29"/>
      <c r="G69" s="131"/>
      <c r="H69" s="29"/>
      <c r="I69" s="29"/>
      <c r="J69" s="30"/>
      <c r="K69" s="4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5.75" customHeight="1" x14ac:dyDescent="0.3">
      <c r="A70" s="29"/>
      <c r="B70" s="29"/>
      <c r="C70" s="54"/>
      <c r="D70" s="29"/>
      <c r="E70" s="29"/>
      <c r="F70" s="29"/>
      <c r="G70" s="131"/>
      <c r="H70" s="29"/>
      <c r="I70" s="29"/>
      <c r="J70" s="30"/>
      <c r="K70" s="4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5.75" customHeight="1" x14ac:dyDescent="0.3">
      <c r="A71" s="29"/>
      <c r="B71" s="29"/>
      <c r="C71" s="54"/>
      <c r="D71" s="29"/>
      <c r="E71" s="29"/>
      <c r="F71" s="29"/>
      <c r="G71" s="131"/>
      <c r="H71" s="29"/>
      <c r="I71" s="29"/>
      <c r="J71" s="30"/>
      <c r="K71" s="4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5.75" customHeight="1" x14ac:dyDescent="0.3">
      <c r="A72" s="29"/>
      <c r="B72" s="29"/>
      <c r="C72" s="54"/>
      <c r="D72" s="29"/>
      <c r="E72" s="29"/>
      <c r="F72" s="29"/>
      <c r="G72" s="131"/>
      <c r="H72" s="29"/>
      <c r="I72" s="29"/>
      <c r="J72" s="30"/>
      <c r="K72" s="4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5.75" customHeight="1" x14ac:dyDescent="0.3">
      <c r="A73" s="29"/>
      <c r="B73" s="29"/>
      <c r="C73" s="54"/>
      <c r="D73" s="29"/>
      <c r="E73" s="29"/>
      <c r="F73" s="29"/>
      <c r="G73" s="131"/>
      <c r="H73" s="29"/>
      <c r="I73" s="29"/>
      <c r="J73" s="30"/>
      <c r="K73" s="4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5.75" customHeight="1" x14ac:dyDescent="0.3">
      <c r="A74" s="29"/>
      <c r="B74" s="29"/>
      <c r="C74" s="54"/>
      <c r="D74" s="29"/>
      <c r="E74" s="29"/>
      <c r="F74" s="29"/>
      <c r="G74" s="131"/>
      <c r="H74" s="29"/>
      <c r="I74" s="29"/>
      <c r="J74" s="30"/>
      <c r="K74" s="4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5.75" customHeight="1" x14ac:dyDescent="0.3">
      <c r="A75" s="29"/>
      <c r="B75" s="29"/>
      <c r="C75" s="54"/>
      <c r="D75" s="29"/>
      <c r="E75" s="29"/>
      <c r="F75" s="29"/>
      <c r="G75" s="131"/>
      <c r="H75" s="29"/>
      <c r="I75" s="29"/>
      <c r="J75" s="30"/>
      <c r="K75" s="4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5.75" customHeight="1" x14ac:dyDescent="0.3">
      <c r="A76" s="29"/>
      <c r="B76" s="29"/>
      <c r="C76" s="54"/>
      <c r="D76" s="29"/>
      <c r="E76" s="29"/>
      <c r="F76" s="29"/>
      <c r="G76" s="131"/>
      <c r="H76" s="29"/>
      <c r="I76" s="29"/>
      <c r="J76" s="30"/>
      <c r="K76" s="4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5.75" customHeight="1" x14ac:dyDescent="0.3">
      <c r="A77" s="29"/>
      <c r="B77" s="29"/>
      <c r="C77" s="54"/>
      <c r="D77" s="29"/>
      <c r="E77" s="29"/>
      <c r="F77" s="29"/>
      <c r="G77" s="131"/>
      <c r="H77" s="29"/>
      <c r="I77" s="29"/>
      <c r="J77" s="30"/>
      <c r="K77" s="4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5.75" customHeight="1" x14ac:dyDescent="0.3">
      <c r="A78" s="29"/>
      <c r="B78" s="29"/>
      <c r="C78" s="54"/>
      <c r="D78" s="29"/>
      <c r="E78" s="29"/>
      <c r="F78" s="29"/>
      <c r="G78" s="131"/>
      <c r="H78" s="29"/>
      <c r="I78" s="29"/>
      <c r="J78" s="30"/>
      <c r="K78" s="4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5.75" customHeight="1" x14ac:dyDescent="0.3">
      <c r="A79" s="29"/>
      <c r="B79" s="29"/>
      <c r="C79" s="54"/>
      <c r="D79" s="29"/>
      <c r="E79" s="29"/>
      <c r="F79" s="29"/>
      <c r="G79" s="131"/>
      <c r="H79" s="29"/>
      <c r="I79" s="29"/>
      <c r="J79" s="30"/>
      <c r="K79" s="4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5.75" customHeight="1" x14ac:dyDescent="0.3">
      <c r="A80" s="29"/>
      <c r="B80" s="29"/>
      <c r="C80" s="54"/>
      <c r="D80" s="29"/>
      <c r="E80" s="29"/>
      <c r="F80" s="29"/>
      <c r="G80" s="131"/>
      <c r="H80" s="29"/>
      <c r="I80" s="29"/>
      <c r="J80" s="30"/>
      <c r="K80" s="4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5.75" customHeight="1" x14ac:dyDescent="0.3">
      <c r="A81" s="29"/>
      <c r="B81" s="29"/>
      <c r="C81" s="54"/>
      <c r="D81" s="29"/>
      <c r="E81" s="29"/>
      <c r="F81" s="29"/>
      <c r="G81" s="131"/>
      <c r="H81" s="29"/>
      <c r="I81" s="29"/>
      <c r="J81" s="30"/>
      <c r="K81" s="4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5.75" customHeight="1" x14ac:dyDescent="0.3">
      <c r="A82" s="29"/>
      <c r="B82" s="29"/>
      <c r="C82" s="54"/>
      <c r="D82" s="29"/>
      <c r="E82" s="29"/>
      <c r="F82" s="29"/>
      <c r="G82" s="131"/>
      <c r="H82" s="29"/>
      <c r="I82" s="29"/>
      <c r="J82" s="30"/>
      <c r="K82" s="4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5.75" customHeight="1" x14ac:dyDescent="0.3">
      <c r="A83" s="29"/>
      <c r="B83" s="29"/>
      <c r="C83" s="54"/>
      <c r="D83" s="29"/>
      <c r="E83" s="29"/>
      <c r="F83" s="29"/>
      <c r="G83" s="131"/>
      <c r="H83" s="29"/>
      <c r="I83" s="29"/>
      <c r="J83" s="30"/>
      <c r="K83" s="4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5.75" customHeight="1" x14ac:dyDescent="0.3">
      <c r="A84" s="29"/>
      <c r="B84" s="29"/>
      <c r="C84" s="54"/>
      <c r="D84" s="29"/>
      <c r="E84" s="29"/>
      <c r="F84" s="29"/>
      <c r="G84" s="131"/>
      <c r="H84" s="29"/>
      <c r="I84" s="29"/>
      <c r="J84" s="30"/>
      <c r="K84" s="4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5.75" customHeight="1" x14ac:dyDescent="0.3">
      <c r="A85" s="29"/>
      <c r="B85" s="29"/>
      <c r="C85" s="54"/>
      <c r="D85" s="29"/>
      <c r="E85" s="29"/>
      <c r="F85" s="29"/>
      <c r="G85" s="131"/>
      <c r="H85" s="29"/>
      <c r="I85" s="29"/>
      <c r="J85" s="30"/>
      <c r="K85" s="4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5.75" customHeight="1" x14ac:dyDescent="0.3">
      <c r="A86" s="29"/>
      <c r="B86" s="29"/>
      <c r="C86" s="54"/>
      <c r="D86" s="29"/>
      <c r="E86" s="29"/>
      <c r="F86" s="29"/>
      <c r="G86" s="131"/>
      <c r="H86" s="29"/>
      <c r="I86" s="29"/>
      <c r="J86" s="30"/>
      <c r="K86" s="4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5.75" customHeight="1" x14ac:dyDescent="0.3">
      <c r="A87" s="29"/>
      <c r="B87" s="29"/>
      <c r="C87" s="54"/>
      <c r="D87" s="29"/>
      <c r="E87" s="29"/>
      <c r="F87" s="29"/>
      <c r="G87" s="131"/>
      <c r="H87" s="29"/>
      <c r="I87" s="29"/>
      <c r="J87" s="30"/>
      <c r="K87" s="4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5.75" customHeight="1" x14ac:dyDescent="0.3">
      <c r="A88" s="29"/>
      <c r="B88" s="29"/>
      <c r="C88" s="54"/>
      <c r="D88" s="29"/>
      <c r="E88" s="29"/>
      <c r="F88" s="29"/>
      <c r="G88" s="131"/>
      <c r="H88" s="29"/>
      <c r="I88" s="29"/>
      <c r="J88" s="30"/>
      <c r="K88" s="4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5.75" customHeight="1" x14ac:dyDescent="0.3">
      <c r="A89" s="29"/>
      <c r="B89" s="29"/>
      <c r="C89" s="54"/>
      <c r="D89" s="29"/>
      <c r="E89" s="29"/>
      <c r="F89" s="29"/>
      <c r="G89" s="131"/>
      <c r="H89" s="29"/>
      <c r="I89" s="29"/>
      <c r="J89" s="30"/>
      <c r="K89" s="4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5.75" customHeight="1" x14ac:dyDescent="0.3">
      <c r="A90" s="29"/>
      <c r="B90" s="29"/>
      <c r="C90" s="54"/>
      <c r="D90" s="29"/>
      <c r="E90" s="29"/>
      <c r="F90" s="29"/>
      <c r="G90" s="131"/>
      <c r="H90" s="29"/>
      <c r="I90" s="29"/>
      <c r="J90" s="30"/>
      <c r="K90" s="4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5.75" customHeight="1" x14ac:dyDescent="0.3">
      <c r="A91" s="29"/>
      <c r="B91" s="29"/>
      <c r="C91" s="54"/>
      <c r="D91" s="29"/>
      <c r="E91" s="29"/>
      <c r="F91" s="29"/>
      <c r="G91" s="131"/>
      <c r="H91" s="29"/>
      <c r="I91" s="29"/>
      <c r="J91" s="30"/>
      <c r="K91" s="4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5.75" customHeight="1" x14ac:dyDescent="0.3">
      <c r="A92" s="29"/>
      <c r="B92" s="29"/>
      <c r="C92" s="54"/>
      <c r="D92" s="29"/>
      <c r="E92" s="29"/>
      <c r="F92" s="29"/>
      <c r="G92" s="131"/>
      <c r="H92" s="29"/>
      <c r="I92" s="29"/>
      <c r="J92" s="30"/>
      <c r="K92" s="4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5.75" customHeight="1" x14ac:dyDescent="0.3">
      <c r="A93" s="29"/>
      <c r="B93" s="29"/>
      <c r="C93" s="54"/>
      <c r="D93" s="29"/>
      <c r="E93" s="29"/>
      <c r="F93" s="29"/>
      <c r="G93" s="131"/>
      <c r="H93" s="29"/>
      <c r="I93" s="29"/>
      <c r="J93" s="30"/>
      <c r="K93" s="4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5.75" customHeight="1" x14ac:dyDescent="0.3">
      <c r="A94" s="29"/>
      <c r="B94" s="29"/>
      <c r="C94" s="54"/>
      <c r="D94" s="29"/>
      <c r="E94" s="29"/>
      <c r="F94" s="29"/>
      <c r="G94" s="131"/>
      <c r="H94" s="29"/>
      <c r="I94" s="29"/>
      <c r="J94" s="30"/>
      <c r="K94" s="4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5.75" customHeight="1" x14ac:dyDescent="0.3">
      <c r="A95" s="29"/>
      <c r="B95" s="29"/>
      <c r="C95" s="54"/>
      <c r="D95" s="29"/>
      <c r="E95" s="29"/>
      <c r="F95" s="29"/>
      <c r="G95" s="131"/>
      <c r="H95" s="29"/>
      <c r="I95" s="29"/>
      <c r="J95" s="30"/>
      <c r="K95" s="4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5.75" customHeight="1" x14ac:dyDescent="0.3">
      <c r="A96" s="29"/>
      <c r="B96" s="29"/>
      <c r="C96" s="54"/>
      <c r="D96" s="29"/>
      <c r="E96" s="29"/>
      <c r="F96" s="29"/>
      <c r="G96" s="131"/>
      <c r="H96" s="29"/>
      <c r="I96" s="29"/>
      <c r="J96" s="30"/>
      <c r="K96" s="4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5.75" customHeight="1" x14ac:dyDescent="0.3">
      <c r="A97" s="29"/>
      <c r="B97" s="29"/>
      <c r="C97" s="54"/>
      <c r="D97" s="29"/>
      <c r="E97" s="29"/>
      <c r="F97" s="29"/>
      <c r="G97" s="131"/>
      <c r="H97" s="29"/>
      <c r="I97" s="29"/>
      <c r="J97" s="30"/>
      <c r="K97" s="4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5.75" customHeight="1" x14ac:dyDescent="0.3">
      <c r="A98" s="29"/>
      <c r="B98" s="29"/>
      <c r="C98" s="54"/>
      <c r="D98" s="29"/>
      <c r="E98" s="29"/>
      <c r="F98" s="29"/>
      <c r="G98" s="131"/>
      <c r="H98" s="29"/>
      <c r="I98" s="29"/>
      <c r="J98" s="30"/>
      <c r="K98" s="4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5.75" customHeight="1" x14ac:dyDescent="0.3">
      <c r="A99" s="29"/>
      <c r="B99" s="29"/>
      <c r="C99" s="54"/>
      <c r="D99" s="29"/>
      <c r="E99" s="29"/>
      <c r="F99" s="29"/>
      <c r="G99" s="131"/>
      <c r="H99" s="29"/>
      <c r="I99" s="29"/>
      <c r="J99" s="30"/>
      <c r="K99" s="4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5.75" customHeight="1" x14ac:dyDescent="0.3">
      <c r="A100" s="29"/>
      <c r="B100" s="29"/>
      <c r="C100" s="54"/>
      <c r="D100" s="29"/>
      <c r="E100" s="29"/>
      <c r="F100" s="29"/>
      <c r="G100" s="131"/>
      <c r="H100" s="29"/>
      <c r="I100" s="29"/>
      <c r="J100" s="30"/>
      <c r="K100" s="4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5.75" customHeight="1" x14ac:dyDescent="0.3">
      <c r="A101" s="29"/>
      <c r="B101" s="29"/>
      <c r="C101" s="54"/>
      <c r="D101" s="29"/>
      <c r="E101" s="29"/>
      <c r="F101" s="29"/>
      <c r="G101" s="131"/>
      <c r="H101" s="29"/>
      <c r="I101" s="29"/>
      <c r="J101" s="30"/>
      <c r="K101" s="4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5.75" customHeight="1" x14ac:dyDescent="0.3">
      <c r="A102" s="29"/>
      <c r="B102" s="29"/>
      <c r="C102" s="54"/>
      <c r="D102" s="29"/>
      <c r="E102" s="29"/>
      <c r="F102" s="29"/>
      <c r="G102" s="131"/>
      <c r="H102" s="29"/>
      <c r="I102" s="29"/>
      <c r="J102" s="30"/>
      <c r="K102" s="4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5.75" customHeight="1" x14ac:dyDescent="0.3">
      <c r="A103" s="29"/>
      <c r="B103" s="29"/>
      <c r="C103" s="54"/>
      <c r="D103" s="29"/>
      <c r="E103" s="29"/>
      <c r="F103" s="29"/>
      <c r="G103" s="131"/>
      <c r="H103" s="29"/>
      <c r="I103" s="29"/>
      <c r="J103" s="30"/>
      <c r="K103" s="4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5.75" customHeight="1" x14ac:dyDescent="0.3">
      <c r="A104" s="29"/>
      <c r="B104" s="29"/>
      <c r="C104" s="54"/>
      <c r="D104" s="29"/>
      <c r="E104" s="29"/>
      <c r="F104" s="29"/>
      <c r="G104" s="131"/>
      <c r="H104" s="29"/>
      <c r="I104" s="29"/>
      <c r="J104" s="30"/>
      <c r="K104" s="4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5.75" customHeight="1" x14ac:dyDescent="0.3">
      <c r="A105" s="29"/>
      <c r="B105" s="29"/>
      <c r="C105" s="54"/>
      <c r="D105" s="29"/>
      <c r="E105" s="29"/>
      <c r="F105" s="29"/>
      <c r="G105" s="131"/>
      <c r="H105" s="29"/>
      <c r="I105" s="29"/>
      <c r="J105" s="30"/>
      <c r="K105" s="4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5.75" customHeight="1" x14ac:dyDescent="0.3">
      <c r="A106" s="29"/>
      <c r="B106" s="29"/>
      <c r="C106" s="54"/>
      <c r="D106" s="29"/>
      <c r="E106" s="29"/>
      <c r="F106" s="29"/>
      <c r="G106" s="131"/>
      <c r="H106" s="29"/>
      <c r="I106" s="29"/>
      <c r="J106" s="30"/>
      <c r="K106" s="4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5.75" customHeight="1" x14ac:dyDescent="0.3">
      <c r="A107" s="29"/>
      <c r="B107" s="29"/>
      <c r="C107" s="54"/>
      <c r="D107" s="29"/>
      <c r="E107" s="29"/>
      <c r="F107" s="29"/>
      <c r="G107" s="131"/>
      <c r="H107" s="29"/>
      <c r="I107" s="29"/>
      <c r="J107" s="30"/>
      <c r="K107" s="4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5.75" customHeight="1" x14ac:dyDescent="0.3">
      <c r="A108" s="29"/>
      <c r="B108" s="29"/>
      <c r="C108" s="54"/>
      <c r="D108" s="29"/>
      <c r="E108" s="29"/>
      <c r="F108" s="29"/>
      <c r="G108" s="131"/>
      <c r="H108" s="29"/>
      <c r="I108" s="29"/>
      <c r="J108" s="30"/>
      <c r="K108" s="4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5.75" customHeight="1" x14ac:dyDescent="0.3">
      <c r="A109" s="29"/>
      <c r="B109" s="29"/>
      <c r="C109" s="54"/>
      <c r="D109" s="29"/>
      <c r="E109" s="29"/>
      <c r="F109" s="29"/>
      <c r="G109" s="131"/>
      <c r="H109" s="29"/>
      <c r="I109" s="29"/>
      <c r="J109" s="30"/>
      <c r="K109" s="4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5.75" customHeight="1" x14ac:dyDescent="0.3">
      <c r="A110" s="29"/>
      <c r="B110" s="29"/>
      <c r="C110" s="54"/>
      <c r="D110" s="29"/>
      <c r="E110" s="29"/>
      <c r="F110" s="29"/>
      <c r="G110" s="131"/>
      <c r="H110" s="29"/>
      <c r="I110" s="29"/>
      <c r="J110" s="30"/>
      <c r="K110" s="4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5.75" customHeight="1" x14ac:dyDescent="0.3">
      <c r="A111" s="29"/>
      <c r="B111" s="29"/>
      <c r="C111" s="54"/>
      <c r="D111" s="29"/>
      <c r="E111" s="29"/>
      <c r="F111" s="29"/>
      <c r="G111" s="131"/>
      <c r="H111" s="29"/>
      <c r="I111" s="29"/>
      <c r="J111" s="30"/>
      <c r="K111" s="4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5.75" customHeight="1" x14ac:dyDescent="0.3">
      <c r="A112" s="29"/>
      <c r="B112" s="29"/>
      <c r="C112" s="54"/>
      <c r="D112" s="29"/>
      <c r="E112" s="29"/>
      <c r="F112" s="29"/>
      <c r="G112" s="131"/>
      <c r="H112" s="29"/>
      <c r="I112" s="29"/>
      <c r="J112" s="30"/>
      <c r="K112" s="4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5.75" customHeight="1" x14ac:dyDescent="0.3">
      <c r="A113" s="29"/>
      <c r="B113" s="29"/>
      <c r="C113" s="54"/>
      <c r="D113" s="29"/>
      <c r="E113" s="29"/>
      <c r="F113" s="29"/>
      <c r="G113" s="131"/>
      <c r="H113" s="29"/>
      <c r="I113" s="29"/>
      <c r="J113" s="30"/>
      <c r="K113" s="4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5.75" customHeight="1" x14ac:dyDescent="0.3">
      <c r="A114" s="29"/>
      <c r="B114" s="29"/>
      <c r="C114" s="54"/>
      <c r="D114" s="29"/>
      <c r="E114" s="29"/>
      <c r="F114" s="29"/>
      <c r="G114" s="131"/>
      <c r="H114" s="29"/>
      <c r="I114" s="29"/>
      <c r="J114" s="30"/>
      <c r="K114" s="4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5.75" customHeight="1" x14ac:dyDescent="0.3">
      <c r="A115" s="29"/>
      <c r="B115" s="29"/>
      <c r="C115" s="54"/>
      <c r="D115" s="29"/>
      <c r="E115" s="29"/>
      <c r="F115" s="29"/>
      <c r="G115" s="131"/>
      <c r="H115" s="29"/>
      <c r="I115" s="29"/>
      <c r="J115" s="30"/>
      <c r="K115" s="4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5.75" customHeight="1" x14ac:dyDescent="0.3">
      <c r="A116" s="29"/>
      <c r="B116" s="29"/>
      <c r="C116" s="54"/>
      <c r="D116" s="29"/>
      <c r="E116" s="29"/>
      <c r="F116" s="29"/>
      <c r="G116" s="131"/>
      <c r="H116" s="29"/>
      <c r="I116" s="29"/>
      <c r="J116" s="30"/>
      <c r="K116" s="4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5.75" customHeight="1" x14ac:dyDescent="0.3">
      <c r="A117" s="29"/>
      <c r="B117" s="29"/>
      <c r="C117" s="54"/>
      <c r="D117" s="29"/>
      <c r="E117" s="29"/>
      <c r="F117" s="29"/>
      <c r="G117" s="131"/>
      <c r="H117" s="29"/>
      <c r="I117" s="29"/>
      <c r="J117" s="30"/>
      <c r="K117" s="4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5.75" customHeight="1" x14ac:dyDescent="0.3">
      <c r="A118" s="29"/>
      <c r="B118" s="29"/>
      <c r="C118" s="54"/>
      <c r="D118" s="29"/>
      <c r="E118" s="29"/>
      <c r="F118" s="29"/>
      <c r="G118" s="131"/>
      <c r="H118" s="29"/>
      <c r="I118" s="29"/>
      <c r="J118" s="30"/>
      <c r="K118" s="4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5.75" customHeight="1" x14ac:dyDescent="0.3">
      <c r="A119" s="29"/>
      <c r="B119" s="29"/>
      <c r="C119" s="54"/>
      <c r="D119" s="29"/>
      <c r="E119" s="29"/>
      <c r="F119" s="29"/>
      <c r="G119" s="131"/>
      <c r="H119" s="29"/>
      <c r="I119" s="29"/>
      <c r="J119" s="30"/>
      <c r="K119" s="4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5.75" customHeight="1" x14ac:dyDescent="0.3">
      <c r="A120" s="29"/>
      <c r="B120" s="29"/>
      <c r="C120" s="54"/>
      <c r="D120" s="29"/>
      <c r="E120" s="29"/>
      <c r="F120" s="29"/>
      <c r="G120" s="131"/>
      <c r="H120" s="29"/>
      <c r="I120" s="29"/>
      <c r="J120" s="30"/>
      <c r="K120" s="4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5.75" customHeight="1" x14ac:dyDescent="0.3">
      <c r="A121" s="29"/>
      <c r="B121" s="29"/>
      <c r="C121" s="54"/>
      <c r="D121" s="29"/>
      <c r="E121" s="29"/>
      <c r="F121" s="29"/>
      <c r="G121" s="131"/>
      <c r="H121" s="29"/>
      <c r="I121" s="29"/>
      <c r="J121" s="30"/>
      <c r="K121" s="4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5.75" customHeight="1" x14ac:dyDescent="0.3">
      <c r="A122" s="29"/>
      <c r="B122" s="29"/>
      <c r="C122" s="54"/>
      <c r="D122" s="29"/>
      <c r="E122" s="29"/>
      <c r="F122" s="29"/>
      <c r="G122" s="131"/>
      <c r="H122" s="29"/>
      <c r="I122" s="29"/>
      <c r="J122" s="30"/>
      <c r="K122" s="4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5.75" customHeight="1" x14ac:dyDescent="0.3">
      <c r="A123" s="29"/>
      <c r="B123" s="29"/>
      <c r="C123" s="54"/>
      <c r="D123" s="29"/>
      <c r="E123" s="29"/>
      <c r="F123" s="29"/>
      <c r="G123" s="131"/>
      <c r="H123" s="29"/>
      <c r="I123" s="29"/>
      <c r="J123" s="30"/>
      <c r="K123" s="4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5.75" customHeight="1" x14ac:dyDescent="0.3">
      <c r="A124" s="29"/>
      <c r="B124" s="29"/>
      <c r="C124" s="54"/>
      <c r="D124" s="29"/>
      <c r="E124" s="29"/>
      <c r="F124" s="29"/>
      <c r="G124" s="131"/>
      <c r="H124" s="29"/>
      <c r="I124" s="29"/>
      <c r="J124" s="30"/>
      <c r="K124" s="4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5.75" customHeight="1" x14ac:dyDescent="0.3">
      <c r="A125" s="29"/>
      <c r="B125" s="29"/>
      <c r="C125" s="54"/>
      <c r="D125" s="29"/>
      <c r="E125" s="29"/>
      <c r="F125" s="29"/>
      <c r="G125" s="131"/>
      <c r="H125" s="29"/>
      <c r="I125" s="29"/>
      <c r="J125" s="30"/>
      <c r="K125" s="4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5.75" customHeight="1" x14ac:dyDescent="0.3">
      <c r="A126" s="29"/>
      <c r="B126" s="29"/>
      <c r="C126" s="54"/>
      <c r="D126" s="29"/>
      <c r="E126" s="29"/>
      <c r="F126" s="29"/>
      <c r="G126" s="131"/>
      <c r="H126" s="29"/>
      <c r="I126" s="29"/>
      <c r="J126" s="30"/>
      <c r="K126" s="4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5.75" customHeight="1" x14ac:dyDescent="0.3">
      <c r="A127" s="29"/>
      <c r="B127" s="29"/>
      <c r="C127" s="54"/>
      <c r="D127" s="29"/>
      <c r="E127" s="29"/>
      <c r="F127" s="29"/>
      <c r="G127" s="131"/>
      <c r="H127" s="29"/>
      <c r="I127" s="29"/>
      <c r="J127" s="30"/>
      <c r="K127" s="4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5.75" customHeight="1" x14ac:dyDescent="0.3">
      <c r="A128" s="29"/>
      <c r="B128" s="29"/>
      <c r="C128" s="54"/>
      <c r="D128" s="29"/>
      <c r="E128" s="29"/>
      <c r="F128" s="29"/>
      <c r="G128" s="131"/>
      <c r="H128" s="29"/>
      <c r="I128" s="29"/>
      <c r="J128" s="30"/>
      <c r="K128" s="4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5.75" customHeight="1" x14ac:dyDescent="0.3">
      <c r="A129" s="29"/>
      <c r="B129" s="29"/>
      <c r="C129" s="54"/>
      <c r="D129" s="29"/>
      <c r="E129" s="29"/>
      <c r="F129" s="29"/>
      <c r="G129" s="131"/>
      <c r="H129" s="29"/>
      <c r="I129" s="29"/>
      <c r="J129" s="30"/>
      <c r="K129" s="4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5.75" customHeight="1" x14ac:dyDescent="0.3">
      <c r="A130" s="29"/>
      <c r="B130" s="29"/>
      <c r="C130" s="54"/>
      <c r="D130" s="29"/>
      <c r="E130" s="29"/>
      <c r="F130" s="29"/>
      <c r="G130" s="131"/>
      <c r="H130" s="29"/>
      <c r="I130" s="29"/>
      <c r="J130" s="30"/>
      <c r="K130" s="4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5.75" customHeight="1" x14ac:dyDescent="0.3">
      <c r="A131" s="29"/>
      <c r="B131" s="29"/>
      <c r="C131" s="54"/>
      <c r="D131" s="29"/>
      <c r="E131" s="29"/>
      <c r="F131" s="29"/>
      <c r="G131" s="131"/>
      <c r="H131" s="29"/>
      <c r="I131" s="29"/>
      <c r="J131" s="30"/>
      <c r="K131" s="4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5.75" customHeight="1" x14ac:dyDescent="0.3">
      <c r="A132" s="29"/>
      <c r="B132" s="29"/>
      <c r="C132" s="54"/>
      <c r="D132" s="29"/>
      <c r="E132" s="29"/>
      <c r="F132" s="29"/>
      <c r="G132" s="131"/>
      <c r="H132" s="29"/>
      <c r="I132" s="29"/>
      <c r="J132" s="30"/>
      <c r="K132" s="4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5.75" customHeight="1" x14ac:dyDescent="0.3">
      <c r="A133" s="29"/>
      <c r="B133" s="29"/>
      <c r="C133" s="54"/>
      <c r="D133" s="29"/>
      <c r="E133" s="29"/>
      <c r="F133" s="29"/>
      <c r="G133" s="131"/>
      <c r="H133" s="29"/>
      <c r="I133" s="29"/>
      <c r="J133" s="30"/>
      <c r="K133" s="4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5.75" customHeight="1" x14ac:dyDescent="0.3">
      <c r="A134" s="29"/>
      <c r="B134" s="29"/>
      <c r="C134" s="54"/>
      <c r="D134" s="29"/>
      <c r="E134" s="29"/>
      <c r="F134" s="29"/>
      <c r="G134" s="131"/>
      <c r="H134" s="29"/>
      <c r="I134" s="29"/>
      <c r="J134" s="30"/>
      <c r="K134" s="4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5.75" customHeight="1" x14ac:dyDescent="0.3">
      <c r="A135" s="29"/>
      <c r="B135" s="29"/>
      <c r="C135" s="54"/>
      <c r="D135" s="29"/>
      <c r="E135" s="29"/>
      <c r="F135" s="29"/>
      <c r="G135" s="131"/>
      <c r="H135" s="29"/>
      <c r="I135" s="29"/>
      <c r="J135" s="30"/>
      <c r="K135" s="4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5.75" customHeight="1" x14ac:dyDescent="0.3">
      <c r="A136" s="29"/>
      <c r="B136" s="29"/>
      <c r="C136" s="54"/>
      <c r="D136" s="29"/>
      <c r="E136" s="29"/>
      <c r="F136" s="29"/>
      <c r="G136" s="131"/>
      <c r="H136" s="29"/>
      <c r="I136" s="29"/>
      <c r="J136" s="30"/>
      <c r="K136" s="4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5.75" customHeight="1" x14ac:dyDescent="0.3">
      <c r="A137" s="29"/>
      <c r="B137" s="29"/>
      <c r="C137" s="54"/>
      <c r="D137" s="29"/>
      <c r="E137" s="29"/>
      <c r="F137" s="29"/>
      <c r="G137" s="131"/>
      <c r="H137" s="29"/>
      <c r="I137" s="29"/>
      <c r="J137" s="30"/>
      <c r="K137" s="4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5.75" customHeight="1" x14ac:dyDescent="0.3">
      <c r="A138" s="29"/>
      <c r="B138" s="29"/>
      <c r="C138" s="54"/>
      <c r="D138" s="29"/>
      <c r="E138" s="29"/>
      <c r="F138" s="29"/>
      <c r="G138" s="131"/>
      <c r="H138" s="29"/>
      <c r="I138" s="29"/>
      <c r="J138" s="30"/>
      <c r="K138" s="4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5.75" customHeight="1" x14ac:dyDescent="0.3">
      <c r="A139" s="29"/>
      <c r="B139" s="29"/>
      <c r="C139" s="54"/>
      <c r="D139" s="29"/>
      <c r="E139" s="29"/>
      <c r="F139" s="29"/>
      <c r="G139" s="131"/>
      <c r="H139" s="29"/>
      <c r="I139" s="29"/>
      <c r="J139" s="30"/>
      <c r="K139" s="4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5.75" customHeight="1" x14ac:dyDescent="0.3">
      <c r="A140" s="29"/>
      <c r="B140" s="29"/>
      <c r="C140" s="54"/>
      <c r="D140" s="29"/>
      <c r="E140" s="29"/>
      <c r="F140" s="29"/>
      <c r="G140" s="131"/>
      <c r="H140" s="29"/>
      <c r="I140" s="29"/>
      <c r="J140" s="30"/>
      <c r="K140" s="4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5.75" customHeight="1" x14ac:dyDescent="0.3">
      <c r="A141" s="29"/>
      <c r="B141" s="29"/>
      <c r="C141" s="54"/>
      <c r="D141" s="29"/>
      <c r="E141" s="29"/>
      <c r="F141" s="29"/>
      <c r="G141" s="131"/>
      <c r="H141" s="29"/>
      <c r="I141" s="29"/>
      <c r="J141" s="30"/>
      <c r="K141" s="4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5.75" customHeight="1" x14ac:dyDescent="0.3">
      <c r="A142" s="29"/>
      <c r="B142" s="29"/>
      <c r="C142" s="54"/>
      <c r="D142" s="29"/>
      <c r="E142" s="29"/>
      <c r="F142" s="29"/>
      <c r="G142" s="131"/>
      <c r="H142" s="29"/>
      <c r="I142" s="29"/>
      <c r="J142" s="30"/>
      <c r="K142" s="4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5.75" customHeight="1" x14ac:dyDescent="0.3">
      <c r="A143" s="29"/>
      <c r="B143" s="29"/>
      <c r="C143" s="54"/>
      <c r="D143" s="29"/>
      <c r="E143" s="29"/>
      <c r="F143" s="29"/>
      <c r="G143" s="131"/>
      <c r="H143" s="29"/>
      <c r="I143" s="29"/>
      <c r="J143" s="30"/>
      <c r="K143" s="4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5.75" customHeight="1" x14ac:dyDescent="0.3">
      <c r="A144" s="29"/>
      <c r="B144" s="29"/>
      <c r="C144" s="54"/>
      <c r="D144" s="29"/>
      <c r="E144" s="29"/>
      <c r="F144" s="29"/>
      <c r="G144" s="131"/>
      <c r="H144" s="29"/>
      <c r="I144" s="29"/>
      <c r="J144" s="30"/>
      <c r="K144" s="4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5.75" customHeight="1" x14ac:dyDescent="0.3">
      <c r="A145" s="29"/>
      <c r="B145" s="29"/>
      <c r="C145" s="54"/>
      <c r="D145" s="29"/>
      <c r="E145" s="29"/>
      <c r="F145" s="29"/>
      <c r="G145" s="131"/>
      <c r="H145" s="29"/>
      <c r="I145" s="29"/>
      <c r="J145" s="30"/>
      <c r="K145" s="4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5.75" customHeight="1" x14ac:dyDescent="0.3">
      <c r="A146" s="29"/>
      <c r="B146" s="29"/>
      <c r="C146" s="54"/>
      <c r="D146" s="29"/>
      <c r="E146" s="29"/>
      <c r="F146" s="29"/>
      <c r="G146" s="131"/>
      <c r="H146" s="29"/>
      <c r="I146" s="29"/>
      <c r="J146" s="30"/>
      <c r="K146" s="4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5.75" customHeight="1" x14ac:dyDescent="0.3">
      <c r="A147" s="29"/>
      <c r="B147" s="29"/>
      <c r="C147" s="54"/>
      <c r="D147" s="29"/>
      <c r="E147" s="29"/>
      <c r="F147" s="29"/>
      <c r="G147" s="131"/>
      <c r="H147" s="29"/>
      <c r="I147" s="29"/>
      <c r="J147" s="30"/>
      <c r="K147" s="4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5.75" customHeight="1" x14ac:dyDescent="0.3">
      <c r="A148" s="29"/>
      <c r="B148" s="29"/>
      <c r="C148" s="54"/>
      <c r="D148" s="29"/>
      <c r="E148" s="29"/>
      <c r="F148" s="29"/>
      <c r="G148" s="131"/>
      <c r="H148" s="29"/>
      <c r="I148" s="29"/>
      <c r="J148" s="30"/>
      <c r="K148" s="4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5.75" customHeight="1" x14ac:dyDescent="0.3">
      <c r="A149" s="29"/>
      <c r="B149" s="29"/>
      <c r="C149" s="54"/>
      <c r="D149" s="29"/>
      <c r="E149" s="29"/>
      <c r="F149" s="29"/>
      <c r="G149" s="131"/>
      <c r="H149" s="29"/>
      <c r="I149" s="29"/>
      <c r="J149" s="30"/>
      <c r="K149" s="4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5.75" customHeight="1" x14ac:dyDescent="0.3">
      <c r="A150" s="29"/>
      <c r="B150" s="29"/>
      <c r="C150" s="54"/>
      <c r="D150" s="29"/>
      <c r="E150" s="29"/>
      <c r="F150" s="29"/>
      <c r="G150" s="131"/>
      <c r="H150" s="29"/>
      <c r="I150" s="29"/>
      <c r="J150" s="30"/>
      <c r="K150" s="4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5.75" customHeight="1" x14ac:dyDescent="0.3">
      <c r="A151" s="29"/>
      <c r="B151" s="29"/>
      <c r="C151" s="54"/>
      <c r="D151" s="29"/>
      <c r="E151" s="29"/>
      <c r="F151" s="29"/>
      <c r="G151" s="131"/>
      <c r="H151" s="29"/>
      <c r="I151" s="29"/>
      <c r="J151" s="30"/>
      <c r="K151" s="4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5.75" customHeight="1" x14ac:dyDescent="0.3">
      <c r="A152" s="29"/>
      <c r="B152" s="29"/>
      <c r="C152" s="54"/>
      <c r="D152" s="29"/>
      <c r="E152" s="29"/>
      <c r="F152" s="29"/>
      <c r="G152" s="131"/>
      <c r="H152" s="29"/>
      <c r="I152" s="29"/>
      <c r="J152" s="30"/>
      <c r="K152" s="4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5.75" customHeight="1" x14ac:dyDescent="0.3">
      <c r="A153" s="29"/>
      <c r="B153" s="29"/>
      <c r="C153" s="54"/>
      <c r="D153" s="29"/>
      <c r="E153" s="29"/>
      <c r="F153" s="29"/>
      <c r="G153" s="131"/>
      <c r="H153" s="29"/>
      <c r="I153" s="29"/>
      <c r="J153" s="30"/>
      <c r="K153" s="4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5.75" customHeight="1" x14ac:dyDescent="0.3">
      <c r="A154" s="29"/>
      <c r="B154" s="29"/>
      <c r="C154" s="54"/>
      <c r="D154" s="29"/>
      <c r="E154" s="29"/>
      <c r="F154" s="29"/>
      <c r="G154" s="131"/>
      <c r="H154" s="29"/>
      <c r="I154" s="29"/>
      <c r="J154" s="30"/>
      <c r="K154" s="4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5.75" customHeight="1" x14ac:dyDescent="0.3">
      <c r="A155" s="29"/>
      <c r="B155" s="29"/>
      <c r="C155" s="54"/>
      <c r="D155" s="29"/>
      <c r="E155" s="29"/>
      <c r="F155" s="29"/>
      <c r="G155" s="131"/>
      <c r="H155" s="29"/>
      <c r="I155" s="29"/>
      <c r="J155" s="30"/>
      <c r="K155" s="4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5.75" customHeight="1" x14ac:dyDescent="0.3">
      <c r="A156" s="29"/>
      <c r="B156" s="29"/>
      <c r="C156" s="54"/>
      <c r="D156" s="29"/>
      <c r="E156" s="29"/>
      <c r="F156" s="29"/>
      <c r="G156" s="131"/>
      <c r="H156" s="29"/>
      <c r="I156" s="29"/>
      <c r="J156" s="30"/>
      <c r="K156" s="4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5.75" customHeight="1" x14ac:dyDescent="0.3">
      <c r="A157" s="29"/>
      <c r="B157" s="29"/>
      <c r="C157" s="54"/>
      <c r="D157" s="29"/>
      <c r="E157" s="29"/>
      <c r="F157" s="29"/>
      <c r="G157" s="131"/>
      <c r="H157" s="29"/>
      <c r="I157" s="29"/>
      <c r="J157" s="30"/>
      <c r="K157" s="4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5.75" customHeight="1" x14ac:dyDescent="0.3">
      <c r="A158" s="29"/>
      <c r="B158" s="29"/>
      <c r="C158" s="54"/>
      <c r="D158" s="29"/>
      <c r="E158" s="29"/>
      <c r="F158" s="29"/>
      <c r="G158" s="131"/>
      <c r="H158" s="29"/>
      <c r="I158" s="29"/>
      <c r="J158" s="30"/>
      <c r="K158" s="4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5.75" customHeight="1" x14ac:dyDescent="0.3">
      <c r="A159" s="29"/>
      <c r="B159" s="29"/>
      <c r="C159" s="54"/>
      <c r="D159" s="29"/>
      <c r="E159" s="29"/>
      <c r="F159" s="29"/>
      <c r="G159" s="131"/>
      <c r="H159" s="29"/>
      <c r="I159" s="29"/>
      <c r="J159" s="30"/>
      <c r="K159" s="4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5.75" customHeight="1" x14ac:dyDescent="0.3">
      <c r="A160" s="29"/>
      <c r="B160" s="29"/>
      <c r="C160" s="54"/>
      <c r="D160" s="29"/>
      <c r="E160" s="29"/>
      <c r="F160" s="29"/>
      <c r="G160" s="131"/>
      <c r="H160" s="29"/>
      <c r="I160" s="29"/>
      <c r="J160" s="30"/>
      <c r="K160" s="4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5.75" customHeight="1" x14ac:dyDescent="0.3">
      <c r="A161" s="29"/>
      <c r="B161" s="29"/>
      <c r="C161" s="54"/>
      <c r="D161" s="29"/>
      <c r="E161" s="29"/>
      <c r="F161" s="29"/>
      <c r="G161" s="131"/>
      <c r="H161" s="29"/>
      <c r="I161" s="29"/>
      <c r="J161" s="30"/>
      <c r="K161" s="4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5.75" customHeight="1" x14ac:dyDescent="0.3">
      <c r="A162" s="29"/>
      <c r="B162" s="29"/>
      <c r="C162" s="54"/>
      <c r="D162" s="29"/>
      <c r="E162" s="29"/>
      <c r="F162" s="29"/>
      <c r="G162" s="131"/>
      <c r="H162" s="29"/>
      <c r="I162" s="29"/>
      <c r="J162" s="30"/>
      <c r="K162" s="4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5.75" customHeight="1" x14ac:dyDescent="0.3">
      <c r="A163" s="29"/>
      <c r="B163" s="29"/>
      <c r="C163" s="54"/>
      <c r="D163" s="29"/>
      <c r="E163" s="29"/>
      <c r="F163" s="29"/>
      <c r="G163" s="131"/>
      <c r="H163" s="29"/>
      <c r="I163" s="29"/>
      <c r="J163" s="30"/>
      <c r="K163" s="4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5.75" customHeight="1" x14ac:dyDescent="0.3">
      <c r="A164" s="29"/>
      <c r="B164" s="29"/>
      <c r="C164" s="54"/>
      <c r="D164" s="29"/>
      <c r="E164" s="29"/>
      <c r="F164" s="29"/>
      <c r="G164" s="131"/>
      <c r="H164" s="29"/>
      <c r="I164" s="29"/>
      <c r="J164" s="30"/>
      <c r="K164" s="4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5.75" customHeight="1" x14ac:dyDescent="0.3">
      <c r="A165" s="29"/>
      <c r="B165" s="29"/>
      <c r="C165" s="54"/>
      <c r="D165" s="29"/>
      <c r="E165" s="29"/>
      <c r="F165" s="29"/>
      <c r="G165" s="131"/>
      <c r="H165" s="29"/>
      <c r="I165" s="29"/>
      <c r="J165" s="30"/>
      <c r="K165" s="4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5.75" customHeight="1" x14ac:dyDescent="0.3">
      <c r="A166" s="29"/>
      <c r="B166" s="29"/>
      <c r="C166" s="54"/>
      <c r="D166" s="29"/>
      <c r="E166" s="29"/>
      <c r="F166" s="29"/>
      <c r="G166" s="131"/>
      <c r="H166" s="29"/>
      <c r="I166" s="29"/>
      <c r="J166" s="30"/>
      <c r="K166" s="4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5.75" customHeight="1" x14ac:dyDescent="0.3">
      <c r="A167" s="29"/>
      <c r="B167" s="29"/>
      <c r="C167" s="54"/>
      <c r="D167" s="29"/>
      <c r="E167" s="29"/>
      <c r="F167" s="29"/>
      <c r="G167" s="131"/>
      <c r="H167" s="29"/>
      <c r="I167" s="29"/>
      <c r="J167" s="30"/>
      <c r="K167" s="4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5.75" customHeight="1" x14ac:dyDescent="0.3">
      <c r="A168" s="29"/>
      <c r="B168" s="29"/>
      <c r="C168" s="54"/>
      <c r="D168" s="29"/>
      <c r="E168" s="29"/>
      <c r="F168" s="29"/>
      <c r="G168" s="131"/>
      <c r="H168" s="29"/>
      <c r="I168" s="29"/>
      <c r="J168" s="30"/>
      <c r="K168" s="4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5.75" customHeight="1" x14ac:dyDescent="0.3">
      <c r="A169" s="29"/>
      <c r="B169" s="29"/>
      <c r="C169" s="54"/>
      <c r="D169" s="29"/>
      <c r="E169" s="29"/>
      <c r="F169" s="29"/>
      <c r="G169" s="131"/>
      <c r="H169" s="29"/>
      <c r="I169" s="29"/>
      <c r="J169" s="30"/>
      <c r="K169" s="4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5.75" customHeight="1" x14ac:dyDescent="0.3">
      <c r="A170" s="29"/>
      <c r="B170" s="29"/>
      <c r="C170" s="54"/>
      <c r="D170" s="29"/>
      <c r="E170" s="29"/>
      <c r="F170" s="29"/>
      <c r="G170" s="131"/>
      <c r="H170" s="29"/>
      <c r="I170" s="29"/>
      <c r="J170" s="30"/>
      <c r="K170" s="4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5.75" customHeight="1" x14ac:dyDescent="0.3">
      <c r="A171" s="29"/>
      <c r="B171" s="29"/>
      <c r="C171" s="54"/>
      <c r="D171" s="29"/>
      <c r="E171" s="29"/>
      <c r="F171" s="29"/>
      <c r="G171" s="131"/>
      <c r="H171" s="29"/>
      <c r="I171" s="29"/>
      <c r="J171" s="30"/>
      <c r="K171" s="4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5.75" customHeight="1" x14ac:dyDescent="0.3">
      <c r="A172" s="29"/>
      <c r="B172" s="29"/>
      <c r="C172" s="54"/>
      <c r="D172" s="29"/>
      <c r="E172" s="29"/>
      <c r="F172" s="29"/>
      <c r="G172" s="131"/>
      <c r="H172" s="29"/>
      <c r="I172" s="29"/>
      <c r="J172" s="30"/>
      <c r="K172" s="4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5.75" customHeight="1" x14ac:dyDescent="0.3">
      <c r="A173" s="29"/>
      <c r="B173" s="29"/>
      <c r="C173" s="54"/>
      <c r="D173" s="29"/>
      <c r="E173" s="29"/>
      <c r="F173" s="29"/>
      <c r="G173" s="131"/>
      <c r="H173" s="29"/>
      <c r="I173" s="29"/>
      <c r="J173" s="30"/>
      <c r="K173" s="4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5.75" customHeight="1" x14ac:dyDescent="0.3">
      <c r="A174" s="29"/>
      <c r="B174" s="29"/>
      <c r="C174" s="54"/>
      <c r="D174" s="29"/>
      <c r="E174" s="29"/>
      <c r="F174" s="29"/>
      <c r="G174" s="131"/>
      <c r="H174" s="29"/>
      <c r="I174" s="29"/>
      <c r="J174" s="30"/>
      <c r="K174" s="4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5.75" customHeight="1" x14ac:dyDescent="0.3">
      <c r="A175" s="29"/>
      <c r="B175" s="29"/>
      <c r="C175" s="54"/>
      <c r="D175" s="29"/>
      <c r="E175" s="29"/>
      <c r="F175" s="29"/>
      <c r="G175" s="131"/>
      <c r="H175" s="29"/>
      <c r="I175" s="29"/>
      <c r="J175" s="30"/>
      <c r="K175" s="4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5.75" customHeight="1" x14ac:dyDescent="0.3">
      <c r="A176" s="29"/>
      <c r="B176" s="29"/>
      <c r="C176" s="54"/>
      <c r="D176" s="29"/>
      <c r="E176" s="29"/>
      <c r="F176" s="29"/>
      <c r="G176" s="131"/>
      <c r="H176" s="29"/>
      <c r="I176" s="29"/>
      <c r="J176" s="30"/>
      <c r="K176" s="4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5.75" customHeight="1" x14ac:dyDescent="0.3">
      <c r="A177" s="29"/>
      <c r="B177" s="29"/>
      <c r="C177" s="54"/>
      <c r="D177" s="29"/>
      <c r="E177" s="29"/>
      <c r="F177" s="29"/>
      <c r="G177" s="131"/>
      <c r="H177" s="29"/>
      <c r="I177" s="29"/>
      <c r="J177" s="30"/>
      <c r="K177" s="4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5.75" customHeight="1" x14ac:dyDescent="0.3">
      <c r="A178" s="29"/>
      <c r="B178" s="29"/>
      <c r="C178" s="54"/>
      <c r="D178" s="29"/>
      <c r="E178" s="29"/>
      <c r="F178" s="29"/>
      <c r="G178" s="131"/>
      <c r="H178" s="29"/>
      <c r="I178" s="29"/>
      <c r="J178" s="30"/>
      <c r="K178" s="4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5.75" customHeight="1" x14ac:dyDescent="0.3">
      <c r="A179" s="29"/>
      <c r="B179" s="29"/>
      <c r="C179" s="54"/>
      <c r="D179" s="29"/>
      <c r="E179" s="29"/>
      <c r="F179" s="29"/>
      <c r="G179" s="131"/>
      <c r="H179" s="29"/>
      <c r="I179" s="29"/>
      <c r="J179" s="30"/>
      <c r="K179" s="4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5.75" customHeight="1" x14ac:dyDescent="0.3">
      <c r="A180" s="29"/>
      <c r="B180" s="29"/>
      <c r="C180" s="54"/>
      <c r="D180" s="29"/>
      <c r="E180" s="29"/>
      <c r="F180" s="29"/>
      <c r="G180" s="131"/>
      <c r="H180" s="29"/>
      <c r="I180" s="29"/>
      <c r="J180" s="30"/>
      <c r="K180" s="4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5.75" customHeight="1" x14ac:dyDescent="0.3">
      <c r="A181" s="29"/>
      <c r="B181" s="29"/>
      <c r="C181" s="54"/>
      <c r="D181" s="29"/>
      <c r="E181" s="29"/>
      <c r="F181" s="29"/>
      <c r="G181" s="131"/>
      <c r="H181" s="29"/>
      <c r="I181" s="29"/>
      <c r="J181" s="30"/>
      <c r="K181" s="4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5.75" customHeight="1" x14ac:dyDescent="0.3">
      <c r="A182" s="29"/>
      <c r="B182" s="29"/>
      <c r="C182" s="54"/>
      <c r="D182" s="29"/>
      <c r="E182" s="29"/>
      <c r="F182" s="29"/>
      <c r="G182" s="131"/>
      <c r="H182" s="29"/>
      <c r="I182" s="29"/>
      <c r="J182" s="30"/>
      <c r="K182" s="4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5.75" customHeight="1" x14ac:dyDescent="0.3">
      <c r="A183" s="29"/>
      <c r="B183" s="29"/>
      <c r="C183" s="54"/>
      <c r="D183" s="29"/>
      <c r="E183" s="29"/>
      <c r="F183" s="29"/>
      <c r="G183" s="131"/>
      <c r="H183" s="29"/>
      <c r="I183" s="29"/>
      <c r="J183" s="30"/>
      <c r="K183" s="4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5.75" customHeight="1" x14ac:dyDescent="0.3">
      <c r="A184" s="29"/>
      <c r="B184" s="29"/>
      <c r="C184" s="54"/>
      <c r="D184" s="29"/>
      <c r="E184" s="29"/>
      <c r="F184" s="29"/>
      <c r="G184" s="131"/>
      <c r="H184" s="29"/>
      <c r="I184" s="29"/>
      <c r="J184" s="30"/>
      <c r="K184" s="4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5.75" customHeight="1" x14ac:dyDescent="0.3">
      <c r="A185" s="29"/>
      <c r="B185" s="29"/>
      <c r="C185" s="54"/>
      <c r="D185" s="29"/>
      <c r="E185" s="29"/>
      <c r="F185" s="29"/>
      <c r="G185" s="131"/>
      <c r="H185" s="29"/>
      <c r="I185" s="29"/>
      <c r="J185" s="30"/>
      <c r="K185" s="4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5.75" customHeight="1" x14ac:dyDescent="0.3">
      <c r="A186" s="29"/>
      <c r="B186" s="29"/>
      <c r="C186" s="54"/>
      <c r="D186" s="29"/>
      <c r="E186" s="29"/>
      <c r="F186" s="29"/>
      <c r="G186" s="131"/>
      <c r="H186" s="29"/>
      <c r="I186" s="29"/>
      <c r="J186" s="30"/>
      <c r="K186" s="4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5.75" customHeight="1" x14ac:dyDescent="0.3">
      <c r="A187" s="29"/>
      <c r="B187" s="29"/>
      <c r="C187" s="54"/>
      <c r="D187" s="29"/>
      <c r="E187" s="29"/>
      <c r="F187" s="29"/>
      <c r="G187" s="131"/>
      <c r="H187" s="29"/>
      <c r="I187" s="29"/>
      <c r="J187" s="30"/>
      <c r="K187" s="4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5.75" customHeight="1" x14ac:dyDescent="0.3">
      <c r="A188" s="29"/>
      <c r="B188" s="29"/>
      <c r="C188" s="54"/>
      <c r="D188" s="29"/>
      <c r="E188" s="29"/>
      <c r="F188" s="29"/>
      <c r="G188" s="131"/>
      <c r="H188" s="29"/>
      <c r="I188" s="29"/>
      <c r="J188" s="30"/>
      <c r="K188" s="4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5.75" customHeight="1" x14ac:dyDescent="0.3">
      <c r="A189" s="29"/>
      <c r="B189" s="29"/>
      <c r="C189" s="54"/>
      <c r="D189" s="29"/>
      <c r="E189" s="29"/>
      <c r="F189" s="29"/>
      <c r="G189" s="131"/>
      <c r="H189" s="29"/>
      <c r="I189" s="29"/>
      <c r="J189" s="30"/>
      <c r="K189" s="4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5.75" customHeight="1" x14ac:dyDescent="0.3">
      <c r="A190" s="29"/>
      <c r="B190" s="29"/>
      <c r="C190" s="54"/>
      <c r="D190" s="29"/>
      <c r="E190" s="29"/>
      <c r="F190" s="29"/>
      <c r="G190" s="131"/>
      <c r="H190" s="29"/>
      <c r="I190" s="29"/>
      <c r="J190" s="30"/>
      <c r="K190" s="4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5.75" customHeight="1" x14ac:dyDescent="0.3">
      <c r="A191" s="29"/>
      <c r="B191" s="29"/>
      <c r="C191" s="54"/>
      <c r="D191" s="29"/>
      <c r="E191" s="29"/>
      <c r="F191" s="29"/>
      <c r="G191" s="131"/>
      <c r="H191" s="29"/>
      <c r="I191" s="29"/>
      <c r="J191" s="30"/>
      <c r="K191" s="4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5.75" customHeight="1" x14ac:dyDescent="0.3">
      <c r="A192" s="29"/>
      <c r="B192" s="29"/>
      <c r="C192" s="54"/>
      <c r="D192" s="29"/>
      <c r="E192" s="29"/>
      <c r="F192" s="29"/>
      <c r="G192" s="131"/>
      <c r="H192" s="29"/>
      <c r="I192" s="29"/>
      <c r="J192" s="30"/>
      <c r="K192" s="4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5.75" customHeight="1" x14ac:dyDescent="0.3">
      <c r="A193" s="29"/>
      <c r="B193" s="29"/>
      <c r="C193" s="54"/>
      <c r="D193" s="29"/>
      <c r="E193" s="29"/>
      <c r="F193" s="29"/>
      <c r="G193" s="131"/>
      <c r="H193" s="29"/>
      <c r="I193" s="29"/>
      <c r="J193" s="30"/>
      <c r="K193" s="4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5.75" customHeight="1" x14ac:dyDescent="0.3">
      <c r="A194" s="29"/>
      <c r="B194" s="29"/>
      <c r="C194" s="54"/>
      <c r="D194" s="29"/>
      <c r="E194" s="29"/>
      <c r="F194" s="29"/>
      <c r="G194" s="131"/>
      <c r="H194" s="29"/>
      <c r="I194" s="29"/>
      <c r="J194" s="30"/>
      <c r="K194" s="4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5.75" customHeight="1" x14ac:dyDescent="0.3">
      <c r="A195" s="29"/>
      <c r="B195" s="29"/>
      <c r="C195" s="54"/>
      <c r="D195" s="29"/>
      <c r="E195" s="29"/>
      <c r="F195" s="29"/>
      <c r="G195" s="131"/>
      <c r="H195" s="29"/>
      <c r="I195" s="29"/>
      <c r="J195" s="30"/>
      <c r="K195" s="4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5.75" customHeight="1" x14ac:dyDescent="0.3">
      <c r="A196" s="29"/>
      <c r="B196" s="29"/>
      <c r="C196" s="54"/>
      <c r="D196" s="29"/>
      <c r="E196" s="29"/>
      <c r="F196" s="29"/>
      <c r="G196" s="131"/>
      <c r="H196" s="29"/>
      <c r="I196" s="29"/>
      <c r="J196" s="30"/>
      <c r="K196" s="4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5.75" customHeight="1" x14ac:dyDescent="0.3">
      <c r="A197" s="29"/>
      <c r="B197" s="29"/>
      <c r="C197" s="54"/>
      <c r="D197" s="29"/>
      <c r="E197" s="29"/>
      <c r="F197" s="29"/>
      <c r="G197" s="131"/>
      <c r="H197" s="29"/>
      <c r="I197" s="29"/>
      <c r="J197" s="30"/>
      <c r="K197" s="4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5.75" customHeight="1" x14ac:dyDescent="0.3">
      <c r="A198" s="29"/>
      <c r="B198" s="29"/>
      <c r="C198" s="54"/>
      <c r="D198" s="29"/>
      <c r="E198" s="29"/>
      <c r="F198" s="29"/>
      <c r="G198" s="131"/>
      <c r="H198" s="29"/>
      <c r="I198" s="29"/>
      <c r="J198" s="30"/>
      <c r="K198" s="4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5.75" customHeight="1" x14ac:dyDescent="0.3">
      <c r="A199" s="29"/>
      <c r="B199" s="29"/>
      <c r="C199" s="54"/>
      <c r="D199" s="29"/>
      <c r="E199" s="29"/>
      <c r="F199" s="29"/>
      <c r="G199" s="131"/>
      <c r="H199" s="29"/>
      <c r="I199" s="29"/>
      <c r="J199" s="30"/>
      <c r="K199" s="4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5.75" customHeight="1" x14ac:dyDescent="0.3">
      <c r="A200" s="29"/>
      <c r="B200" s="29"/>
      <c r="C200" s="54"/>
      <c r="D200" s="29"/>
      <c r="E200" s="29"/>
      <c r="F200" s="29"/>
      <c r="G200" s="131"/>
      <c r="H200" s="29"/>
      <c r="I200" s="29"/>
      <c r="J200" s="30"/>
      <c r="K200" s="4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5.75" customHeight="1" x14ac:dyDescent="0.3">
      <c r="A201" s="29"/>
      <c r="B201" s="29"/>
      <c r="C201" s="54"/>
      <c r="D201" s="29"/>
      <c r="E201" s="29"/>
      <c r="F201" s="29"/>
      <c r="G201" s="131"/>
      <c r="H201" s="29"/>
      <c r="I201" s="29"/>
      <c r="J201" s="30"/>
      <c r="K201" s="4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5.75" customHeight="1" x14ac:dyDescent="0.3">
      <c r="A202" s="29"/>
      <c r="B202" s="29"/>
      <c r="C202" s="54"/>
      <c r="D202" s="29"/>
      <c r="E202" s="29"/>
      <c r="F202" s="29"/>
      <c r="G202" s="131"/>
      <c r="H202" s="29"/>
      <c r="I202" s="29"/>
      <c r="J202" s="30"/>
      <c r="K202" s="4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5.75" customHeight="1" x14ac:dyDescent="0.3">
      <c r="A203" s="29"/>
      <c r="B203" s="29"/>
      <c r="C203" s="54"/>
      <c r="D203" s="29"/>
      <c r="E203" s="29"/>
      <c r="F203" s="29"/>
      <c r="G203" s="131"/>
      <c r="H203" s="29"/>
      <c r="I203" s="29"/>
      <c r="J203" s="30"/>
      <c r="K203" s="4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5.75" customHeight="1" x14ac:dyDescent="0.3">
      <c r="A204" s="29"/>
      <c r="B204" s="29"/>
      <c r="C204" s="54"/>
      <c r="D204" s="29"/>
      <c r="E204" s="29"/>
      <c r="F204" s="29"/>
      <c r="G204" s="131"/>
      <c r="H204" s="29"/>
      <c r="I204" s="29"/>
      <c r="J204" s="30"/>
      <c r="K204" s="4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5.75" customHeight="1" x14ac:dyDescent="0.3">
      <c r="A205" s="29"/>
      <c r="B205" s="29"/>
      <c r="C205" s="54"/>
      <c r="D205" s="29"/>
      <c r="E205" s="29"/>
      <c r="F205" s="29"/>
      <c r="G205" s="131"/>
      <c r="H205" s="29"/>
      <c r="I205" s="29"/>
      <c r="J205" s="30"/>
      <c r="K205" s="4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5.75" customHeight="1" x14ac:dyDescent="0.3">
      <c r="A206" s="29"/>
      <c r="B206" s="29"/>
      <c r="C206" s="54"/>
      <c r="D206" s="29"/>
      <c r="E206" s="29"/>
      <c r="F206" s="29"/>
      <c r="G206" s="131"/>
      <c r="H206" s="29"/>
      <c r="I206" s="29"/>
      <c r="J206" s="30"/>
      <c r="K206" s="4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5.75" customHeight="1" x14ac:dyDescent="0.3">
      <c r="A207" s="29"/>
      <c r="B207" s="29"/>
      <c r="C207" s="54"/>
      <c r="D207" s="29"/>
      <c r="E207" s="29"/>
      <c r="F207" s="29"/>
      <c r="G207" s="131"/>
      <c r="H207" s="29"/>
      <c r="I207" s="29"/>
      <c r="J207" s="30"/>
      <c r="K207" s="4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5.75" customHeight="1" x14ac:dyDescent="0.3">
      <c r="A208" s="29"/>
      <c r="B208" s="29"/>
      <c r="C208" s="54"/>
      <c r="D208" s="29"/>
      <c r="E208" s="29"/>
      <c r="F208" s="29"/>
      <c r="G208" s="131"/>
      <c r="H208" s="29"/>
      <c r="I208" s="29"/>
      <c r="J208" s="30"/>
      <c r="K208" s="4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5.75" customHeight="1" x14ac:dyDescent="0.3">
      <c r="A209" s="29"/>
      <c r="B209" s="29"/>
      <c r="C209" s="54"/>
      <c r="D209" s="29"/>
      <c r="E209" s="29"/>
      <c r="F209" s="29"/>
      <c r="G209" s="131"/>
      <c r="H209" s="29"/>
      <c r="I209" s="29"/>
      <c r="J209" s="30"/>
      <c r="K209" s="4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5.75" customHeight="1" x14ac:dyDescent="0.3">
      <c r="A210" s="29"/>
      <c r="B210" s="29"/>
      <c r="C210" s="54"/>
      <c r="D210" s="29"/>
      <c r="E210" s="29"/>
      <c r="F210" s="29"/>
      <c r="G210" s="131"/>
      <c r="H210" s="29"/>
      <c r="I210" s="29"/>
      <c r="J210" s="30"/>
      <c r="K210" s="4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5.75" customHeight="1" x14ac:dyDescent="0.3">
      <c r="A211" s="29"/>
      <c r="B211" s="29"/>
      <c r="C211" s="54"/>
      <c r="D211" s="29"/>
      <c r="E211" s="29"/>
      <c r="F211" s="29"/>
      <c r="G211" s="131"/>
      <c r="H211" s="29"/>
      <c r="I211" s="29"/>
      <c r="J211" s="30"/>
      <c r="K211" s="4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5.75" customHeight="1" x14ac:dyDescent="0.3">
      <c r="A212" s="29"/>
      <c r="B212" s="29"/>
      <c r="C212" s="54"/>
      <c r="D212" s="29"/>
      <c r="E212" s="29"/>
      <c r="F212" s="29"/>
      <c r="G212" s="131"/>
      <c r="H212" s="29"/>
      <c r="I212" s="29"/>
      <c r="J212" s="30"/>
      <c r="K212" s="4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5.75" customHeight="1" x14ac:dyDescent="0.3">
      <c r="A213" s="29"/>
      <c r="B213" s="29"/>
      <c r="C213" s="54"/>
      <c r="D213" s="29"/>
      <c r="E213" s="29"/>
      <c r="F213" s="29"/>
      <c r="G213" s="131"/>
      <c r="H213" s="29"/>
      <c r="I213" s="29"/>
      <c r="J213" s="30"/>
      <c r="K213" s="4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5.75" customHeight="1" x14ac:dyDescent="0.3">
      <c r="A214" s="29"/>
      <c r="B214" s="29"/>
      <c r="C214" s="54"/>
      <c r="D214" s="29"/>
      <c r="E214" s="29"/>
      <c r="F214" s="29"/>
      <c r="G214" s="131"/>
      <c r="H214" s="29"/>
      <c r="I214" s="29"/>
      <c r="J214" s="30"/>
      <c r="K214" s="4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5.75" customHeight="1" x14ac:dyDescent="0.3">
      <c r="A215" s="29"/>
      <c r="B215" s="29"/>
      <c r="C215" s="54"/>
      <c r="D215" s="29"/>
      <c r="E215" s="29"/>
      <c r="F215" s="29"/>
      <c r="G215" s="131"/>
      <c r="H215" s="29"/>
      <c r="I215" s="29"/>
      <c r="J215" s="30"/>
      <c r="K215" s="4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5.75" customHeight="1" x14ac:dyDescent="0.3">
      <c r="A216" s="29"/>
      <c r="B216" s="29"/>
      <c r="C216" s="54"/>
      <c r="D216" s="29"/>
      <c r="E216" s="29"/>
      <c r="F216" s="29"/>
      <c r="G216" s="131"/>
      <c r="H216" s="29"/>
      <c r="I216" s="29"/>
      <c r="J216" s="30"/>
      <c r="K216" s="4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5.75" customHeight="1" x14ac:dyDescent="0.3">
      <c r="A217" s="29"/>
      <c r="B217" s="29"/>
      <c r="C217" s="54"/>
      <c r="D217" s="29"/>
      <c r="E217" s="29"/>
      <c r="F217" s="29"/>
      <c r="G217" s="131"/>
      <c r="H217" s="29"/>
      <c r="I217" s="29"/>
      <c r="J217" s="30"/>
      <c r="K217" s="4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5.75" customHeight="1" x14ac:dyDescent="0.3">
      <c r="A218" s="29"/>
      <c r="B218" s="29"/>
      <c r="C218" s="54"/>
      <c r="D218" s="29"/>
      <c r="E218" s="29"/>
      <c r="F218" s="29"/>
      <c r="G218" s="131"/>
      <c r="H218" s="29"/>
      <c r="I218" s="29"/>
      <c r="J218" s="30"/>
      <c r="K218" s="4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5.75" customHeight="1" x14ac:dyDescent="0.3">
      <c r="A219" s="29"/>
      <c r="B219" s="29"/>
      <c r="C219" s="54"/>
      <c r="D219" s="29"/>
      <c r="E219" s="29"/>
      <c r="F219" s="29"/>
      <c r="G219" s="131"/>
      <c r="H219" s="29"/>
      <c r="I219" s="29"/>
      <c r="J219" s="30"/>
      <c r="K219" s="4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5.75" customHeight="1" x14ac:dyDescent="0.3">
      <c r="A220" s="29"/>
      <c r="B220" s="29"/>
      <c r="C220" s="54"/>
      <c r="D220" s="29"/>
      <c r="E220" s="29"/>
      <c r="F220" s="29"/>
      <c r="G220" s="131"/>
      <c r="H220" s="29"/>
      <c r="I220" s="29"/>
      <c r="J220" s="30"/>
      <c r="K220" s="4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5.75" customHeight="1" x14ac:dyDescent="0.3">
      <c r="A221" s="29"/>
      <c r="B221" s="29"/>
      <c r="C221" s="54"/>
      <c r="D221" s="29"/>
      <c r="E221" s="29"/>
      <c r="F221" s="29"/>
      <c r="G221" s="131"/>
      <c r="H221" s="29"/>
      <c r="I221" s="29"/>
      <c r="J221" s="30"/>
      <c r="K221" s="4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5.75" customHeight="1" x14ac:dyDescent="0.3">
      <c r="A222" s="29"/>
      <c r="B222" s="29"/>
      <c r="C222" s="54"/>
      <c r="D222" s="29"/>
      <c r="E222" s="29"/>
      <c r="F222" s="29"/>
      <c r="G222" s="131"/>
      <c r="H222" s="29"/>
      <c r="I222" s="29"/>
      <c r="J222" s="30"/>
      <c r="K222" s="4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5.75" customHeight="1" x14ac:dyDescent="0.3">
      <c r="A223" s="29"/>
      <c r="B223" s="29"/>
      <c r="C223" s="54"/>
      <c r="D223" s="29"/>
      <c r="E223" s="29"/>
      <c r="F223" s="29"/>
      <c r="G223" s="131"/>
      <c r="H223" s="29"/>
      <c r="I223" s="29"/>
      <c r="J223" s="30"/>
      <c r="K223" s="4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5.75" customHeight="1" x14ac:dyDescent="0.3">
      <c r="A224" s="29"/>
      <c r="B224" s="29"/>
      <c r="C224" s="54"/>
      <c r="D224" s="29"/>
      <c r="E224" s="29"/>
      <c r="F224" s="29"/>
      <c r="G224" s="131"/>
      <c r="H224" s="29"/>
      <c r="I224" s="29"/>
      <c r="J224" s="30"/>
      <c r="K224" s="4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5.75" customHeight="1" x14ac:dyDescent="0.3">
      <c r="A225" s="29"/>
      <c r="B225" s="29"/>
      <c r="C225" s="54"/>
      <c r="D225" s="29"/>
      <c r="E225" s="29"/>
      <c r="F225" s="29"/>
      <c r="G225" s="131"/>
      <c r="H225" s="29"/>
      <c r="I225" s="29"/>
      <c r="J225" s="30"/>
      <c r="K225" s="4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5.75" customHeight="1" x14ac:dyDescent="0.3">
      <c r="A226" s="29"/>
      <c r="B226" s="29"/>
      <c r="C226" s="54"/>
      <c r="D226" s="29"/>
      <c r="E226" s="29"/>
      <c r="F226" s="29"/>
      <c r="G226" s="131"/>
      <c r="H226" s="29"/>
      <c r="I226" s="29"/>
      <c r="J226" s="30"/>
      <c r="K226" s="4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5.75" customHeight="1" x14ac:dyDescent="0.3">
      <c r="A227" s="29"/>
      <c r="B227" s="29"/>
      <c r="C227" s="54"/>
      <c r="D227" s="29"/>
      <c r="E227" s="29"/>
      <c r="F227" s="29"/>
      <c r="G227" s="131"/>
      <c r="H227" s="29"/>
      <c r="I227" s="29"/>
      <c r="J227" s="30"/>
      <c r="K227" s="4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5.75" customHeight="1" x14ac:dyDescent="0.3">
      <c r="A228" s="29"/>
      <c r="B228" s="29"/>
      <c r="C228" s="54"/>
      <c r="D228" s="29"/>
      <c r="E228" s="29"/>
      <c r="F228" s="29"/>
      <c r="G228" s="131"/>
      <c r="H228" s="29"/>
      <c r="I228" s="29"/>
      <c r="J228" s="30"/>
      <c r="K228" s="4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5.75" customHeight="1" x14ac:dyDescent="0.3">
      <c r="A229" s="29"/>
      <c r="B229" s="29"/>
      <c r="C229" s="54"/>
      <c r="D229" s="29"/>
      <c r="E229" s="29"/>
      <c r="F229" s="29"/>
      <c r="G229" s="131"/>
      <c r="H229" s="29"/>
      <c r="I229" s="29"/>
      <c r="J229" s="30"/>
      <c r="K229" s="4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5.75" customHeight="1" x14ac:dyDescent="0.3">
      <c r="A230" s="29"/>
      <c r="B230" s="29"/>
      <c r="C230" s="54"/>
      <c r="D230" s="29"/>
      <c r="E230" s="29"/>
      <c r="F230" s="29"/>
      <c r="G230" s="131"/>
      <c r="H230" s="29"/>
      <c r="I230" s="29"/>
      <c r="J230" s="30"/>
      <c r="K230" s="4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5.75" customHeight="1" x14ac:dyDescent="0.3">
      <c r="A231" s="29"/>
      <c r="B231" s="29"/>
      <c r="C231" s="54"/>
      <c r="D231" s="29"/>
      <c r="E231" s="29"/>
      <c r="F231" s="29"/>
      <c r="G231" s="131"/>
      <c r="H231" s="29"/>
      <c r="I231" s="29"/>
      <c r="J231" s="30"/>
      <c r="K231" s="4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5.75" customHeight="1" x14ac:dyDescent="0.3">
      <c r="A232" s="29"/>
      <c r="B232" s="29"/>
      <c r="C232" s="54"/>
      <c r="D232" s="29"/>
      <c r="E232" s="29"/>
      <c r="F232" s="29"/>
      <c r="G232" s="131"/>
      <c r="H232" s="29"/>
      <c r="I232" s="29"/>
      <c r="J232" s="30"/>
      <c r="K232" s="4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5.75" customHeight="1" x14ac:dyDescent="0.3">
      <c r="A233" s="29"/>
      <c r="B233" s="29"/>
      <c r="C233" s="54"/>
      <c r="D233" s="29"/>
      <c r="E233" s="29"/>
      <c r="F233" s="29"/>
      <c r="G233" s="131"/>
      <c r="H233" s="29"/>
      <c r="I233" s="29"/>
      <c r="J233" s="30"/>
      <c r="K233" s="4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5.75" customHeight="1" x14ac:dyDescent="0.3">
      <c r="A234" s="29"/>
      <c r="B234" s="29"/>
      <c r="C234" s="54"/>
      <c r="D234" s="29"/>
      <c r="E234" s="29"/>
      <c r="F234" s="29"/>
      <c r="G234" s="131"/>
      <c r="H234" s="29"/>
      <c r="I234" s="29"/>
      <c r="J234" s="30"/>
      <c r="K234" s="4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5.75" customHeight="1" x14ac:dyDescent="0.3">
      <c r="A235" s="29"/>
      <c r="B235" s="29"/>
      <c r="C235" s="54"/>
      <c r="D235" s="29"/>
      <c r="E235" s="29"/>
      <c r="F235" s="29"/>
      <c r="G235" s="131"/>
      <c r="H235" s="29"/>
      <c r="I235" s="29"/>
      <c r="J235" s="30"/>
      <c r="K235" s="4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5.75" customHeight="1" x14ac:dyDescent="0.3">
      <c r="A236" s="29"/>
      <c r="B236" s="29"/>
      <c r="C236" s="54"/>
      <c r="D236" s="29"/>
      <c r="E236" s="29"/>
      <c r="F236" s="29"/>
      <c r="G236" s="131"/>
      <c r="H236" s="29"/>
      <c r="I236" s="29"/>
      <c r="J236" s="30"/>
      <c r="K236" s="4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5.75" customHeight="1" x14ac:dyDescent="0.3">
      <c r="A237" s="29"/>
      <c r="B237" s="29"/>
      <c r="C237" s="54"/>
      <c r="D237" s="29"/>
      <c r="E237" s="29"/>
      <c r="F237" s="29"/>
      <c r="G237" s="131"/>
      <c r="H237" s="29"/>
      <c r="I237" s="29"/>
      <c r="J237" s="30"/>
      <c r="K237" s="4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5.75" customHeight="1" x14ac:dyDescent="0.3">
      <c r="A238" s="29"/>
      <c r="B238" s="29"/>
      <c r="C238" s="54"/>
      <c r="D238" s="29"/>
      <c r="E238" s="29"/>
      <c r="F238" s="29"/>
      <c r="G238" s="131"/>
      <c r="H238" s="29"/>
      <c r="I238" s="29"/>
      <c r="J238" s="30"/>
      <c r="K238" s="4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5.75" customHeight="1" x14ac:dyDescent="0.3">
      <c r="A239" s="29"/>
      <c r="B239" s="29"/>
      <c r="C239" s="54"/>
      <c r="D239" s="29"/>
      <c r="E239" s="29"/>
      <c r="F239" s="29"/>
      <c r="G239" s="131"/>
      <c r="H239" s="29"/>
      <c r="I239" s="29"/>
      <c r="J239" s="30"/>
      <c r="K239" s="4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5.75" customHeight="1" x14ac:dyDescent="0.3">
      <c r="A240" s="29"/>
      <c r="B240" s="29"/>
      <c r="C240" s="54"/>
      <c r="D240" s="29"/>
      <c r="E240" s="29"/>
      <c r="F240" s="29"/>
      <c r="G240" s="131"/>
      <c r="H240" s="29"/>
      <c r="I240" s="29"/>
      <c r="J240" s="30"/>
      <c r="K240" s="4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5.75" customHeight="1" x14ac:dyDescent="0.3">
      <c r="A241" s="29"/>
      <c r="B241" s="29"/>
      <c r="C241" s="54"/>
      <c r="D241" s="29"/>
      <c r="E241" s="29"/>
      <c r="F241" s="29"/>
      <c r="G241" s="131"/>
      <c r="H241" s="29"/>
      <c r="I241" s="29"/>
      <c r="J241" s="30"/>
      <c r="K241" s="4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5.75" customHeight="1" x14ac:dyDescent="0.3">
      <c r="A242" s="29"/>
      <c r="B242" s="29"/>
      <c r="C242" s="54"/>
      <c r="D242" s="29"/>
      <c r="E242" s="29"/>
      <c r="F242" s="29"/>
      <c r="G242" s="131"/>
      <c r="H242" s="29"/>
      <c r="I242" s="29"/>
      <c r="J242" s="30"/>
      <c r="K242" s="4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5.75" customHeight="1" x14ac:dyDescent="0.3">
      <c r="A243" s="29"/>
      <c r="B243" s="29"/>
      <c r="C243" s="54"/>
      <c r="D243" s="29"/>
      <c r="E243" s="29"/>
      <c r="F243" s="29"/>
      <c r="G243" s="131"/>
      <c r="H243" s="29"/>
      <c r="I243" s="29"/>
      <c r="J243" s="30"/>
      <c r="K243" s="4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5.75" customHeight="1" x14ac:dyDescent="0.3">
      <c r="A244" s="29"/>
      <c r="B244" s="29"/>
      <c r="C244" s="54"/>
      <c r="D244" s="29"/>
      <c r="E244" s="29"/>
      <c r="F244" s="29"/>
      <c r="G244" s="131"/>
      <c r="H244" s="29"/>
      <c r="I244" s="29"/>
      <c r="J244" s="30"/>
      <c r="K244" s="4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5.75" customHeight="1" x14ac:dyDescent="0.3">
      <c r="A245" s="29"/>
      <c r="B245" s="29"/>
      <c r="C245" s="54"/>
      <c r="D245" s="29"/>
      <c r="E245" s="29"/>
      <c r="F245" s="29"/>
      <c r="G245" s="131"/>
      <c r="H245" s="29"/>
      <c r="I245" s="29"/>
      <c r="J245" s="30"/>
      <c r="K245" s="4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5.75" customHeight="1" x14ac:dyDescent="0.3">
      <c r="A246" s="29"/>
      <c r="B246" s="29"/>
      <c r="C246" s="54"/>
      <c r="D246" s="29"/>
      <c r="E246" s="29"/>
      <c r="F246" s="29"/>
      <c r="G246" s="131"/>
      <c r="H246" s="29"/>
      <c r="I246" s="29"/>
      <c r="J246" s="30"/>
      <c r="K246" s="4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5.75" customHeight="1" x14ac:dyDescent="0.3">
      <c r="A247" s="29"/>
      <c r="B247" s="29"/>
      <c r="C247" s="54"/>
      <c r="D247" s="29"/>
      <c r="E247" s="29"/>
      <c r="F247" s="29"/>
      <c r="G247" s="131"/>
      <c r="H247" s="29"/>
      <c r="I247" s="29"/>
      <c r="J247" s="30"/>
      <c r="K247" s="4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5.75" customHeight="1" x14ac:dyDescent="0.3">
      <c r="A248" s="29"/>
      <c r="B248" s="29"/>
      <c r="C248" s="54"/>
      <c r="D248" s="29"/>
      <c r="E248" s="29"/>
      <c r="F248" s="29"/>
      <c r="G248" s="131"/>
      <c r="H248" s="29"/>
      <c r="I248" s="29"/>
      <c r="J248" s="30"/>
      <c r="K248" s="4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5.75" customHeight="1" x14ac:dyDescent="0.3">
      <c r="A249" s="29"/>
      <c r="B249" s="29"/>
      <c r="C249" s="54"/>
      <c r="D249" s="29"/>
      <c r="E249" s="29"/>
      <c r="F249" s="29"/>
      <c r="G249" s="131"/>
      <c r="H249" s="29"/>
      <c r="I249" s="29"/>
      <c r="J249" s="30"/>
      <c r="K249" s="4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5.75" customHeight="1" x14ac:dyDescent="0.3">
      <c r="A250" s="29"/>
      <c r="B250" s="29"/>
      <c r="C250" s="54"/>
      <c r="D250" s="29"/>
      <c r="E250" s="29"/>
      <c r="F250" s="29"/>
      <c r="G250" s="131"/>
      <c r="H250" s="29"/>
      <c r="I250" s="29"/>
      <c r="J250" s="30"/>
      <c r="K250" s="4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5.75" customHeight="1" x14ac:dyDescent="0.3">
      <c r="A251" s="29"/>
      <c r="B251" s="29"/>
      <c r="C251" s="54"/>
      <c r="D251" s="29"/>
      <c r="E251" s="29"/>
      <c r="F251" s="29"/>
      <c r="G251" s="131"/>
      <c r="H251" s="29"/>
      <c r="I251" s="29"/>
      <c r="J251" s="30"/>
      <c r="K251" s="4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5.75" customHeight="1" x14ac:dyDescent="0.3">
      <c r="A252" s="29"/>
      <c r="B252" s="29"/>
      <c r="C252" s="54"/>
      <c r="D252" s="29"/>
      <c r="E252" s="29"/>
      <c r="F252" s="29"/>
      <c r="G252" s="131"/>
      <c r="H252" s="29"/>
      <c r="I252" s="29"/>
      <c r="J252" s="30"/>
      <c r="K252" s="4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5.75" customHeight="1" x14ac:dyDescent="0.3">
      <c r="A253" s="29"/>
      <c r="B253" s="29"/>
      <c r="C253" s="54"/>
      <c r="D253" s="29"/>
      <c r="E253" s="29"/>
      <c r="F253" s="29"/>
      <c r="G253" s="131"/>
      <c r="H253" s="29"/>
      <c r="I253" s="29"/>
      <c r="J253" s="30"/>
      <c r="K253" s="4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5.75" customHeight="1" x14ac:dyDescent="0.3">
      <c r="A254" s="29"/>
      <c r="B254" s="29"/>
      <c r="C254" s="54"/>
      <c r="D254" s="29"/>
      <c r="E254" s="29"/>
      <c r="F254" s="29"/>
      <c r="G254" s="131"/>
      <c r="H254" s="29"/>
      <c r="I254" s="29"/>
      <c r="J254" s="30"/>
      <c r="K254" s="4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5.75" customHeight="1" x14ac:dyDescent="0.3">
      <c r="A255" s="29"/>
      <c r="B255" s="29"/>
      <c r="C255" s="54"/>
      <c r="D255" s="29"/>
      <c r="E255" s="29"/>
      <c r="F255" s="29"/>
      <c r="G255" s="131"/>
      <c r="H255" s="29"/>
      <c r="I255" s="29"/>
      <c r="J255" s="30"/>
      <c r="K255" s="4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5.75" customHeight="1" x14ac:dyDescent="0.3">
      <c r="A256" s="29"/>
      <c r="B256" s="29"/>
      <c r="C256" s="54"/>
      <c r="D256" s="29"/>
      <c r="E256" s="29"/>
      <c r="F256" s="29"/>
      <c r="G256" s="131"/>
      <c r="H256" s="29"/>
      <c r="I256" s="29"/>
      <c r="J256" s="30"/>
      <c r="K256" s="4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5.75" customHeight="1" x14ac:dyDescent="0.3">
      <c r="A257" s="29"/>
      <c r="B257" s="29"/>
      <c r="C257" s="54"/>
      <c r="D257" s="29"/>
      <c r="E257" s="29"/>
      <c r="F257" s="29"/>
      <c r="G257" s="131"/>
      <c r="H257" s="29"/>
      <c r="I257" s="29"/>
      <c r="J257" s="30"/>
      <c r="K257" s="4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5.75" customHeight="1" x14ac:dyDescent="0.3">
      <c r="A258" s="29"/>
      <c r="B258" s="29"/>
      <c r="C258" s="54"/>
      <c r="D258" s="29"/>
      <c r="E258" s="29"/>
      <c r="F258" s="29"/>
      <c r="G258" s="131"/>
      <c r="H258" s="29"/>
      <c r="I258" s="29"/>
      <c r="J258" s="30"/>
      <c r="K258" s="4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5.75" customHeight="1" x14ac:dyDescent="0.3">
      <c r="A259" s="29"/>
      <c r="B259" s="29"/>
      <c r="C259" s="54"/>
      <c r="D259" s="29"/>
      <c r="E259" s="29"/>
      <c r="F259" s="29"/>
      <c r="G259" s="131"/>
      <c r="H259" s="29"/>
      <c r="I259" s="29"/>
      <c r="J259" s="30"/>
      <c r="K259" s="4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5.75" customHeight="1" x14ac:dyDescent="0.3">
      <c r="A260" s="29"/>
      <c r="B260" s="29"/>
      <c r="C260" s="54"/>
      <c r="D260" s="29"/>
      <c r="E260" s="29"/>
      <c r="F260" s="29"/>
      <c r="G260" s="131"/>
      <c r="H260" s="29"/>
      <c r="I260" s="29"/>
      <c r="J260" s="30"/>
      <c r="K260" s="4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5.75" customHeight="1" x14ac:dyDescent="0.3">
      <c r="A261" s="29"/>
      <c r="B261" s="29"/>
      <c r="C261" s="54"/>
      <c r="D261" s="29"/>
      <c r="E261" s="29"/>
      <c r="F261" s="29"/>
      <c r="G261" s="131"/>
      <c r="H261" s="29"/>
      <c r="I261" s="29"/>
      <c r="J261" s="30"/>
      <c r="K261" s="4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5.75" customHeight="1" x14ac:dyDescent="0.3">
      <c r="A262" s="29"/>
      <c r="B262" s="29"/>
      <c r="C262" s="54"/>
      <c r="D262" s="29"/>
      <c r="E262" s="29"/>
      <c r="F262" s="29"/>
      <c r="G262" s="131"/>
      <c r="H262" s="29"/>
      <c r="I262" s="29"/>
      <c r="J262" s="30"/>
      <c r="K262" s="4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5.75" customHeight="1" x14ac:dyDescent="0.3">
      <c r="A263" s="29"/>
      <c r="B263" s="29"/>
      <c r="C263" s="54"/>
      <c r="D263" s="29"/>
      <c r="E263" s="29"/>
      <c r="F263" s="29"/>
      <c r="G263" s="131"/>
      <c r="H263" s="29"/>
      <c r="I263" s="29"/>
      <c r="J263" s="30"/>
      <c r="K263" s="4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5.75" customHeight="1" x14ac:dyDescent="0.3">
      <c r="A264" s="29"/>
      <c r="B264" s="29"/>
      <c r="C264" s="54"/>
      <c r="D264" s="29"/>
      <c r="E264" s="29"/>
      <c r="F264" s="29"/>
      <c r="G264" s="131"/>
      <c r="H264" s="29"/>
      <c r="I264" s="29"/>
      <c r="J264" s="30"/>
      <c r="K264" s="4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5.75" customHeight="1" x14ac:dyDescent="0.3">
      <c r="A265" s="29"/>
      <c r="B265" s="29"/>
      <c r="C265" s="54"/>
      <c r="D265" s="29"/>
      <c r="E265" s="29"/>
      <c r="F265" s="29"/>
      <c r="G265" s="131"/>
      <c r="H265" s="29"/>
      <c r="I265" s="29"/>
      <c r="J265" s="30"/>
      <c r="K265" s="4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5.75" customHeight="1" x14ac:dyDescent="0.3">
      <c r="A266" s="29"/>
      <c r="B266" s="29"/>
      <c r="C266" s="54"/>
      <c r="D266" s="29"/>
      <c r="E266" s="29"/>
      <c r="F266" s="29"/>
      <c r="G266" s="131"/>
      <c r="H266" s="29"/>
      <c r="I266" s="29"/>
      <c r="J266" s="30"/>
      <c r="K266" s="4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5.75" customHeight="1" x14ac:dyDescent="0.3">
      <c r="A267" s="29"/>
      <c r="B267" s="29"/>
      <c r="C267" s="54"/>
      <c r="D267" s="29"/>
      <c r="E267" s="29"/>
      <c r="F267" s="29"/>
      <c r="G267" s="131"/>
      <c r="H267" s="29"/>
      <c r="I267" s="29"/>
      <c r="J267" s="30"/>
      <c r="K267" s="4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5.75" customHeight="1" x14ac:dyDescent="0.3">
      <c r="A268" s="29"/>
      <c r="B268" s="29"/>
      <c r="C268" s="54"/>
      <c r="D268" s="29"/>
      <c r="E268" s="29"/>
      <c r="F268" s="29"/>
      <c r="G268" s="131"/>
      <c r="H268" s="29"/>
      <c r="I268" s="29"/>
      <c r="J268" s="30"/>
      <c r="K268" s="4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5.75" customHeight="1" x14ac:dyDescent="0.3">
      <c r="A269" s="29"/>
      <c r="B269" s="29"/>
      <c r="C269" s="54"/>
      <c r="D269" s="29"/>
      <c r="E269" s="29"/>
      <c r="F269" s="29"/>
      <c r="G269" s="131"/>
      <c r="H269" s="29"/>
      <c r="I269" s="29"/>
      <c r="J269" s="30"/>
      <c r="K269" s="4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5.75" customHeight="1" x14ac:dyDescent="0.3">
      <c r="A270" s="29"/>
      <c r="B270" s="29"/>
      <c r="C270" s="54"/>
      <c r="D270" s="29"/>
      <c r="E270" s="29"/>
      <c r="F270" s="29"/>
      <c r="G270" s="131"/>
      <c r="H270" s="29"/>
      <c r="I270" s="29"/>
      <c r="J270" s="30"/>
      <c r="K270" s="4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5.75" customHeight="1" x14ac:dyDescent="0.3">
      <c r="A271" s="29"/>
      <c r="B271" s="29"/>
      <c r="C271" s="54"/>
      <c r="D271" s="29"/>
      <c r="E271" s="29"/>
      <c r="F271" s="29"/>
      <c r="G271" s="131"/>
      <c r="H271" s="29"/>
      <c r="I271" s="29"/>
      <c r="J271" s="30"/>
      <c r="K271" s="4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5.75" customHeight="1" x14ac:dyDescent="0.3">
      <c r="A272" s="29"/>
      <c r="B272" s="29"/>
      <c r="C272" s="54"/>
      <c r="D272" s="29"/>
      <c r="E272" s="29"/>
      <c r="F272" s="29"/>
      <c r="G272" s="131"/>
      <c r="H272" s="29"/>
      <c r="I272" s="29"/>
      <c r="J272" s="30"/>
      <c r="K272" s="4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5.75" customHeight="1" x14ac:dyDescent="0.3">
      <c r="A273" s="29"/>
      <c r="B273" s="29"/>
      <c r="C273" s="54"/>
      <c r="D273" s="29"/>
      <c r="E273" s="29"/>
      <c r="F273" s="29"/>
      <c r="G273" s="131"/>
      <c r="H273" s="29"/>
      <c r="I273" s="29"/>
      <c r="J273" s="30"/>
      <c r="K273" s="4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5.75" customHeight="1" x14ac:dyDescent="0.3">
      <c r="A274" s="29"/>
      <c r="B274" s="29"/>
      <c r="C274" s="54"/>
      <c r="D274" s="29"/>
      <c r="E274" s="29"/>
      <c r="F274" s="29"/>
      <c r="G274" s="131"/>
      <c r="H274" s="29"/>
      <c r="I274" s="29"/>
      <c r="J274" s="30"/>
      <c r="K274" s="4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5.75" customHeight="1" x14ac:dyDescent="0.3">
      <c r="A275" s="29"/>
      <c r="B275" s="29"/>
      <c r="C275" s="54"/>
      <c r="D275" s="29"/>
      <c r="E275" s="29"/>
      <c r="F275" s="29"/>
      <c r="G275" s="131"/>
      <c r="H275" s="29"/>
      <c r="I275" s="29"/>
      <c r="J275" s="30"/>
      <c r="K275" s="4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5.75" customHeight="1" x14ac:dyDescent="0.3">
      <c r="A276" s="29"/>
      <c r="B276" s="29"/>
      <c r="C276" s="54"/>
      <c r="D276" s="29"/>
      <c r="E276" s="29"/>
      <c r="F276" s="29"/>
      <c r="G276" s="131"/>
      <c r="H276" s="29"/>
      <c r="I276" s="29"/>
      <c r="J276" s="30"/>
      <c r="K276" s="4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5.75" customHeight="1" x14ac:dyDescent="0.3">
      <c r="A277" s="29"/>
      <c r="B277" s="29"/>
      <c r="C277" s="54"/>
      <c r="D277" s="29"/>
      <c r="E277" s="29"/>
      <c r="F277" s="29"/>
      <c r="G277" s="131"/>
      <c r="H277" s="29"/>
      <c r="I277" s="29"/>
      <c r="J277" s="30"/>
      <c r="K277" s="4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5.75" customHeight="1" x14ac:dyDescent="0.3">
      <c r="A278" s="29"/>
      <c r="B278" s="29"/>
      <c r="C278" s="54"/>
      <c r="D278" s="29"/>
      <c r="E278" s="29"/>
      <c r="F278" s="29"/>
      <c r="G278" s="131"/>
      <c r="H278" s="29"/>
      <c r="I278" s="29"/>
      <c r="J278" s="30"/>
      <c r="K278" s="4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5.75" customHeight="1" x14ac:dyDescent="0.3">
      <c r="A279" s="29"/>
      <c r="B279" s="29"/>
      <c r="C279" s="54"/>
      <c r="D279" s="29"/>
      <c r="E279" s="29"/>
      <c r="F279" s="29"/>
      <c r="G279" s="131"/>
      <c r="H279" s="29"/>
      <c r="I279" s="29"/>
      <c r="J279" s="30"/>
      <c r="K279" s="4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5.75" customHeight="1" x14ac:dyDescent="0.3">
      <c r="A280" s="29"/>
      <c r="B280" s="29"/>
      <c r="C280" s="54"/>
      <c r="D280" s="29"/>
      <c r="E280" s="29"/>
      <c r="F280" s="29"/>
      <c r="G280" s="131"/>
      <c r="H280" s="29"/>
      <c r="I280" s="29"/>
      <c r="J280" s="30"/>
      <c r="K280" s="4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5.75" customHeight="1" x14ac:dyDescent="0.3">
      <c r="A281" s="29"/>
      <c r="B281" s="29"/>
      <c r="C281" s="54"/>
      <c r="D281" s="29"/>
      <c r="E281" s="29"/>
      <c r="F281" s="29"/>
      <c r="G281" s="131"/>
      <c r="H281" s="29"/>
      <c r="I281" s="29"/>
      <c r="J281" s="30"/>
      <c r="K281" s="4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5.75" customHeight="1" x14ac:dyDescent="0.3">
      <c r="A282" s="29"/>
      <c r="B282" s="29"/>
      <c r="C282" s="54"/>
      <c r="D282" s="29"/>
      <c r="E282" s="29"/>
      <c r="F282" s="29"/>
      <c r="G282" s="131"/>
      <c r="H282" s="29"/>
      <c r="I282" s="29"/>
      <c r="J282" s="30"/>
      <c r="K282" s="4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5.75" customHeight="1" x14ac:dyDescent="0.3">
      <c r="A283" s="29"/>
      <c r="B283" s="29"/>
      <c r="C283" s="54"/>
      <c r="D283" s="29"/>
      <c r="E283" s="29"/>
      <c r="F283" s="29"/>
      <c r="G283" s="131"/>
      <c r="H283" s="29"/>
      <c r="I283" s="29"/>
      <c r="J283" s="30"/>
      <c r="K283" s="4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5.75" customHeight="1" x14ac:dyDescent="0.3">
      <c r="A284" s="29"/>
      <c r="B284" s="29"/>
      <c r="C284" s="54"/>
      <c r="D284" s="29"/>
      <c r="E284" s="29"/>
      <c r="F284" s="29"/>
      <c r="G284" s="131"/>
      <c r="H284" s="29"/>
      <c r="I284" s="29"/>
      <c r="J284" s="30"/>
      <c r="K284" s="4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5.75" customHeight="1" x14ac:dyDescent="0.3">
      <c r="A285" s="29"/>
      <c r="B285" s="29"/>
      <c r="C285" s="54"/>
      <c r="D285" s="29"/>
      <c r="E285" s="29"/>
      <c r="F285" s="29"/>
      <c r="G285" s="131"/>
      <c r="H285" s="29"/>
      <c r="I285" s="29"/>
      <c r="J285" s="30"/>
      <c r="K285" s="4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5.75" customHeight="1" x14ac:dyDescent="0.3">
      <c r="A286" s="29"/>
      <c r="B286" s="29"/>
      <c r="C286" s="54"/>
      <c r="D286" s="29"/>
      <c r="E286" s="29"/>
      <c r="F286" s="29"/>
      <c r="G286" s="131"/>
      <c r="H286" s="29"/>
      <c r="I286" s="29"/>
      <c r="J286" s="30"/>
      <c r="K286" s="4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5.75" customHeight="1" x14ac:dyDescent="0.3">
      <c r="A287" s="29"/>
      <c r="B287" s="29"/>
      <c r="C287" s="54"/>
      <c r="D287" s="29"/>
      <c r="E287" s="29"/>
      <c r="F287" s="29"/>
      <c r="G287" s="131"/>
      <c r="H287" s="29"/>
      <c r="I287" s="29"/>
      <c r="J287" s="30"/>
      <c r="K287" s="4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5.75" customHeight="1" x14ac:dyDescent="0.3">
      <c r="A288" s="29"/>
      <c r="B288" s="29"/>
      <c r="C288" s="54"/>
      <c r="D288" s="29"/>
      <c r="E288" s="29"/>
      <c r="F288" s="29"/>
      <c r="G288" s="131"/>
      <c r="H288" s="29"/>
      <c r="I288" s="29"/>
      <c r="J288" s="30"/>
      <c r="K288" s="4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5.75" customHeight="1" x14ac:dyDescent="0.3">
      <c r="A289" s="29"/>
      <c r="B289" s="29"/>
      <c r="C289" s="54"/>
      <c r="D289" s="29"/>
      <c r="E289" s="29"/>
      <c r="F289" s="29"/>
      <c r="G289" s="131"/>
      <c r="H289" s="29"/>
      <c r="I289" s="29"/>
      <c r="J289" s="30"/>
      <c r="K289" s="4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5.75" customHeight="1" x14ac:dyDescent="0.3">
      <c r="A290" s="29"/>
      <c r="B290" s="29"/>
      <c r="C290" s="54"/>
      <c r="D290" s="29"/>
      <c r="E290" s="29"/>
      <c r="F290" s="29"/>
      <c r="G290" s="131"/>
      <c r="H290" s="29"/>
      <c r="I290" s="29"/>
      <c r="J290" s="30"/>
      <c r="K290" s="4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5.75" customHeight="1" x14ac:dyDescent="0.3">
      <c r="A291" s="29"/>
      <c r="B291" s="29"/>
      <c r="C291" s="54"/>
      <c r="D291" s="29"/>
      <c r="E291" s="29"/>
      <c r="F291" s="29"/>
      <c r="G291" s="131"/>
      <c r="H291" s="29"/>
      <c r="I291" s="29"/>
      <c r="J291" s="30"/>
      <c r="K291" s="4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5.75" customHeight="1" x14ac:dyDescent="0.3">
      <c r="A292" s="29"/>
      <c r="B292" s="29"/>
      <c r="C292" s="54"/>
      <c r="D292" s="29"/>
      <c r="E292" s="29"/>
      <c r="F292" s="29"/>
      <c r="G292" s="131"/>
      <c r="H292" s="29"/>
      <c r="I292" s="29"/>
      <c r="J292" s="30"/>
      <c r="K292" s="4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5.75" customHeight="1" x14ac:dyDescent="0.3">
      <c r="A293" s="29"/>
      <c r="B293" s="29"/>
      <c r="C293" s="54"/>
      <c r="D293" s="29"/>
      <c r="E293" s="29"/>
      <c r="F293" s="29"/>
      <c r="G293" s="131"/>
      <c r="H293" s="29"/>
      <c r="I293" s="29"/>
      <c r="J293" s="30"/>
      <c r="K293" s="4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5.75" customHeight="1" x14ac:dyDescent="0.3">
      <c r="A294" s="29"/>
      <c r="B294" s="29"/>
      <c r="C294" s="54"/>
      <c r="D294" s="29"/>
      <c r="E294" s="29"/>
      <c r="F294" s="29"/>
      <c r="G294" s="131"/>
      <c r="H294" s="29"/>
      <c r="I294" s="29"/>
      <c r="J294" s="30"/>
      <c r="K294" s="4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5.75" customHeight="1" x14ac:dyDescent="0.3">
      <c r="A295" s="29"/>
      <c r="B295" s="29"/>
      <c r="C295" s="54"/>
      <c r="D295" s="29"/>
      <c r="E295" s="29"/>
      <c r="F295" s="29"/>
      <c r="G295" s="131"/>
      <c r="H295" s="29"/>
      <c r="I295" s="29"/>
      <c r="J295" s="30"/>
      <c r="K295" s="4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5.75" customHeight="1" x14ac:dyDescent="0.3">
      <c r="A296" s="29"/>
      <c r="B296" s="29"/>
      <c r="C296" s="54"/>
      <c r="D296" s="29"/>
      <c r="E296" s="29"/>
      <c r="F296" s="29"/>
      <c r="G296" s="131"/>
      <c r="H296" s="29"/>
      <c r="I296" s="29"/>
      <c r="J296" s="30"/>
      <c r="K296" s="4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5.75" customHeight="1" x14ac:dyDescent="0.3">
      <c r="A297" s="29"/>
      <c r="B297" s="29"/>
      <c r="C297" s="54"/>
      <c r="D297" s="29"/>
      <c r="E297" s="29"/>
      <c r="F297" s="29"/>
      <c r="G297" s="131"/>
      <c r="H297" s="29"/>
      <c r="I297" s="29"/>
      <c r="J297" s="30"/>
      <c r="K297" s="4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5.75" customHeight="1" x14ac:dyDescent="0.3">
      <c r="A298" s="29"/>
      <c r="B298" s="29"/>
      <c r="C298" s="54"/>
      <c r="D298" s="29"/>
      <c r="E298" s="29"/>
      <c r="F298" s="29"/>
      <c r="G298" s="131"/>
      <c r="H298" s="29"/>
      <c r="I298" s="29"/>
      <c r="J298" s="30"/>
      <c r="K298" s="4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5.75" customHeight="1" x14ac:dyDescent="0.3">
      <c r="A299" s="29"/>
      <c r="B299" s="29"/>
      <c r="C299" s="54"/>
      <c r="D299" s="29"/>
      <c r="E299" s="29"/>
      <c r="F299" s="29"/>
      <c r="G299" s="131"/>
      <c r="H299" s="29"/>
      <c r="I299" s="29"/>
      <c r="J299" s="30"/>
      <c r="K299" s="4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5.75" customHeight="1" x14ac:dyDescent="0.3">
      <c r="A300" s="29"/>
      <c r="B300" s="29"/>
      <c r="C300" s="54"/>
      <c r="D300" s="29"/>
      <c r="E300" s="29"/>
      <c r="F300" s="29"/>
      <c r="G300" s="131"/>
      <c r="H300" s="29"/>
      <c r="I300" s="29"/>
      <c r="J300" s="30"/>
      <c r="K300" s="4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5.75" customHeight="1" x14ac:dyDescent="0.3">
      <c r="A301" s="29"/>
      <c r="B301" s="29"/>
      <c r="C301" s="54"/>
      <c r="D301" s="29"/>
      <c r="E301" s="29"/>
      <c r="F301" s="29"/>
      <c r="G301" s="131"/>
      <c r="H301" s="29"/>
      <c r="I301" s="29"/>
      <c r="J301" s="30"/>
      <c r="K301" s="4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5.75" customHeight="1" x14ac:dyDescent="0.3">
      <c r="A302" s="29"/>
      <c r="B302" s="29"/>
      <c r="C302" s="54"/>
      <c r="D302" s="29"/>
      <c r="E302" s="29"/>
      <c r="F302" s="29"/>
      <c r="G302" s="131"/>
      <c r="H302" s="29"/>
      <c r="I302" s="29"/>
      <c r="J302" s="30"/>
      <c r="K302" s="4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5.75" customHeight="1" x14ac:dyDescent="0.3">
      <c r="A303" s="29"/>
      <c r="B303" s="29"/>
      <c r="C303" s="54"/>
      <c r="D303" s="29"/>
      <c r="E303" s="29"/>
      <c r="F303" s="29"/>
      <c r="G303" s="131"/>
      <c r="H303" s="29"/>
      <c r="I303" s="29"/>
      <c r="J303" s="30"/>
      <c r="K303" s="4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5.75" customHeight="1" x14ac:dyDescent="0.3">
      <c r="A304" s="29"/>
      <c r="B304" s="29"/>
      <c r="C304" s="54"/>
      <c r="D304" s="29"/>
      <c r="E304" s="29"/>
      <c r="F304" s="29"/>
      <c r="G304" s="131"/>
      <c r="H304" s="29"/>
      <c r="I304" s="29"/>
      <c r="J304" s="30"/>
      <c r="K304" s="4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5.75" customHeight="1" x14ac:dyDescent="0.3">
      <c r="A305" s="29"/>
      <c r="B305" s="29"/>
      <c r="C305" s="54"/>
      <c r="D305" s="29"/>
      <c r="E305" s="29"/>
      <c r="F305" s="29"/>
      <c r="G305" s="131"/>
      <c r="H305" s="29"/>
      <c r="I305" s="29"/>
      <c r="J305" s="30"/>
      <c r="K305" s="4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5.75" customHeight="1" x14ac:dyDescent="0.3">
      <c r="A306" s="29"/>
      <c r="B306" s="29"/>
      <c r="C306" s="54"/>
      <c r="D306" s="29"/>
      <c r="E306" s="29"/>
      <c r="F306" s="29"/>
      <c r="G306" s="131"/>
      <c r="H306" s="29"/>
      <c r="I306" s="29"/>
      <c r="J306" s="30"/>
      <c r="K306" s="4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5.75" customHeight="1" x14ac:dyDescent="0.3">
      <c r="A307" s="29"/>
      <c r="B307" s="29"/>
      <c r="C307" s="54"/>
      <c r="D307" s="29"/>
      <c r="E307" s="29"/>
      <c r="F307" s="29"/>
      <c r="G307" s="131"/>
      <c r="H307" s="29"/>
      <c r="I307" s="29"/>
      <c r="J307" s="30"/>
      <c r="K307" s="4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5.75" customHeight="1" x14ac:dyDescent="0.3">
      <c r="A308" s="29"/>
      <c r="B308" s="29"/>
      <c r="C308" s="54"/>
      <c r="D308" s="29"/>
      <c r="E308" s="29"/>
      <c r="F308" s="29"/>
      <c r="G308" s="131"/>
      <c r="H308" s="29"/>
      <c r="I308" s="29"/>
      <c r="J308" s="30"/>
      <c r="K308" s="4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5.75" customHeight="1" x14ac:dyDescent="0.3">
      <c r="A309" s="29"/>
      <c r="B309" s="29"/>
      <c r="C309" s="54"/>
      <c r="D309" s="29"/>
      <c r="E309" s="29"/>
      <c r="F309" s="29"/>
      <c r="G309" s="131"/>
      <c r="H309" s="29"/>
      <c r="I309" s="29"/>
      <c r="J309" s="30"/>
      <c r="K309" s="4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5.75" customHeight="1" x14ac:dyDescent="0.3">
      <c r="A310" s="29"/>
      <c r="B310" s="29"/>
      <c r="C310" s="54"/>
      <c r="D310" s="29"/>
      <c r="E310" s="29"/>
      <c r="F310" s="29"/>
      <c r="G310" s="131"/>
      <c r="H310" s="29"/>
      <c r="I310" s="29"/>
      <c r="J310" s="30"/>
      <c r="K310" s="4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5.75" customHeight="1" x14ac:dyDescent="0.3">
      <c r="A311" s="29"/>
      <c r="B311" s="29"/>
      <c r="C311" s="54"/>
      <c r="D311" s="29"/>
      <c r="E311" s="29"/>
      <c r="F311" s="29"/>
      <c r="G311" s="131"/>
      <c r="H311" s="29"/>
      <c r="I311" s="29"/>
      <c r="J311" s="30"/>
      <c r="K311" s="4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5.75" customHeight="1" x14ac:dyDescent="0.3">
      <c r="A312" s="29"/>
      <c r="B312" s="29"/>
      <c r="C312" s="54"/>
      <c r="D312" s="29"/>
      <c r="E312" s="29"/>
      <c r="F312" s="29"/>
      <c r="G312" s="131"/>
      <c r="H312" s="29"/>
      <c r="I312" s="29"/>
      <c r="J312" s="30"/>
      <c r="K312" s="4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5.75" customHeight="1" x14ac:dyDescent="0.3">
      <c r="A313" s="29"/>
      <c r="B313" s="29"/>
      <c r="C313" s="54"/>
      <c r="D313" s="29"/>
      <c r="E313" s="29"/>
      <c r="F313" s="29"/>
      <c r="G313" s="131"/>
      <c r="H313" s="29"/>
      <c r="I313" s="29"/>
      <c r="J313" s="30"/>
      <c r="K313" s="4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5.75" customHeight="1" x14ac:dyDescent="0.3">
      <c r="A314" s="29"/>
      <c r="B314" s="29"/>
      <c r="C314" s="54"/>
      <c r="D314" s="29"/>
      <c r="E314" s="29"/>
      <c r="F314" s="29"/>
      <c r="G314" s="131"/>
      <c r="H314" s="29"/>
      <c r="I314" s="29"/>
      <c r="J314" s="30"/>
      <c r="K314" s="4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5.75" customHeight="1" x14ac:dyDescent="0.3">
      <c r="A315" s="29"/>
      <c r="B315" s="29"/>
      <c r="C315" s="54"/>
      <c r="D315" s="29"/>
      <c r="E315" s="29"/>
      <c r="F315" s="29"/>
      <c r="G315" s="131"/>
      <c r="H315" s="29"/>
      <c r="I315" s="29"/>
      <c r="J315" s="30"/>
      <c r="K315" s="4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5.75" customHeight="1" x14ac:dyDescent="0.3">
      <c r="A316" s="29"/>
      <c r="B316" s="29"/>
      <c r="C316" s="54"/>
      <c r="D316" s="29"/>
      <c r="E316" s="29"/>
      <c r="F316" s="29"/>
      <c r="G316" s="131"/>
      <c r="H316" s="29"/>
      <c r="I316" s="29"/>
      <c r="J316" s="30"/>
      <c r="K316" s="4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5.75" customHeight="1" x14ac:dyDescent="0.3">
      <c r="A317" s="29"/>
      <c r="B317" s="29"/>
      <c r="C317" s="54"/>
      <c r="D317" s="29"/>
      <c r="E317" s="29"/>
      <c r="F317" s="29"/>
      <c r="G317" s="131"/>
      <c r="H317" s="29"/>
      <c r="I317" s="29"/>
      <c r="J317" s="30"/>
      <c r="K317" s="4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5.75" customHeight="1" x14ac:dyDescent="0.3">
      <c r="A318" s="29"/>
      <c r="B318" s="29"/>
      <c r="C318" s="54"/>
      <c r="D318" s="29"/>
      <c r="E318" s="29"/>
      <c r="F318" s="29"/>
      <c r="G318" s="131"/>
      <c r="H318" s="29"/>
      <c r="I318" s="29"/>
      <c r="J318" s="30"/>
      <c r="K318" s="4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5.75" customHeight="1" x14ac:dyDescent="0.3">
      <c r="A319" s="29"/>
      <c r="B319" s="29"/>
      <c r="C319" s="54"/>
      <c r="D319" s="29"/>
      <c r="E319" s="29"/>
      <c r="F319" s="29"/>
      <c r="G319" s="131"/>
      <c r="H319" s="29"/>
      <c r="I319" s="29"/>
      <c r="J319" s="30"/>
      <c r="K319" s="4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5.75" customHeight="1" x14ac:dyDescent="0.3">
      <c r="A320" s="29"/>
      <c r="B320" s="29"/>
      <c r="C320" s="54"/>
      <c r="D320" s="29"/>
      <c r="E320" s="29"/>
      <c r="F320" s="29"/>
      <c r="G320" s="131"/>
      <c r="H320" s="29"/>
      <c r="I320" s="29"/>
      <c r="J320" s="30"/>
      <c r="K320" s="4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5.75" customHeight="1" x14ac:dyDescent="0.3">
      <c r="A321" s="29"/>
      <c r="B321" s="29"/>
      <c r="C321" s="54"/>
      <c r="D321" s="29"/>
      <c r="E321" s="29"/>
      <c r="F321" s="29"/>
      <c r="G321" s="131"/>
      <c r="H321" s="29"/>
      <c r="I321" s="29"/>
      <c r="J321" s="30"/>
      <c r="K321" s="4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5.75" customHeight="1" x14ac:dyDescent="0.3">
      <c r="A322" s="29"/>
      <c r="B322" s="29"/>
      <c r="C322" s="54"/>
      <c r="D322" s="29"/>
      <c r="E322" s="29"/>
      <c r="F322" s="29"/>
      <c r="G322" s="131"/>
      <c r="H322" s="29"/>
      <c r="I322" s="29"/>
      <c r="J322" s="30"/>
      <c r="K322" s="4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5.75" customHeight="1" x14ac:dyDescent="0.3">
      <c r="A323" s="29"/>
      <c r="B323" s="29"/>
      <c r="C323" s="54"/>
      <c r="D323" s="29"/>
      <c r="E323" s="29"/>
      <c r="F323" s="29"/>
      <c r="G323" s="131"/>
      <c r="H323" s="29"/>
      <c r="I323" s="29"/>
      <c r="J323" s="30"/>
      <c r="K323" s="4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5.75" customHeight="1" x14ac:dyDescent="0.3">
      <c r="A324" s="29"/>
      <c r="B324" s="29"/>
      <c r="C324" s="54"/>
      <c r="D324" s="29"/>
      <c r="E324" s="29"/>
      <c r="F324" s="29"/>
      <c r="G324" s="131"/>
      <c r="H324" s="29"/>
      <c r="I324" s="29"/>
      <c r="J324" s="30"/>
      <c r="K324" s="4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5.75" customHeight="1" x14ac:dyDescent="0.3">
      <c r="A325" s="29"/>
      <c r="B325" s="29"/>
      <c r="C325" s="54"/>
      <c r="D325" s="29"/>
      <c r="E325" s="29"/>
      <c r="F325" s="29"/>
      <c r="G325" s="131"/>
      <c r="H325" s="29"/>
      <c r="I325" s="29"/>
      <c r="J325" s="30"/>
      <c r="K325" s="4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5.75" customHeight="1" x14ac:dyDescent="0.3">
      <c r="A326" s="29"/>
      <c r="B326" s="29"/>
      <c r="C326" s="54"/>
      <c r="D326" s="29"/>
      <c r="E326" s="29"/>
      <c r="F326" s="29"/>
      <c r="G326" s="131"/>
      <c r="H326" s="29"/>
      <c r="I326" s="29"/>
      <c r="J326" s="30"/>
      <c r="K326" s="4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5.75" customHeight="1" x14ac:dyDescent="0.3">
      <c r="A327" s="29"/>
      <c r="B327" s="29"/>
      <c r="C327" s="54"/>
      <c r="D327" s="29"/>
      <c r="E327" s="29"/>
      <c r="F327" s="29"/>
      <c r="G327" s="131"/>
      <c r="H327" s="29"/>
      <c r="I327" s="29"/>
      <c r="J327" s="30"/>
      <c r="K327" s="4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5.75" customHeight="1" x14ac:dyDescent="0.3">
      <c r="A328" s="29"/>
      <c r="B328" s="29"/>
      <c r="C328" s="54"/>
      <c r="D328" s="29"/>
      <c r="E328" s="29"/>
      <c r="F328" s="29"/>
      <c r="G328" s="131"/>
      <c r="H328" s="29"/>
      <c r="I328" s="29"/>
      <c r="J328" s="30"/>
      <c r="K328" s="4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5.75" customHeight="1" x14ac:dyDescent="0.3">
      <c r="A329" s="29"/>
      <c r="B329" s="29"/>
      <c r="C329" s="54"/>
      <c r="D329" s="29"/>
      <c r="E329" s="29"/>
      <c r="F329" s="29"/>
      <c r="G329" s="131"/>
      <c r="H329" s="29"/>
      <c r="I329" s="29"/>
      <c r="J329" s="30"/>
      <c r="K329" s="4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5.75" customHeight="1" x14ac:dyDescent="0.3">
      <c r="A330" s="29"/>
      <c r="B330" s="29"/>
      <c r="C330" s="54"/>
      <c r="D330" s="29"/>
      <c r="E330" s="29"/>
      <c r="F330" s="29"/>
      <c r="G330" s="131"/>
      <c r="H330" s="29"/>
      <c r="I330" s="29"/>
      <c r="J330" s="30"/>
      <c r="K330" s="4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5.75" customHeight="1" x14ac:dyDescent="0.3">
      <c r="A331" s="29"/>
      <c r="B331" s="29"/>
      <c r="C331" s="54"/>
      <c r="D331" s="29"/>
      <c r="E331" s="29"/>
      <c r="F331" s="29"/>
      <c r="G331" s="131"/>
      <c r="H331" s="29"/>
      <c r="I331" s="29"/>
      <c r="J331" s="30"/>
      <c r="K331" s="4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5.75" customHeight="1" x14ac:dyDescent="0.3">
      <c r="A332" s="29"/>
      <c r="B332" s="29"/>
      <c r="C332" s="54"/>
      <c r="D332" s="29"/>
      <c r="E332" s="29"/>
      <c r="F332" s="29"/>
      <c r="G332" s="131"/>
      <c r="H332" s="29"/>
      <c r="I332" s="29"/>
      <c r="J332" s="30"/>
      <c r="K332" s="4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5.75" customHeight="1" x14ac:dyDescent="0.3">
      <c r="A333" s="29"/>
      <c r="B333" s="29"/>
      <c r="C333" s="54"/>
      <c r="D333" s="29"/>
      <c r="E333" s="29"/>
      <c r="F333" s="29"/>
      <c r="G333" s="131"/>
      <c r="H333" s="29"/>
      <c r="I333" s="29"/>
      <c r="J333" s="30"/>
      <c r="K333" s="4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5.75" customHeight="1" x14ac:dyDescent="0.3">
      <c r="A334" s="29"/>
      <c r="B334" s="29"/>
      <c r="C334" s="54"/>
      <c r="D334" s="29"/>
      <c r="E334" s="29"/>
      <c r="F334" s="29"/>
      <c r="G334" s="131"/>
      <c r="H334" s="29"/>
      <c r="I334" s="29"/>
      <c r="J334" s="30"/>
      <c r="K334" s="4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5.75" customHeight="1" x14ac:dyDescent="0.3">
      <c r="A335" s="29"/>
      <c r="B335" s="29"/>
      <c r="C335" s="54"/>
      <c r="D335" s="29"/>
      <c r="E335" s="29"/>
      <c r="F335" s="29"/>
      <c r="G335" s="131"/>
      <c r="H335" s="29"/>
      <c r="I335" s="29"/>
      <c r="J335" s="30"/>
      <c r="K335" s="4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5.75" customHeight="1" x14ac:dyDescent="0.3">
      <c r="A336" s="29"/>
      <c r="B336" s="29"/>
      <c r="C336" s="54"/>
      <c r="D336" s="29"/>
      <c r="E336" s="29"/>
      <c r="F336" s="29"/>
      <c r="G336" s="131"/>
      <c r="H336" s="29"/>
      <c r="I336" s="29"/>
      <c r="J336" s="30"/>
      <c r="K336" s="4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5.75" customHeight="1" x14ac:dyDescent="0.3">
      <c r="A337" s="29"/>
      <c r="B337" s="29"/>
      <c r="C337" s="54"/>
      <c r="D337" s="29"/>
      <c r="E337" s="29"/>
      <c r="F337" s="29"/>
      <c r="G337" s="131"/>
      <c r="H337" s="29"/>
      <c r="I337" s="29"/>
      <c r="J337" s="30"/>
      <c r="K337" s="4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5.75" customHeight="1" x14ac:dyDescent="0.3">
      <c r="A338" s="29"/>
      <c r="B338" s="29"/>
      <c r="C338" s="54"/>
      <c r="D338" s="29"/>
      <c r="E338" s="29"/>
      <c r="F338" s="29"/>
      <c r="G338" s="131"/>
      <c r="H338" s="29"/>
      <c r="I338" s="29"/>
      <c r="J338" s="30"/>
      <c r="K338" s="4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5.75" customHeight="1" x14ac:dyDescent="0.3">
      <c r="A339" s="29"/>
      <c r="B339" s="29"/>
      <c r="C339" s="54"/>
      <c r="D339" s="29"/>
      <c r="E339" s="29"/>
      <c r="F339" s="29"/>
      <c r="G339" s="131"/>
      <c r="H339" s="29"/>
      <c r="I339" s="29"/>
      <c r="J339" s="30"/>
      <c r="K339" s="4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5.75" customHeight="1" x14ac:dyDescent="0.3">
      <c r="A340" s="29"/>
      <c r="B340" s="29"/>
      <c r="C340" s="54"/>
      <c r="D340" s="29"/>
      <c r="E340" s="29"/>
      <c r="F340" s="29"/>
      <c r="G340" s="131"/>
      <c r="H340" s="29"/>
      <c r="I340" s="29"/>
      <c r="J340" s="30"/>
      <c r="K340" s="4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5.75" customHeight="1" x14ac:dyDescent="0.3">
      <c r="A341" s="29"/>
      <c r="B341" s="29"/>
      <c r="C341" s="54"/>
      <c r="D341" s="29"/>
      <c r="E341" s="29"/>
      <c r="F341" s="29"/>
      <c r="G341" s="131"/>
      <c r="H341" s="29"/>
      <c r="I341" s="29"/>
      <c r="J341" s="30"/>
      <c r="K341" s="4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5.75" customHeight="1" x14ac:dyDescent="0.3">
      <c r="A342" s="29"/>
      <c r="B342" s="29"/>
      <c r="C342" s="54"/>
      <c r="D342" s="29"/>
      <c r="E342" s="29"/>
      <c r="F342" s="29"/>
      <c r="G342" s="131"/>
      <c r="H342" s="29"/>
      <c r="I342" s="29"/>
      <c r="J342" s="30"/>
      <c r="K342" s="4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5.75" customHeight="1" x14ac:dyDescent="0.3">
      <c r="A343" s="29"/>
      <c r="B343" s="29"/>
      <c r="C343" s="54"/>
      <c r="D343" s="29"/>
      <c r="E343" s="29"/>
      <c r="F343" s="29"/>
      <c r="G343" s="131"/>
      <c r="H343" s="29"/>
      <c r="I343" s="29"/>
      <c r="J343" s="30"/>
      <c r="K343" s="4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5.75" customHeight="1" x14ac:dyDescent="0.3">
      <c r="A344" s="29"/>
      <c r="B344" s="29"/>
      <c r="C344" s="54"/>
      <c r="D344" s="29"/>
      <c r="E344" s="29"/>
      <c r="F344" s="29"/>
      <c r="G344" s="131"/>
      <c r="H344" s="29"/>
      <c r="I344" s="29"/>
      <c r="J344" s="30"/>
      <c r="K344" s="4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5.75" customHeight="1" x14ac:dyDescent="0.3">
      <c r="A345" s="29"/>
      <c r="B345" s="29"/>
      <c r="C345" s="54"/>
      <c r="D345" s="29"/>
      <c r="E345" s="29"/>
      <c r="F345" s="29"/>
      <c r="G345" s="131"/>
      <c r="H345" s="29"/>
      <c r="I345" s="29"/>
      <c r="J345" s="30"/>
      <c r="K345" s="4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5.75" customHeight="1" x14ac:dyDescent="0.3">
      <c r="A346" s="29"/>
      <c r="B346" s="29"/>
      <c r="C346" s="54"/>
      <c r="D346" s="29"/>
      <c r="E346" s="29"/>
      <c r="F346" s="29"/>
      <c r="G346" s="131"/>
      <c r="H346" s="29"/>
      <c r="I346" s="29"/>
      <c r="J346" s="30"/>
      <c r="K346" s="4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5.75" customHeight="1" x14ac:dyDescent="0.3">
      <c r="A347" s="29"/>
      <c r="B347" s="29"/>
      <c r="C347" s="54"/>
      <c r="D347" s="29"/>
      <c r="E347" s="29"/>
      <c r="F347" s="29"/>
      <c r="G347" s="131"/>
      <c r="H347" s="29"/>
      <c r="I347" s="29"/>
      <c r="J347" s="30"/>
      <c r="K347" s="4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5.75" customHeight="1" x14ac:dyDescent="0.3">
      <c r="A348" s="29"/>
      <c r="B348" s="29"/>
      <c r="C348" s="54"/>
      <c r="D348" s="29"/>
      <c r="E348" s="29"/>
      <c r="F348" s="29"/>
      <c r="G348" s="131"/>
      <c r="H348" s="29"/>
      <c r="I348" s="29"/>
      <c r="J348" s="30"/>
      <c r="K348" s="4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5.75" customHeight="1" x14ac:dyDescent="0.3">
      <c r="A349" s="29"/>
      <c r="B349" s="29"/>
      <c r="C349" s="54"/>
      <c r="D349" s="29"/>
      <c r="E349" s="29"/>
      <c r="F349" s="29"/>
      <c r="G349" s="131"/>
      <c r="H349" s="29"/>
      <c r="I349" s="29"/>
      <c r="J349" s="30"/>
      <c r="K349" s="4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5.75" customHeight="1" x14ac:dyDescent="0.3">
      <c r="A350" s="29"/>
      <c r="B350" s="29"/>
      <c r="C350" s="54"/>
      <c r="D350" s="29"/>
      <c r="E350" s="29"/>
      <c r="F350" s="29"/>
      <c r="G350" s="131"/>
      <c r="H350" s="29"/>
      <c r="I350" s="29"/>
      <c r="J350" s="30"/>
      <c r="K350" s="4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5.75" customHeight="1" x14ac:dyDescent="0.3">
      <c r="A351" s="29"/>
      <c r="B351" s="29"/>
      <c r="C351" s="54"/>
      <c r="D351" s="29"/>
      <c r="E351" s="29"/>
      <c r="F351" s="29"/>
      <c r="G351" s="131"/>
      <c r="H351" s="29"/>
      <c r="I351" s="29"/>
      <c r="J351" s="30"/>
      <c r="K351" s="4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5.75" customHeight="1" x14ac:dyDescent="0.3">
      <c r="A352" s="29"/>
      <c r="B352" s="29"/>
      <c r="C352" s="54"/>
      <c r="D352" s="29"/>
      <c r="E352" s="29"/>
      <c r="F352" s="29"/>
      <c r="G352" s="131"/>
      <c r="H352" s="29"/>
      <c r="I352" s="29"/>
      <c r="J352" s="30"/>
      <c r="K352" s="4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5.75" customHeight="1" x14ac:dyDescent="0.3">
      <c r="A353" s="29"/>
      <c r="B353" s="29"/>
      <c r="C353" s="54"/>
      <c r="D353" s="29"/>
      <c r="E353" s="29"/>
      <c r="F353" s="29"/>
      <c r="G353" s="131"/>
      <c r="H353" s="29"/>
      <c r="I353" s="29"/>
      <c r="J353" s="30"/>
      <c r="K353" s="4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5.75" customHeight="1" x14ac:dyDescent="0.3">
      <c r="A354" s="29"/>
      <c r="B354" s="29"/>
      <c r="C354" s="54"/>
      <c r="D354" s="29"/>
      <c r="E354" s="29"/>
      <c r="F354" s="29"/>
      <c r="G354" s="131"/>
      <c r="H354" s="29"/>
      <c r="I354" s="29"/>
      <c r="J354" s="30"/>
      <c r="K354" s="4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5.75" customHeight="1" x14ac:dyDescent="0.3">
      <c r="A355" s="29"/>
      <c r="B355" s="29"/>
      <c r="C355" s="54"/>
      <c r="D355" s="29"/>
      <c r="E355" s="29"/>
      <c r="F355" s="29"/>
      <c r="G355" s="131"/>
      <c r="H355" s="29"/>
      <c r="I355" s="29"/>
      <c r="J355" s="30"/>
      <c r="K355" s="4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5.75" customHeight="1" x14ac:dyDescent="0.3">
      <c r="A356" s="29"/>
      <c r="B356" s="29"/>
      <c r="C356" s="54"/>
      <c r="D356" s="29"/>
      <c r="E356" s="29"/>
      <c r="F356" s="29"/>
      <c r="G356" s="131"/>
      <c r="H356" s="29"/>
      <c r="I356" s="29"/>
      <c r="J356" s="30"/>
      <c r="K356" s="4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5.75" customHeight="1" x14ac:dyDescent="0.3">
      <c r="A357" s="29"/>
      <c r="B357" s="29"/>
      <c r="C357" s="54"/>
      <c r="D357" s="29"/>
      <c r="E357" s="29"/>
      <c r="F357" s="29"/>
      <c r="G357" s="131"/>
      <c r="H357" s="29"/>
      <c r="I357" s="29"/>
      <c r="J357" s="30"/>
      <c r="K357" s="4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5.75" customHeight="1" x14ac:dyDescent="0.3">
      <c r="A358" s="29"/>
      <c r="B358" s="29"/>
      <c r="C358" s="54"/>
      <c r="D358" s="29"/>
      <c r="E358" s="29"/>
      <c r="F358" s="29"/>
      <c r="G358" s="131"/>
      <c r="H358" s="29"/>
      <c r="I358" s="29"/>
      <c r="J358" s="30"/>
      <c r="K358" s="4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5.75" customHeight="1" x14ac:dyDescent="0.3">
      <c r="A359" s="29"/>
      <c r="B359" s="29"/>
      <c r="C359" s="54"/>
      <c r="D359" s="29"/>
      <c r="E359" s="29"/>
      <c r="F359" s="29"/>
      <c r="G359" s="131"/>
      <c r="H359" s="29"/>
      <c r="I359" s="29"/>
      <c r="J359" s="30"/>
      <c r="K359" s="4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5.75" customHeight="1" x14ac:dyDescent="0.3">
      <c r="A360" s="29"/>
      <c r="B360" s="29"/>
      <c r="C360" s="54"/>
      <c r="D360" s="29"/>
      <c r="E360" s="29"/>
      <c r="F360" s="29"/>
      <c r="G360" s="131"/>
      <c r="H360" s="29"/>
      <c r="I360" s="29"/>
      <c r="J360" s="30"/>
      <c r="K360" s="4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5.75" customHeight="1" x14ac:dyDescent="0.3">
      <c r="A361" s="29"/>
      <c r="B361" s="29"/>
      <c r="C361" s="54"/>
      <c r="D361" s="29"/>
      <c r="E361" s="29"/>
      <c r="F361" s="29"/>
      <c r="G361" s="131"/>
      <c r="H361" s="29"/>
      <c r="I361" s="29"/>
      <c r="J361" s="30"/>
      <c r="K361" s="4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5.75" customHeight="1" x14ac:dyDescent="0.3">
      <c r="A362" s="29"/>
      <c r="B362" s="29"/>
      <c r="C362" s="54"/>
      <c r="D362" s="29"/>
      <c r="E362" s="29"/>
      <c r="F362" s="29"/>
      <c r="G362" s="131"/>
      <c r="H362" s="29"/>
      <c r="I362" s="29"/>
      <c r="J362" s="30"/>
      <c r="K362" s="4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5.75" customHeight="1" x14ac:dyDescent="0.3">
      <c r="A363" s="29"/>
      <c r="B363" s="29"/>
      <c r="C363" s="54"/>
      <c r="D363" s="29"/>
      <c r="E363" s="29"/>
      <c r="F363" s="29"/>
      <c r="G363" s="131"/>
      <c r="H363" s="29"/>
      <c r="I363" s="29"/>
      <c r="J363" s="30"/>
      <c r="K363" s="4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5.75" customHeight="1" x14ac:dyDescent="0.3">
      <c r="A364" s="29"/>
      <c r="B364" s="29"/>
      <c r="C364" s="54"/>
      <c r="D364" s="29"/>
      <c r="E364" s="29"/>
      <c r="F364" s="29"/>
      <c r="G364" s="131"/>
      <c r="H364" s="29"/>
      <c r="I364" s="29"/>
      <c r="J364" s="30"/>
      <c r="K364" s="4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5.75" customHeight="1" x14ac:dyDescent="0.3">
      <c r="A365" s="29"/>
      <c r="B365" s="29"/>
      <c r="C365" s="54"/>
      <c r="D365" s="29"/>
      <c r="E365" s="29"/>
      <c r="F365" s="29"/>
      <c r="G365" s="131"/>
      <c r="H365" s="29"/>
      <c r="I365" s="29"/>
      <c r="J365" s="30"/>
      <c r="K365" s="4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5.75" customHeight="1" x14ac:dyDescent="0.3">
      <c r="A366" s="29"/>
      <c r="B366" s="29"/>
      <c r="C366" s="54"/>
      <c r="D366" s="29"/>
      <c r="E366" s="29"/>
      <c r="F366" s="29"/>
      <c r="G366" s="131"/>
      <c r="H366" s="29"/>
      <c r="I366" s="29"/>
      <c r="J366" s="30"/>
      <c r="K366" s="4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5.75" customHeight="1" x14ac:dyDescent="0.3">
      <c r="A367" s="29"/>
      <c r="B367" s="29"/>
      <c r="C367" s="54"/>
      <c r="D367" s="29"/>
      <c r="E367" s="29"/>
      <c r="F367" s="29"/>
      <c r="G367" s="131"/>
      <c r="H367" s="29"/>
      <c r="I367" s="29"/>
      <c r="J367" s="30"/>
      <c r="K367" s="4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5.75" customHeight="1" x14ac:dyDescent="0.3">
      <c r="A368" s="29"/>
      <c r="B368" s="29"/>
      <c r="C368" s="54"/>
      <c r="D368" s="29"/>
      <c r="E368" s="29"/>
      <c r="F368" s="29"/>
      <c r="G368" s="131"/>
      <c r="H368" s="29"/>
      <c r="I368" s="29"/>
      <c r="J368" s="30"/>
      <c r="K368" s="4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5.75" customHeight="1" x14ac:dyDescent="0.3">
      <c r="A369" s="29"/>
      <c r="B369" s="29"/>
      <c r="C369" s="54"/>
      <c r="D369" s="29"/>
      <c r="E369" s="29"/>
      <c r="F369" s="29"/>
      <c r="G369" s="131"/>
      <c r="H369" s="29"/>
      <c r="I369" s="29"/>
      <c r="J369" s="30"/>
      <c r="K369" s="4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5.75" customHeight="1" x14ac:dyDescent="0.3">
      <c r="A370" s="29"/>
      <c r="B370" s="29"/>
      <c r="C370" s="54"/>
      <c r="D370" s="29"/>
      <c r="E370" s="29"/>
      <c r="F370" s="29"/>
      <c r="G370" s="131"/>
      <c r="H370" s="29"/>
      <c r="I370" s="29"/>
      <c r="J370" s="30"/>
      <c r="K370" s="4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5.75" customHeight="1" x14ac:dyDescent="0.3">
      <c r="A371" s="29"/>
      <c r="B371" s="29"/>
      <c r="C371" s="54"/>
      <c r="D371" s="29"/>
      <c r="E371" s="29"/>
      <c r="F371" s="29"/>
      <c r="G371" s="131"/>
      <c r="H371" s="29"/>
      <c r="I371" s="29"/>
      <c r="J371" s="30"/>
      <c r="K371" s="4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5.75" customHeight="1" x14ac:dyDescent="0.3">
      <c r="A372" s="29"/>
      <c r="B372" s="29"/>
      <c r="C372" s="54"/>
      <c r="D372" s="29"/>
      <c r="E372" s="29"/>
      <c r="F372" s="29"/>
      <c r="G372" s="131"/>
      <c r="H372" s="29"/>
      <c r="I372" s="29"/>
      <c r="J372" s="30"/>
      <c r="K372" s="4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5.75" customHeight="1" x14ac:dyDescent="0.3">
      <c r="A373" s="29"/>
      <c r="B373" s="29"/>
      <c r="C373" s="54"/>
      <c r="D373" s="29"/>
      <c r="E373" s="29"/>
      <c r="F373" s="29"/>
      <c r="G373" s="131"/>
      <c r="H373" s="29"/>
      <c r="I373" s="29"/>
      <c r="J373" s="30"/>
      <c r="K373" s="4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5.75" customHeight="1" x14ac:dyDescent="0.3">
      <c r="A374" s="29"/>
      <c r="B374" s="29"/>
      <c r="C374" s="54"/>
      <c r="D374" s="29"/>
      <c r="E374" s="29"/>
      <c r="F374" s="29"/>
      <c r="G374" s="131"/>
      <c r="H374" s="29"/>
      <c r="I374" s="29"/>
      <c r="J374" s="30"/>
      <c r="K374" s="4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5.75" customHeight="1" x14ac:dyDescent="0.3">
      <c r="A375" s="29"/>
      <c r="B375" s="29"/>
      <c r="C375" s="54"/>
      <c r="D375" s="29"/>
      <c r="E375" s="29"/>
      <c r="F375" s="29"/>
      <c r="G375" s="131"/>
      <c r="H375" s="29"/>
      <c r="I375" s="29"/>
      <c r="J375" s="30"/>
      <c r="K375" s="4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5.75" customHeight="1" x14ac:dyDescent="0.3">
      <c r="A376" s="29"/>
      <c r="B376" s="29"/>
      <c r="C376" s="54"/>
      <c r="D376" s="29"/>
      <c r="E376" s="29"/>
      <c r="F376" s="29"/>
      <c r="G376" s="131"/>
      <c r="H376" s="29"/>
      <c r="I376" s="29"/>
      <c r="J376" s="30"/>
      <c r="K376" s="4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5.75" customHeight="1" x14ac:dyDescent="0.3">
      <c r="A377" s="29"/>
      <c r="B377" s="29"/>
      <c r="C377" s="54"/>
      <c r="D377" s="29"/>
      <c r="E377" s="29"/>
      <c r="F377" s="29"/>
      <c r="G377" s="131"/>
      <c r="H377" s="29"/>
      <c r="I377" s="29"/>
      <c r="J377" s="30"/>
      <c r="K377" s="4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5.75" customHeight="1" x14ac:dyDescent="0.3">
      <c r="A378" s="29"/>
      <c r="B378" s="29"/>
      <c r="C378" s="54"/>
      <c r="D378" s="29"/>
      <c r="E378" s="29"/>
      <c r="F378" s="29"/>
      <c r="G378" s="131"/>
      <c r="H378" s="29"/>
      <c r="I378" s="29"/>
      <c r="J378" s="30"/>
      <c r="K378" s="4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5.75" customHeight="1" x14ac:dyDescent="0.3">
      <c r="A379" s="29"/>
      <c r="B379" s="29"/>
      <c r="C379" s="54"/>
      <c r="D379" s="29"/>
      <c r="E379" s="29"/>
      <c r="F379" s="29"/>
      <c r="G379" s="131"/>
      <c r="H379" s="29"/>
      <c r="I379" s="29"/>
      <c r="J379" s="30"/>
      <c r="K379" s="4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5.75" customHeight="1" x14ac:dyDescent="0.3">
      <c r="A380" s="29"/>
      <c r="B380" s="29"/>
      <c r="C380" s="54"/>
      <c r="D380" s="29"/>
      <c r="E380" s="29"/>
      <c r="F380" s="29"/>
      <c r="G380" s="131"/>
      <c r="H380" s="29"/>
      <c r="I380" s="29"/>
      <c r="J380" s="30"/>
      <c r="K380" s="4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5.75" customHeight="1" x14ac:dyDescent="0.3">
      <c r="A381" s="29"/>
      <c r="B381" s="29"/>
      <c r="C381" s="54"/>
      <c r="D381" s="29"/>
      <c r="E381" s="29"/>
      <c r="F381" s="29"/>
      <c r="G381" s="131"/>
      <c r="H381" s="29"/>
      <c r="I381" s="29"/>
      <c r="J381" s="30"/>
      <c r="K381" s="4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5.75" customHeight="1" x14ac:dyDescent="0.3">
      <c r="A382" s="29"/>
      <c r="B382" s="29"/>
      <c r="C382" s="54"/>
      <c r="D382" s="29"/>
      <c r="E382" s="29"/>
      <c r="F382" s="29"/>
      <c r="G382" s="131"/>
      <c r="H382" s="29"/>
      <c r="I382" s="29"/>
      <c r="J382" s="30"/>
      <c r="K382" s="4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5.75" customHeight="1" x14ac:dyDescent="0.3">
      <c r="A383" s="29"/>
      <c r="B383" s="29"/>
      <c r="C383" s="54"/>
      <c r="D383" s="29"/>
      <c r="E383" s="29"/>
      <c r="F383" s="29"/>
      <c r="G383" s="131"/>
      <c r="H383" s="29"/>
      <c r="I383" s="29"/>
      <c r="J383" s="30"/>
      <c r="K383" s="4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5.75" customHeight="1" x14ac:dyDescent="0.3">
      <c r="A384" s="29"/>
      <c r="B384" s="29"/>
      <c r="C384" s="54"/>
      <c r="D384" s="29"/>
      <c r="E384" s="29"/>
      <c r="F384" s="29"/>
      <c r="G384" s="131"/>
      <c r="H384" s="29"/>
      <c r="I384" s="29"/>
      <c r="J384" s="30"/>
      <c r="K384" s="4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5.75" customHeight="1" x14ac:dyDescent="0.3">
      <c r="A385" s="29"/>
      <c r="B385" s="29"/>
      <c r="C385" s="54"/>
      <c r="D385" s="29"/>
      <c r="E385" s="29"/>
      <c r="F385" s="29"/>
      <c r="G385" s="131"/>
      <c r="H385" s="29"/>
      <c r="I385" s="29"/>
      <c r="J385" s="30"/>
      <c r="K385" s="4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5.75" customHeight="1" x14ac:dyDescent="0.3">
      <c r="A386" s="29"/>
      <c r="B386" s="29"/>
      <c r="C386" s="54"/>
      <c r="D386" s="29"/>
      <c r="E386" s="29"/>
      <c r="F386" s="29"/>
      <c r="G386" s="131"/>
      <c r="H386" s="29"/>
      <c r="I386" s="29"/>
      <c r="J386" s="30"/>
      <c r="K386" s="4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5.75" customHeight="1" x14ac:dyDescent="0.3">
      <c r="A387" s="29"/>
      <c r="B387" s="29"/>
      <c r="C387" s="54"/>
      <c r="D387" s="29"/>
      <c r="E387" s="29"/>
      <c r="F387" s="29"/>
      <c r="G387" s="131"/>
      <c r="H387" s="29"/>
      <c r="I387" s="29"/>
      <c r="J387" s="30"/>
      <c r="K387" s="4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5.75" customHeight="1" x14ac:dyDescent="0.3">
      <c r="A388" s="29"/>
      <c r="B388" s="29"/>
      <c r="C388" s="54"/>
      <c r="D388" s="29"/>
      <c r="E388" s="29"/>
      <c r="F388" s="29"/>
      <c r="G388" s="131"/>
      <c r="H388" s="29"/>
      <c r="I388" s="29"/>
      <c r="J388" s="30"/>
      <c r="K388" s="4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5.75" customHeight="1" x14ac:dyDescent="0.3">
      <c r="A389" s="29"/>
      <c r="B389" s="29"/>
      <c r="C389" s="54"/>
      <c r="D389" s="29"/>
      <c r="E389" s="29"/>
      <c r="F389" s="29"/>
      <c r="G389" s="131"/>
      <c r="H389" s="29"/>
      <c r="I389" s="29"/>
      <c r="J389" s="30"/>
      <c r="K389" s="4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5.75" customHeight="1" x14ac:dyDescent="0.3">
      <c r="A390" s="29"/>
      <c r="B390" s="29"/>
      <c r="C390" s="54"/>
      <c r="D390" s="29"/>
      <c r="E390" s="29"/>
      <c r="F390" s="29"/>
      <c r="G390" s="131"/>
      <c r="H390" s="29"/>
      <c r="I390" s="29"/>
      <c r="J390" s="30"/>
      <c r="K390" s="4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5.75" customHeight="1" x14ac:dyDescent="0.3">
      <c r="A391" s="29"/>
      <c r="B391" s="29"/>
      <c r="C391" s="54"/>
      <c r="D391" s="29"/>
      <c r="E391" s="29"/>
      <c r="F391" s="29"/>
      <c r="G391" s="131"/>
      <c r="H391" s="29"/>
      <c r="I391" s="29"/>
      <c r="J391" s="30"/>
      <c r="K391" s="4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5.75" customHeight="1" x14ac:dyDescent="0.3">
      <c r="A392" s="29"/>
      <c r="B392" s="29"/>
      <c r="C392" s="54"/>
      <c r="D392" s="29"/>
      <c r="E392" s="29"/>
      <c r="F392" s="29"/>
      <c r="G392" s="131"/>
      <c r="H392" s="29"/>
      <c r="I392" s="29"/>
      <c r="J392" s="30"/>
      <c r="K392" s="4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5.75" customHeight="1" x14ac:dyDescent="0.3">
      <c r="A393" s="29"/>
      <c r="B393" s="29"/>
      <c r="C393" s="54"/>
      <c r="D393" s="29"/>
      <c r="E393" s="29"/>
      <c r="F393" s="29"/>
      <c r="G393" s="131"/>
      <c r="H393" s="29"/>
      <c r="I393" s="29"/>
      <c r="J393" s="30"/>
      <c r="K393" s="4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5.75" customHeight="1" x14ac:dyDescent="0.3">
      <c r="A394" s="29"/>
      <c r="B394" s="29"/>
      <c r="C394" s="54"/>
      <c r="D394" s="29"/>
      <c r="E394" s="29"/>
      <c r="F394" s="29"/>
      <c r="G394" s="131"/>
      <c r="H394" s="29"/>
      <c r="I394" s="29"/>
      <c r="J394" s="30"/>
      <c r="K394" s="4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5.75" customHeight="1" x14ac:dyDescent="0.3">
      <c r="A395" s="29"/>
      <c r="B395" s="29"/>
      <c r="C395" s="54"/>
      <c r="D395" s="29"/>
      <c r="E395" s="29"/>
      <c r="F395" s="29"/>
      <c r="G395" s="131"/>
      <c r="H395" s="29"/>
      <c r="I395" s="29"/>
      <c r="J395" s="30"/>
      <c r="K395" s="4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5.75" customHeight="1" x14ac:dyDescent="0.3">
      <c r="A396" s="29"/>
      <c r="B396" s="29"/>
      <c r="C396" s="54"/>
      <c r="D396" s="29"/>
      <c r="E396" s="29"/>
      <c r="F396" s="29"/>
      <c r="G396" s="131"/>
      <c r="H396" s="29"/>
      <c r="I396" s="29"/>
      <c r="J396" s="30"/>
      <c r="K396" s="4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5.75" customHeight="1" x14ac:dyDescent="0.3">
      <c r="A397" s="29"/>
      <c r="B397" s="29"/>
      <c r="C397" s="54"/>
      <c r="D397" s="29"/>
      <c r="E397" s="29"/>
      <c r="F397" s="29"/>
      <c r="G397" s="131"/>
      <c r="H397" s="29"/>
      <c r="I397" s="29"/>
      <c r="J397" s="30"/>
      <c r="K397" s="4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5.75" customHeight="1" x14ac:dyDescent="0.3">
      <c r="A398" s="29"/>
      <c r="B398" s="29"/>
      <c r="C398" s="54"/>
      <c r="D398" s="29"/>
      <c r="E398" s="29"/>
      <c r="F398" s="29"/>
      <c r="G398" s="131"/>
      <c r="H398" s="29"/>
      <c r="I398" s="29"/>
      <c r="J398" s="30"/>
      <c r="K398" s="4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5.75" customHeight="1" x14ac:dyDescent="0.3">
      <c r="A399" s="29"/>
      <c r="B399" s="29"/>
      <c r="C399" s="54"/>
      <c r="D399" s="29"/>
      <c r="E399" s="29"/>
      <c r="F399" s="29"/>
      <c r="G399" s="131"/>
      <c r="H399" s="29"/>
      <c r="I399" s="29"/>
      <c r="J399" s="30"/>
      <c r="K399" s="4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5.75" customHeight="1" x14ac:dyDescent="0.3">
      <c r="A400" s="29"/>
      <c r="B400" s="29"/>
      <c r="C400" s="54"/>
      <c r="D400" s="29"/>
      <c r="E400" s="29"/>
      <c r="F400" s="29"/>
      <c r="G400" s="131"/>
      <c r="H400" s="29"/>
      <c r="I400" s="29"/>
      <c r="J400" s="30"/>
      <c r="K400" s="4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5.75" customHeight="1" x14ac:dyDescent="0.3">
      <c r="A401" s="29"/>
      <c r="B401" s="29"/>
      <c r="C401" s="54"/>
      <c r="D401" s="29"/>
      <c r="E401" s="29"/>
      <c r="F401" s="29"/>
      <c r="G401" s="131"/>
      <c r="H401" s="29"/>
      <c r="I401" s="29"/>
      <c r="J401" s="30"/>
      <c r="K401" s="4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5.75" customHeight="1" x14ac:dyDescent="0.3">
      <c r="A402" s="29"/>
      <c r="B402" s="29"/>
      <c r="C402" s="54"/>
      <c r="D402" s="29"/>
      <c r="E402" s="29"/>
      <c r="F402" s="29"/>
      <c r="G402" s="131"/>
      <c r="H402" s="29"/>
      <c r="I402" s="29"/>
      <c r="J402" s="30"/>
      <c r="K402" s="4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5.75" customHeight="1" x14ac:dyDescent="0.3">
      <c r="A403" s="29"/>
      <c r="B403" s="29"/>
      <c r="C403" s="54"/>
      <c r="D403" s="29"/>
      <c r="E403" s="29"/>
      <c r="F403" s="29"/>
      <c r="G403" s="131"/>
      <c r="H403" s="29"/>
      <c r="I403" s="29"/>
      <c r="J403" s="30"/>
      <c r="K403" s="4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5.75" customHeight="1" x14ac:dyDescent="0.3">
      <c r="A404" s="29"/>
      <c r="B404" s="29"/>
      <c r="C404" s="54"/>
      <c r="D404" s="29"/>
      <c r="E404" s="29"/>
      <c r="F404" s="29"/>
      <c r="G404" s="131"/>
      <c r="H404" s="29"/>
      <c r="I404" s="29"/>
      <c r="J404" s="30"/>
      <c r="K404" s="4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5.75" customHeight="1" x14ac:dyDescent="0.3">
      <c r="A405" s="29"/>
      <c r="B405" s="29"/>
      <c r="C405" s="54"/>
      <c r="D405" s="29"/>
      <c r="E405" s="29"/>
      <c r="F405" s="29"/>
      <c r="G405" s="131"/>
      <c r="H405" s="29"/>
      <c r="I405" s="29"/>
      <c r="J405" s="30"/>
      <c r="K405" s="4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5.75" customHeight="1" x14ac:dyDescent="0.3">
      <c r="A406" s="29"/>
      <c r="B406" s="29"/>
      <c r="C406" s="54"/>
      <c r="D406" s="29"/>
      <c r="E406" s="29"/>
      <c r="F406" s="29"/>
      <c r="G406" s="131"/>
      <c r="H406" s="29"/>
      <c r="I406" s="29"/>
      <c r="J406" s="30"/>
      <c r="K406" s="4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5.75" customHeight="1" x14ac:dyDescent="0.3">
      <c r="A407" s="29"/>
      <c r="B407" s="29"/>
      <c r="C407" s="54"/>
      <c r="D407" s="29"/>
      <c r="E407" s="29"/>
      <c r="F407" s="29"/>
      <c r="G407" s="131"/>
      <c r="H407" s="29"/>
      <c r="I407" s="29"/>
      <c r="J407" s="30"/>
      <c r="K407" s="4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5.75" customHeight="1" x14ac:dyDescent="0.3">
      <c r="A408" s="29"/>
      <c r="B408" s="29"/>
      <c r="C408" s="54"/>
      <c r="D408" s="29"/>
      <c r="E408" s="29"/>
      <c r="F408" s="29"/>
      <c r="G408" s="131"/>
      <c r="H408" s="29"/>
      <c r="I408" s="29"/>
      <c r="J408" s="30"/>
      <c r="K408" s="4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5.75" customHeight="1" x14ac:dyDescent="0.3">
      <c r="A409" s="29"/>
      <c r="B409" s="29"/>
      <c r="C409" s="54"/>
      <c r="D409" s="29"/>
      <c r="E409" s="29"/>
      <c r="F409" s="29"/>
      <c r="G409" s="131"/>
      <c r="H409" s="29"/>
      <c r="I409" s="29"/>
      <c r="J409" s="30"/>
      <c r="K409" s="4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5.75" customHeight="1" x14ac:dyDescent="0.3">
      <c r="A410" s="29"/>
      <c r="B410" s="29"/>
      <c r="C410" s="54"/>
      <c r="D410" s="29"/>
      <c r="E410" s="29"/>
      <c r="F410" s="29"/>
      <c r="G410" s="131"/>
      <c r="H410" s="29"/>
      <c r="I410" s="29"/>
      <c r="J410" s="30"/>
      <c r="K410" s="4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5.75" customHeight="1" x14ac:dyDescent="0.3">
      <c r="A411" s="29"/>
      <c r="B411" s="29"/>
      <c r="C411" s="54"/>
      <c r="D411" s="29"/>
      <c r="E411" s="29"/>
      <c r="F411" s="29"/>
      <c r="G411" s="131"/>
      <c r="H411" s="29"/>
      <c r="I411" s="29"/>
      <c r="J411" s="30"/>
      <c r="K411" s="4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5.75" customHeight="1" x14ac:dyDescent="0.3">
      <c r="A412" s="29"/>
      <c r="B412" s="29"/>
      <c r="C412" s="54"/>
      <c r="D412" s="29"/>
      <c r="E412" s="29"/>
      <c r="F412" s="29"/>
      <c r="G412" s="131"/>
      <c r="H412" s="29"/>
      <c r="I412" s="29"/>
      <c r="J412" s="30"/>
      <c r="K412" s="4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5.75" customHeight="1" x14ac:dyDescent="0.3">
      <c r="A413" s="29"/>
      <c r="B413" s="29"/>
      <c r="C413" s="54"/>
      <c r="D413" s="29"/>
      <c r="E413" s="29"/>
      <c r="F413" s="29"/>
      <c r="G413" s="131"/>
      <c r="H413" s="29"/>
      <c r="I413" s="29"/>
      <c r="J413" s="30"/>
      <c r="K413" s="4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5.75" customHeight="1" x14ac:dyDescent="0.3">
      <c r="A414" s="29"/>
      <c r="B414" s="29"/>
      <c r="C414" s="54"/>
      <c r="D414" s="29"/>
      <c r="E414" s="29"/>
      <c r="F414" s="29"/>
      <c r="G414" s="131"/>
      <c r="H414" s="29"/>
      <c r="I414" s="29"/>
      <c r="J414" s="30"/>
      <c r="K414" s="4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5.75" customHeight="1" x14ac:dyDescent="0.3">
      <c r="A415" s="29"/>
      <c r="B415" s="29"/>
      <c r="C415" s="54"/>
      <c r="D415" s="29"/>
      <c r="E415" s="29"/>
      <c r="F415" s="29"/>
      <c r="G415" s="131"/>
      <c r="H415" s="29"/>
      <c r="I415" s="29"/>
      <c r="J415" s="30"/>
      <c r="K415" s="4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5.75" customHeight="1" x14ac:dyDescent="0.3">
      <c r="A416" s="29"/>
      <c r="B416" s="29"/>
      <c r="C416" s="54"/>
      <c r="D416" s="29"/>
      <c r="E416" s="29"/>
      <c r="F416" s="29"/>
      <c r="G416" s="131"/>
      <c r="H416" s="29"/>
      <c r="I416" s="29"/>
      <c r="J416" s="30"/>
      <c r="K416" s="4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5.75" customHeight="1" x14ac:dyDescent="0.3">
      <c r="A417" s="29"/>
      <c r="B417" s="29"/>
      <c r="C417" s="54"/>
      <c r="D417" s="29"/>
      <c r="E417" s="29"/>
      <c r="F417" s="29"/>
      <c r="G417" s="131"/>
      <c r="H417" s="29"/>
      <c r="I417" s="29"/>
      <c r="J417" s="30"/>
      <c r="K417" s="4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5.75" customHeight="1" x14ac:dyDescent="0.3">
      <c r="A418" s="29"/>
      <c r="B418" s="29"/>
      <c r="C418" s="54"/>
      <c r="D418" s="29"/>
      <c r="E418" s="29"/>
      <c r="F418" s="29"/>
      <c r="G418" s="131"/>
      <c r="H418" s="29"/>
      <c r="I418" s="29"/>
      <c r="J418" s="30"/>
      <c r="K418" s="4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5.75" customHeight="1" x14ac:dyDescent="0.3">
      <c r="A419" s="29"/>
      <c r="B419" s="29"/>
      <c r="C419" s="54"/>
      <c r="D419" s="29"/>
      <c r="E419" s="29"/>
      <c r="F419" s="29"/>
      <c r="G419" s="131"/>
      <c r="H419" s="29"/>
      <c r="I419" s="29"/>
      <c r="J419" s="30"/>
      <c r="K419" s="4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5.75" customHeight="1" x14ac:dyDescent="0.3">
      <c r="A420" s="29"/>
      <c r="B420" s="29"/>
      <c r="C420" s="54"/>
      <c r="D420" s="29"/>
      <c r="E420" s="29"/>
      <c r="F420" s="29"/>
      <c r="G420" s="131"/>
      <c r="H420" s="29"/>
      <c r="I420" s="29"/>
      <c r="J420" s="30"/>
      <c r="K420" s="4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5.75" customHeight="1" x14ac:dyDescent="0.3">
      <c r="A421" s="29"/>
      <c r="B421" s="29"/>
      <c r="C421" s="54"/>
      <c r="D421" s="29"/>
      <c r="E421" s="29"/>
      <c r="F421" s="29"/>
      <c r="G421" s="131"/>
      <c r="H421" s="29"/>
      <c r="I421" s="29"/>
      <c r="J421" s="30"/>
      <c r="K421" s="4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5.75" customHeight="1" x14ac:dyDescent="0.3">
      <c r="A422" s="29"/>
      <c r="B422" s="29"/>
      <c r="C422" s="54"/>
      <c r="D422" s="29"/>
      <c r="E422" s="29"/>
      <c r="F422" s="29"/>
      <c r="G422" s="131"/>
      <c r="H422" s="29"/>
      <c r="I422" s="29"/>
      <c r="J422" s="30"/>
      <c r="K422" s="4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5.75" customHeight="1" x14ac:dyDescent="0.3">
      <c r="A423" s="29"/>
      <c r="B423" s="29"/>
      <c r="C423" s="54"/>
      <c r="D423" s="29"/>
      <c r="E423" s="29"/>
      <c r="F423" s="29"/>
      <c r="G423" s="131"/>
      <c r="H423" s="29"/>
      <c r="I423" s="29"/>
      <c r="J423" s="30"/>
      <c r="K423" s="4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5.75" customHeight="1" x14ac:dyDescent="0.3">
      <c r="A424" s="29"/>
      <c r="B424" s="29"/>
      <c r="C424" s="54"/>
      <c r="D424" s="29"/>
      <c r="E424" s="29"/>
      <c r="F424" s="29"/>
      <c r="G424" s="131"/>
      <c r="H424" s="29"/>
      <c r="I424" s="29"/>
      <c r="J424" s="30"/>
      <c r="K424" s="4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5.75" customHeight="1" x14ac:dyDescent="0.3">
      <c r="A425" s="29"/>
      <c r="B425" s="29"/>
      <c r="C425" s="54"/>
      <c r="D425" s="29"/>
      <c r="E425" s="29"/>
      <c r="F425" s="29"/>
      <c r="G425" s="131"/>
      <c r="H425" s="29"/>
      <c r="I425" s="29"/>
      <c r="J425" s="30"/>
      <c r="K425" s="4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5.75" customHeight="1" x14ac:dyDescent="0.3">
      <c r="A426" s="29"/>
      <c r="B426" s="29"/>
      <c r="C426" s="54"/>
      <c r="D426" s="29"/>
      <c r="E426" s="29"/>
      <c r="F426" s="29"/>
      <c r="G426" s="131"/>
      <c r="H426" s="29"/>
      <c r="I426" s="29"/>
      <c r="J426" s="30"/>
      <c r="K426" s="4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5.75" customHeight="1" x14ac:dyDescent="0.3">
      <c r="A427" s="29"/>
      <c r="B427" s="29"/>
      <c r="C427" s="54"/>
      <c r="D427" s="29"/>
      <c r="E427" s="29"/>
      <c r="F427" s="29"/>
      <c r="G427" s="131"/>
      <c r="H427" s="29"/>
      <c r="I427" s="29"/>
      <c r="J427" s="30"/>
      <c r="K427" s="4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5.75" customHeight="1" x14ac:dyDescent="0.3">
      <c r="A428" s="29"/>
      <c r="B428" s="29"/>
      <c r="C428" s="54"/>
      <c r="D428" s="29"/>
      <c r="E428" s="29"/>
      <c r="F428" s="29"/>
      <c r="G428" s="131"/>
      <c r="H428" s="29"/>
      <c r="I428" s="29"/>
      <c r="J428" s="30"/>
      <c r="K428" s="4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5.75" customHeight="1" x14ac:dyDescent="0.3">
      <c r="A429" s="29"/>
      <c r="B429" s="29"/>
      <c r="C429" s="54"/>
      <c r="D429" s="29"/>
      <c r="E429" s="29"/>
      <c r="F429" s="29"/>
      <c r="G429" s="131"/>
      <c r="H429" s="29"/>
      <c r="I429" s="29"/>
      <c r="J429" s="30"/>
      <c r="K429" s="4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5.75" customHeight="1" x14ac:dyDescent="0.3">
      <c r="A430" s="29"/>
      <c r="B430" s="29"/>
      <c r="C430" s="54"/>
      <c r="D430" s="29"/>
      <c r="E430" s="29"/>
      <c r="F430" s="29"/>
      <c r="G430" s="131"/>
      <c r="H430" s="29"/>
      <c r="I430" s="29"/>
      <c r="J430" s="30"/>
      <c r="K430" s="4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5.75" customHeight="1" x14ac:dyDescent="0.3">
      <c r="A431" s="29"/>
      <c r="B431" s="29"/>
      <c r="C431" s="54"/>
      <c r="D431" s="29"/>
      <c r="E431" s="29"/>
      <c r="F431" s="29"/>
      <c r="G431" s="131"/>
      <c r="H431" s="29"/>
      <c r="I431" s="29"/>
      <c r="J431" s="30"/>
      <c r="K431" s="4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5.75" customHeight="1" x14ac:dyDescent="0.3">
      <c r="A432" s="29"/>
      <c r="B432" s="29"/>
      <c r="C432" s="54"/>
      <c r="D432" s="29"/>
      <c r="E432" s="29"/>
      <c r="F432" s="29"/>
      <c r="G432" s="131"/>
      <c r="H432" s="29"/>
      <c r="I432" s="29"/>
      <c r="J432" s="30"/>
      <c r="K432" s="4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5.75" customHeight="1" x14ac:dyDescent="0.3">
      <c r="A433" s="29"/>
      <c r="B433" s="29"/>
      <c r="C433" s="54"/>
      <c r="D433" s="29"/>
      <c r="E433" s="29"/>
      <c r="F433" s="29"/>
      <c r="G433" s="131"/>
      <c r="H433" s="29"/>
      <c r="I433" s="29"/>
      <c r="J433" s="30"/>
      <c r="K433" s="4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5.75" customHeight="1" x14ac:dyDescent="0.3">
      <c r="A434" s="29"/>
      <c r="B434" s="29"/>
      <c r="C434" s="54"/>
      <c r="D434" s="29"/>
      <c r="E434" s="29"/>
      <c r="F434" s="29"/>
      <c r="G434" s="131"/>
      <c r="H434" s="29"/>
      <c r="I434" s="29"/>
      <c r="J434" s="30"/>
      <c r="K434" s="4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5.75" customHeight="1" x14ac:dyDescent="0.3">
      <c r="A435" s="29"/>
      <c r="B435" s="29"/>
      <c r="C435" s="54"/>
      <c r="D435" s="29"/>
      <c r="E435" s="29"/>
      <c r="F435" s="29"/>
      <c r="G435" s="131"/>
      <c r="H435" s="29"/>
      <c r="I435" s="29"/>
      <c r="J435" s="30"/>
      <c r="K435" s="4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5.75" customHeight="1" x14ac:dyDescent="0.3">
      <c r="A436" s="29"/>
      <c r="B436" s="29"/>
      <c r="C436" s="54"/>
      <c r="D436" s="29"/>
      <c r="E436" s="29"/>
      <c r="F436" s="29"/>
      <c r="G436" s="131"/>
      <c r="H436" s="29"/>
      <c r="I436" s="29"/>
      <c r="J436" s="30"/>
      <c r="K436" s="4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5.75" customHeight="1" x14ac:dyDescent="0.3">
      <c r="A437" s="29"/>
      <c r="B437" s="29"/>
      <c r="C437" s="54"/>
      <c r="D437" s="29"/>
      <c r="E437" s="29"/>
      <c r="F437" s="29"/>
      <c r="G437" s="131"/>
      <c r="H437" s="29"/>
      <c r="I437" s="29"/>
      <c r="J437" s="30"/>
      <c r="K437" s="4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5.75" customHeight="1" x14ac:dyDescent="0.3">
      <c r="A438" s="29"/>
      <c r="B438" s="29"/>
      <c r="C438" s="54"/>
      <c r="D438" s="29"/>
      <c r="E438" s="29"/>
      <c r="F438" s="29"/>
      <c r="G438" s="131"/>
      <c r="H438" s="29"/>
      <c r="I438" s="29"/>
      <c r="J438" s="30"/>
      <c r="K438" s="4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5.75" customHeight="1" x14ac:dyDescent="0.3">
      <c r="A439" s="29"/>
      <c r="B439" s="29"/>
      <c r="C439" s="54"/>
      <c r="D439" s="29"/>
      <c r="E439" s="29"/>
      <c r="F439" s="29"/>
      <c r="G439" s="131"/>
      <c r="H439" s="29"/>
      <c r="I439" s="29"/>
      <c r="J439" s="30"/>
      <c r="K439" s="4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5.75" customHeight="1" x14ac:dyDescent="0.3">
      <c r="A440" s="29"/>
      <c r="B440" s="29"/>
      <c r="C440" s="54"/>
      <c r="D440" s="29"/>
      <c r="E440" s="29"/>
      <c r="F440" s="29"/>
      <c r="G440" s="131"/>
      <c r="H440" s="29"/>
      <c r="I440" s="29"/>
      <c r="J440" s="30"/>
      <c r="K440" s="4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5.75" customHeight="1" x14ac:dyDescent="0.3">
      <c r="A441" s="29"/>
      <c r="B441" s="29"/>
      <c r="C441" s="54"/>
      <c r="D441" s="29"/>
      <c r="E441" s="29"/>
      <c r="F441" s="29"/>
      <c r="G441" s="131"/>
      <c r="H441" s="29"/>
      <c r="I441" s="29"/>
      <c r="J441" s="30"/>
      <c r="K441" s="4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5.75" customHeight="1" x14ac:dyDescent="0.3">
      <c r="A442" s="29"/>
      <c r="B442" s="29"/>
      <c r="C442" s="54"/>
      <c r="D442" s="29"/>
      <c r="E442" s="29"/>
      <c r="F442" s="29"/>
      <c r="G442" s="131"/>
      <c r="H442" s="29"/>
      <c r="I442" s="29"/>
      <c r="J442" s="30"/>
      <c r="K442" s="4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5.75" customHeight="1" x14ac:dyDescent="0.3">
      <c r="A443" s="29"/>
      <c r="B443" s="29"/>
      <c r="C443" s="54"/>
      <c r="D443" s="29"/>
      <c r="E443" s="29"/>
      <c r="F443" s="29"/>
      <c r="G443" s="131"/>
      <c r="H443" s="29"/>
      <c r="I443" s="29"/>
      <c r="J443" s="30"/>
      <c r="K443" s="4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5.75" customHeight="1" x14ac:dyDescent="0.3">
      <c r="A444" s="29"/>
      <c r="B444" s="29"/>
      <c r="C444" s="54"/>
      <c r="D444" s="29"/>
      <c r="E444" s="29"/>
      <c r="F444" s="29"/>
      <c r="G444" s="131"/>
      <c r="H444" s="29"/>
      <c r="I444" s="29"/>
      <c r="J444" s="30"/>
      <c r="K444" s="4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5.75" customHeight="1" x14ac:dyDescent="0.3">
      <c r="A445" s="29"/>
      <c r="B445" s="29"/>
      <c r="C445" s="54"/>
      <c r="D445" s="29"/>
      <c r="E445" s="29"/>
      <c r="F445" s="29"/>
      <c r="G445" s="131"/>
      <c r="H445" s="29"/>
      <c r="I445" s="29"/>
      <c r="J445" s="30"/>
      <c r="K445" s="4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5.75" customHeight="1" x14ac:dyDescent="0.3">
      <c r="A446" s="29"/>
      <c r="B446" s="29"/>
      <c r="C446" s="54"/>
      <c r="D446" s="29"/>
      <c r="E446" s="29"/>
      <c r="F446" s="29"/>
      <c r="G446" s="131"/>
      <c r="H446" s="29"/>
      <c r="I446" s="29"/>
      <c r="J446" s="30"/>
      <c r="K446" s="4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5.75" customHeight="1" x14ac:dyDescent="0.3">
      <c r="A447" s="29"/>
      <c r="B447" s="29"/>
      <c r="C447" s="54"/>
      <c r="D447" s="29"/>
      <c r="E447" s="29"/>
      <c r="F447" s="29"/>
      <c r="G447" s="131"/>
      <c r="H447" s="29"/>
      <c r="I447" s="29"/>
      <c r="J447" s="30"/>
      <c r="K447" s="4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5.75" customHeight="1" x14ac:dyDescent="0.3">
      <c r="A448" s="29"/>
      <c r="B448" s="29"/>
      <c r="C448" s="54"/>
      <c r="D448" s="29"/>
      <c r="E448" s="29"/>
      <c r="F448" s="29"/>
      <c r="G448" s="131"/>
      <c r="H448" s="29"/>
      <c r="I448" s="29"/>
      <c r="J448" s="30"/>
      <c r="K448" s="4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5.75" customHeight="1" x14ac:dyDescent="0.3">
      <c r="A449" s="29"/>
      <c r="B449" s="29"/>
      <c r="C449" s="54"/>
      <c r="D449" s="29"/>
      <c r="E449" s="29"/>
      <c r="F449" s="29"/>
      <c r="G449" s="131"/>
      <c r="H449" s="29"/>
      <c r="I449" s="29"/>
      <c r="J449" s="30"/>
      <c r="K449" s="4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5.75" customHeight="1" x14ac:dyDescent="0.3">
      <c r="A450" s="29"/>
      <c r="B450" s="29"/>
      <c r="C450" s="54"/>
      <c r="D450" s="29"/>
      <c r="E450" s="29"/>
      <c r="F450" s="29"/>
      <c r="G450" s="131"/>
      <c r="H450" s="29"/>
      <c r="I450" s="29"/>
      <c r="J450" s="30"/>
      <c r="K450" s="4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5.75" customHeight="1" x14ac:dyDescent="0.3">
      <c r="A451" s="29"/>
      <c r="B451" s="29"/>
      <c r="C451" s="54"/>
      <c r="D451" s="29"/>
      <c r="E451" s="29"/>
      <c r="F451" s="29"/>
      <c r="G451" s="131"/>
      <c r="H451" s="29"/>
      <c r="I451" s="29"/>
      <c r="J451" s="30"/>
      <c r="K451" s="4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5.75" customHeight="1" x14ac:dyDescent="0.3">
      <c r="A452" s="29"/>
      <c r="B452" s="29"/>
      <c r="C452" s="54"/>
      <c r="D452" s="29"/>
      <c r="E452" s="29"/>
      <c r="F452" s="29"/>
      <c r="G452" s="131"/>
      <c r="H452" s="29"/>
      <c r="I452" s="29"/>
      <c r="J452" s="30"/>
      <c r="K452" s="4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5.75" customHeight="1" x14ac:dyDescent="0.3">
      <c r="A453" s="29"/>
      <c r="B453" s="29"/>
      <c r="C453" s="54"/>
      <c r="D453" s="29"/>
      <c r="E453" s="29"/>
      <c r="F453" s="29"/>
      <c r="G453" s="131"/>
      <c r="H453" s="29"/>
      <c r="I453" s="29"/>
      <c r="J453" s="30"/>
      <c r="K453" s="4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5.75" customHeight="1" x14ac:dyDescent="0.3">
      <c r="A454" s="29"/>
      <c r="B454" s="29"/>
      <c r="C454" s="54"/>
      <c r="D454" s="29"/>
      <c r="E454" s="29"/>
      <c r="F454" s="29"/>
      <c r="G454" s="131"/>
      <c r="H454" s="29"/>
      <c r="I454" s="29"/>
      <c r="J454" s="30"/>
      <c r="K454" s="4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5.75" customHeight="1" x14ac:dyDescent="0.3">
      <c r="A455" s="29"/>
      <c r="B455" s="29"/>
      <c r="C455" s="54"/>
      <c r="D455" s="29"/>
      <c r="E455" s="29"/>
      <c r="F455" s="29"/>
      <c r="G455" s="131"/>
      <c r="H455" s="29"/>
      <c r="I455" s="29"/>
      <c r="J455" s="30"/>
      <c r="K455" s="4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5.75" customHeight="1" x14ac:dyDescent="0.3">
      <c r="A456" s="29"/>
      <c r="B456" s="29"/>
      <c r="C456" s="54"/>
      <c r="D456" s="29"/>
      <c r="E456" s="29"/>
      <c r="F456" s="29"/>
      <c r="G456" s="131"/>
      <c r="H456" s="29"/>
      <c r="I456" s="29"/>
      <c r="J456" s="30"/>
      <c r="K456" s="4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5.75" customHeight="1" x14ac:dyDescent="0.3">
      <c r="A457" s="29"/>
      <c r="B457" s="29"/>
      <c r="C457" s="54"/>
      <c r="D457" s="29"/>
      <c r="E457" s="29"/>
      <c r="F457" s="29"/>
      <c r="G457" s="131"/>
      <c r="H457" s="29"/>
      <c r="I457" s="29"/>
      <c r="J457" s="30"/>
      <c r="K457" s="4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5.75" customHeight="1" x14ac:dyDescent="0.3">
      <c r="A458" s="29"/>
      <c r="B458" s="29"/>
      <c r="C458" s="54"/>
      <c r="D458" s="29"/>
      <c r="E458" s="29"/>
      <c r="F458" s="29"/>
      <c r="G458" s="131"/>
      <c r="H458" s="29"/>
      <c r="I458" s="29"/>
      <c r="J458" s="30"/>
      <c r="K458" s="4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5.75" customHeight="1" x14ac:dyDescent="0.3">
      <c r="A459" s="29"/>
      <c r="B459" s="29"/>
      <c r="C459" s="54"/>
      <c r="D459" s="29"/>
      <c r="E459" s="29"/>
      <c r="F459" s="29"/>
      <c r="G459" s="131"/>
      <c r="H459" s="29"/>
      <c r="I459" s="29"/>
      <c r="J459" s="30"/>
      <c r="K459" s="4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5.75" customHeight="1" x14ac:dyDescent="0.3">
      <c r="A460" s="29"/>
      <c r="B460" s="29"/>
      <c r="C460" s="54"/>
      <c r="D460" s="29"/>
      <c r="E460" s="29"/>
      <c r="F460" s="29"/>
      <c r="G460" s="131"/>
      <c r="H460" s="29"/>
      <c r="I460" s="29"/>
      <c r="J460" s="30"/>
      <c r="K460" s="4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5.75" customHeight="1" x14ac:dyDescent="0.3">
      <c r="A461" s="29"/>
      <c r="B461" s="29"/>
      <c r="C461" s="54"/>
      <c r="D461" s="29"/>
      <c r="E461" s="29"/>
      <c r="F461" s="29"/>
      <c r="G461" s="131"/>
      <c r="H461" s="29"/>
      <c r="I461" s="29"/>
      <c r="J461" s="30"/>
      <c r="K461" s="4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5.75" customHeight="1" x14ac:dyDescent="0.3">
      <c r="A462" s="29"/>
      <c r="B462" s="29"/>
      <c r="C462" s="54"/>
      <c r="D462" s="29"/>
      <c r="E462" s="29"/>
      <c r="F462" s="29"/>
      <c r="G462" s="131"/>
      <c r="H462" s="29"/>
      <c r="I462" s="29"/>
      <c r="J462" s="30"/>
      <c r="K462" s="4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5.75" customHeight="1" x14ac:dyDescent="0.3">
      <c r="A463" s="29"/>
      <c r="B463" s="29"/>
      <c r="C463" s="54"/>
      <c r="D463" s="29"/>
      <c r="E463" s="29"/>
      <c r="F463" s="29"/>
      <c r="G463" s="131"/>
      <c r="H463" s="29"/>
      <c r="I463" s="29"/>
      <c r="J463" s="30"/>
      <c r="K463" s="4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5.75" customHeight="1" x14ac:dyDescent="0.3">
      <c r="A464" s="29"/>
      <c r="B464" s="29"/>
      <c r="C464" s="54"/>
      <c r="D464" s="29"/>
      <c r="E464" s="29"/>
      <c r="F464" s="29"/>
      <c r="G464" s="131"/>
      <c r="H464" s="29"/>
      <c r="I464" s="29"/>
      <c r="J464" s="30"/>
      <c r="K464" s="4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5.75" customHeight="1" x14ac:dyDescent="0.3">
      <c r="A465" s="29"/>
      <c r="B465" s="29"/>
      <c r="C465" s="54"/>
      <c r="D465" s="29"/>
      <c r="E465" s="29"/>
      <c r="F465" s="29"/>
      <c r="G465" s="131"/>
      <c r="H465" s="29"/>
      <c r="I465" s="29"/>
      <c r="J465" s="30"/>
      <c r="K465" s="4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5.75" customHeight="1" x14ac:dyDescent="0.3">
      <c r="A466" s="29"/>
      <c r="B466" s="29"/>
      <c r="C466" s="54"/>
      <c r="D466" s="29"/>
      <c r="E466" s="29"/>
      <c r="F466" s="29"/>
      <c r="G466" s="131"/>
      <c r="H466" s="29"/>
      <c r="I466" s="29"/>
      <c r="J466" s="30"/>
      <c r="K466" s="4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5.75" customHeight="1" x14ac:dyDescent="0.3">
      <c r="A467" s="29"/>
      <c r="B467" s="29"/>
      <c r="C467" s="54"/>
      <c r="D467" s="29"/>
      <c r="E467" s="29"/>
      <c r="F467" s="29"/>
      <c r="G467" s="131"/>
      <c r="H467" s="29"/>
      <c r="I467" s="29"/>
      <c r="J467" s="30"/>
      <c r="K467" s="4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5.75" customHeight="1" x14ac:dyDescent="0.3">
      <c r="A468" s="29"/>
      <c r="B468" s="29"/>
      <c r="C468" s="54"/>
      <c r="D468" s="29"/>
      <c r="E468" s="29"/>
      <c r="F468" s="29"/>
      <c r="G468" s="131"/>
      <c r="H468" s="29"/>
      <c r="I468" s="29"/>
      <c r="J468" s="30"/>
      <c r="K468" s="4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5.75" customHeight="1" x14ac:dyDescent="0.3">
      <c r="A469" s="29"/>
      <c r="B469" s="29"/>
      <c r="C469" s="54"/>
      <c r="D469" s="29"/>
      <c r="E469" s="29"/>
      <c r="F469" s="29"/>
      <c r="G469" s="131"/>
      <c r="H469" s="29"/>
      <c r="I469" s="29"/>
      <c r="J469" s="30"/>
      <c r="K469" s="4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5.75" customHeight="1" x14ac:dyDescent="0.3">
      <c r="A470" s="29"/>
      <c r="B470" s="29"/>
      <c r="C470" s="54"/>
      <c r="D470" s="29"/>
      <c r="E470" s="29"/>
      <c r="F470" s="29"/>
      <c r="G470" s="131"/>
      <c r="H470" s="29"/>
      <c r="I470" s="29"/>
      <c r="J470" s="30"/>
      <c r="K470" s="4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5.75" customHeight="1" x14ac:dyDescent="0.3">
      <c r="A471" s="29"/>
      <c r="B471" s="29"/>
      <c r="C471" s="54"/>
      <c r="D471" s="29"/>
      <c r="E471" s="29"/>
      <c r="F471" s="29"/>
      <c r="G471" s="131"/>
      <c r="H471" s="29"/>
      <c r="I471" s="29"/>
      <c r="J471" s="30"/>
      <c r="K471" s="4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5.75" customHeight="1" x14ac:dyDescent="0.3">
      <c r="A472" s="29"/>
      <c r="B472" s="29"/>
      <c r="C472" s="54"/>
      <c r="D472" s="29"/>
      <c r="E472" s="29"/>
      <c r="F472" s="29"/>
      <c r="G472" s="131"/>
      <c r="H472" s="29"/>
      <c r="I472" s="29"/>
      <c r="J472" s="30"/>
      <c r="K472" s="4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5.75" customHeight="1" x14ac:dyDescent="0.3">
      <c r="A473" s="29"/>
      <c r="B473" s="29"/>
      <c r="C473" s="54"/>
      <c r="D473" s="29"/>
      <c r="E473" s="29"/>
      <c r="F473" s="29"/>
      <c r="G473" s="131"/>
      <c r="H473" s="29"/>
      <c r="I473" s="29"/>
      <c r="J473" s="30"/>
      <c r="K473" s="4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5.75" customHeight="1" x14ac:dyDescent="0.3">
      <c r="A474" s="29"/>
      <c r="B474" s="29"/>
      <c r="C474" s="54"/>
      <c r="D474" s="29"/>
      <c r="E474" s="29"/>
      <c r="F474" s="29"/>
      <c r="G474" s="131"/>
      <c r="H474" s="29"/>
      <c r="I474" s="29"/>
      <c r="J474" s="30"/>
      <c r="K474" s="4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5.75" customHeight="1" x14ac:dyDescent="0.3">
      <c r="A475" s="29"/>
      <c r="B475" s="29"/>
      <c r="C475" s="54"/>
      <c r="D475" s="29"/>
      <c r="E475" s="29"/>
      <c r="F475" s="29"/>
      <c r="G475" s="131"/>
      <c r="H475" s="29"/>
      <c r="I475" s="29"/>
      <c r="J475" s="30"/>
      <c r="K475" s="4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5.75" customHeight="1" x14ac:dyDescent="0.3">
      <c r="A476" s="29"/>
      <c r="B476" s="29"/>
      <c r="C476" s="54"/>
      <c r="D476" s="29"/>
      <c r="E476" s="29"/>
      <c r="F476" s="29"/>
      <c r="G476" s="131"/>
      <c r="H476" s="29"/>
      <c r="I476" s="29"/>
      <c r="J476" s="30"/>
      <c r="K476" s="4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5.75" customHeight="1" x14ac:dyDescent="0.3">
      <c r="A477" s="29"/>
      <c r="B477" s="29"/>
      <c r="C477" s="54"/>
      <c r="D477" s="29"/>
      <c r="E477" s="29"/>
      <c r="F477" s="29"/>
      <c r="G477" s="131"/>
      <c r="H477" s="29"/>
      <c r="I477" s="29"/>
      <c r="J477" s="30"/>
      <c r="K477" s="4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5.75" customHeight="1" x14ac:dyDescent="0.3">
      <c r="A478" s="29"/>
      <c r="B478" s="29"/>
      <c r="C478" s="54"/>
      <c r="D478" s="29"/>
      <c r="E478" s="29"/>
      <c r="F478" s="29"/>
      <c r="G478" s="131"/>
      <c r="H478" s="29"/>
      <c r="I478" s="29"/>
      <c r="J478" s="30"/>
      <c r="K478" s="4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5.75" customHeight="1" x14ac:dyDescent="0.3">
      <c r="A479" s="29"/>
      <c r="B479" s="29"/>
      <c r="C479" s="54"/>
      <c r="D479" s="29"/>
      <c r="E479" s="29"/>
      <c r="F479" s="29"/>
      <c r="G479" s="131"/>
      <c r="H479" s="29"/>
      <c r="I479" s="29"/>
      <c r="J479" s="30"/>
      <c r="K479" s="4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5.75" customHeight="1" x14ac:dyDescent="0.3">
      <c r="A480" s="29"/>
      <c r="B480" s="29"/>
      <c r="C480" s="54"/>
      <c r="D480" s="29"/>
      <c r="E480" s="29"/>
      <c r="F480" s="29"/>
      <c r="G480" s="131"/>
      <c r="H480" s="29"/>
      <c r="I480" s="29"/>
      <c r="J480" s="30"/>
      <c r="K480" s="4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5.75" customHeight="1" x14ac:dyDescent="0.3">
      <c r="A481" s="29"/>
      <c r="B481" s="29"/>
      <c r="C481" s="54"/>
      <c r="D481" s="29"/>
      <c r="E481" s="29"/>
      <c r="F481" s="29"/>
      <c r="G481" s="131"/>
      <c r="H481" s="29"/>
      <c r="I481" s="29"/>
      <c r="J481" s="30"/>
      <c r="K481" s="4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5.75" customHeight="1" x14ac:dyDescent="0.3">
      <c r="A482" s="29"/>
      <c r="B482" s="29"/>
      <c r="C482" s="54"/>
      <c r="D482" s="29"/>
      <c r="E482" s="29"/>
      <c r="F482" s="29"/>
      <c r="G482" s="131"/>
      <c r="H482" s="29"/>
      <c r="I482" s="29"/>
      <c r="J482" s="30"/>
      <c r="K482" s="4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5.75" customHeight="1" x14ac:dyDescent="0.3">
      <c r="A483" s="29"/>
      <c r="B483" s="29"/>
      <c r="C483" s="54"/>
      <c r="D483" s="29"/>
      <c r="E483" s="29"/>
      <c r="F483" s="29"/>
      <c r="G483" s="131"/>
      <c r="H483" s="29"/>
      <c r="I483" s="29"/>
      <c r="J483" s="30"/>
      <c r="K483" s="4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5.75" customHeight="1" x14ac:dyDescent="0.3">
      <c r="A484" s="29"/>
      <c r="B484" s="29"/>
      <c r="C484" s="54"/>
      <c r="D484" s="29"/>
      <c r="E484" s="29"/>
      <c r="F484" s="29"/>
      <c r="G484" s="131"/>
      <c r="H484" s="29"/>
      <c r="I484" s="29"/>
      <c r="J484" s="30"/>
      <c r="K484" s="4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5.75" customHeight="1" x14ac:dyDescent="0.3">
      <c r="A485" s="29"/>
      <c r="B485" s="29"/>
      <c r="C485" s="54"/>
      <c r="D485" s="29"/>
      <c r="E485" s="29"/>
      <c r="F485" s="29"/>
      <c r="G485" s="131"/>
      <c r="H485" s="29"/>
      <c r="I485" s="29"/>
      <c r="J485" s="30"/>
      <c r="K485" s="4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5.75" customHeight="1" x14ac:dyDescent="0.3">
      <c r="A486" s="29"/>
      <c r="B486" s="29"/>
      <c r="C486" s="54"/>
      <c r="D486" s="29"/>
      <c r="E486" s="29"/>
      <c r="F486" s="29"/>
      <c r="G486" s="131"/>
      <c r="H486" s="29"/>
      <c r="I486" s="29"/>
      <c r="J486" s="30"/>
      <c r="K486" s="4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5.75" customHeight="1" x14ac:dyDescent="0.3">
      <c r="A487" s="29"/>
      <c r="B487" s="29"/>
      <c r="C487" s="54"/>
      <c r="D487" s="29"/>
      <c r="E487" s="29"/>
      <c r="F487" s="29"/>
      <c r="G487" s="131"/>
      <c r="H487" s="29"/>
      <c r="I487" s="29"/>
      <c r="J487" s="30"/>
      <c r="K487" s="4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5.75" customHeight="1" x14ac:dyDescent="0.3">
      <c r="A488" s="29"/>
      <c r="B488" s="29"/>
      <c r="C488" s="54"/>
      <c r="D488" s="29"/>
      <c r="E488" s="29"/>
      <c r="F488" s="29"/>
      <c r="G488" s="131"/>
      <c r="H488" s="29"/>
      <c r="I488" s="29"/>
      <c r="J488" s="30"/>
      <c r="K488" s="4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5.75" customHeight="1" x14ac:dyDescent="0.3">
      <c r="A489" s="29"/>
      <c r="B489" s="29"/>
      <c r="C489" s="54"/>
      <c r="D489" s="29"/>
      <c r="E489" s="29"/>
      <c r="F489" s="29"/>
      <c r="G489" s="131"/>
      <c r="H489" s="29"/>
      <c r="I489" s="29"/>
      <c r="J489" s="30"/>
      <c r="K489" s="4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5.75" customHeight="1" x14ac:dyDescent="0.3">
      <c r="A490" s="29"/>
      <c r="B490" s="29"/>
      <c r="C490" s="54"/>
      <c r="D490" s="29"/>
      <c r="E490" s="29"/>
      <c r="F490" s="29"/>
      <c r="G490" s="131"/>
      <c r="H490" s="29"/>
      <c r="I490" s="29"/>
      <c r="J490" s="30"/>
      <c r="K490" s="4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5.75" customHeight="1" x14ac:dyDescent="0.3">
      <c r="A491" s="29"/>
      <c r="B491" s="29"/>
      <c r="C491" s="54"/>
      <c r="D491" s="29"/>
      <c r="E491" s="29"/>
      <c r="F491" s="29"/>
      <c r="G491" s="131"/>
      <c r="H491" s="29"/>
      <c r="I491" s="29"/>
      <c r="J491" s="30"/>
      <c r="K491" s="4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5.75" customHeight="1" x14ac:dyDescent="0.3">
      <c r="A492" s="29"/>
      <c r="B492" s="29"/>
      <c r="C492" s="54"/>
      <c r="D492" s="29"/>
      <c r="E492" s="29"/>
      <c r="F492" s="29"/>
      <c r="G492" s="131"/>
      <c r="H492" s="29"/>
      <c r="I492" s="29"/>
      <c r="J492" s="30"/>
      <c r="K492" s="4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5.75" customHeight="1" x14ac:dyDescent="0.3">
      <c r="A493" s="29"/>
      <c r="B493" s="29"/>
      <c r="C493" s="54"/>
      <c r="D493" s="29"/>
      <c r="E493" s="29"/>
      <c r="F493" s="29"/>
      <c r="G493" s="131"/>
      <c r="H493" s="29"/>
      <c r="I493" s="29"/>
      <c r="J493" s="30"/>
      <c r="K493" s="4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5.75" customHeight="1" x14ac:dyDescent="0.3">
      <c r="A494" s="29"/>
      <c r="B494" s="29"/>
      <c r="C494" s="54"/>
      <c r="D494" s="29"/>
      <c r="E494" s="29"/>
      <c r="F494" s="29"/>
      <c r="G494" s="131"/>
      <c r="H494" s="29"/>
      <c r="I494" s="29"/>
      <c r="J494" s="30"/>
      <c r="K494" s="4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5.75" customHeight="1" x14ac:dyDescent="0.3">
      <c r="A495" s="29"/>
      <c r="B495" s="29"/>
      <c r="C495" s="54"/>
      <c r="D495" s="29"/>
      <c r="E495" s="29"/>
      <c r="F495" s="29"/>
      <c r="G495" s="131"/>
      <c r="H495" s="29"/>
      <c r="I495" s="29"/>
      <c r="J495" s="30"/>
      <c r="K495" s="4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5.75" customHeight="1" x14ac:dyDescent="0.3">
      <c r="A496" s="29"/>
      <c r="B496" s="29"/>
      <c r="C496" s="54"/>
      <c r="D496" s="29"/>
      <c r="E496" s="29"/>
      <c r="F496" s="29"/>
      <c r="G496" s="131"/>
      <c r="H496" s="29"/>
      <c r="I496" s="29"/>
      <c r="J496" s="30"/>
      <c r="K496" s="4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5.75" customHeight="1" x14ac:dyDescent="0.3">
      <c r="A497" s="29"/>
      <c r="B497" s="29"/>
      <c r="C497" s="54"/>
      <c r="D497" s="29"/>
      <c r="E497" s="29"/>
      <c r="F497" s="29"/>
      <c r="G497" s="131"/>
      <c r="H497" s="29"/>
      <c r="I497" s="29"/>
      <c r="J497" s="30"/>
      <c r="K497" s="4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5.75" customHeight="1" x14ac:dyDescent="0.3">
      <c r="A498" s="29"/>
      <c r="B498" s="29"/>
      <c r="C498" s="54"/>
      <c r="D498" s="29"/>
      <c r="E498" s="29"/>
      <c r="F498" s="29"/>
      <c r="G498" s="131"/>
      <c r="H498" s="29"/>
      <c r="I498" s="29"/>
      <c r="J498" s="30"/>
      <c r="K498" s="4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5.75" customHeight="1" x14ac:dyDescent="0.3">
      <c r="A499" s="29"/>
      <c r="B499" s="29"/>
      <c r="C499" s="54"/>
      <c r="D499" s="29"/>
      <c r="E499" s="29"/>
      <c r="F499" s="29"/>
      <c r="G499" s="131"/>
      <c r="H499" s="29"/>
      <c r="I499" s="29"/>
      <c r="J499" s="30"/>
      <c r="K499" s="4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5.75" customHeight="1" x14ac:dyDescent="0.3">
      <c r="A500" s="29"/>
      <c r="B500" s="29"/>
      <c r="C500" s="54"/>
      <c r="D500" s="29"/>
      <c r="E500" s="29"/>
      <c r="F500" s="29"/>
      <c r="G500" s="131"/>
      <c r="H500" s="29"/>
      <c r="I500" s="29"/>
      <c r="J500" s="30"/>
      <c r="K500" s="4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5.75" customHeight="1" x14ac:dyDescent="0.3">
      <c r="A501" s="29"/>
      <c r="B501" s="29"/>
      <c r="C501" s="54"/>
      <c r="D501" s="29"/>
      <c r="E501" s="29"/>
      <c r="F501" s="29"/>
      <c r="G501" s="131"/>
      <c r="H501" s="29"/>
      <c r="I501" s="29"/>
      <c r="J501" s="30"/>
      <c r="K501" s="4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5.75" customHeight="1" x14ac:dyDescent="0.3">
      <c r="A502" s="29"/>
      <c r="B502" s="29"/>
      <c r="C502" s="54"/>
      <c r="D502" s="29"/>
      <c r="E502" s="29"/>
      <c r="F502" s="29"/>
      <c r="G502" s="131"/>
      <c r="H502" s="29"/>
      <c r="I502" s="29"/>
      <c r="J502" s="30"/>
      <c r="K502" s="4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5.75" customHeight="1" x14ac:dyDescent="0.3">
      <c r="A503" s="29"/>
      <c r="B503" s="29"/>
      <c r="C503" s="54"/>
      <c r="D503" s="29"/>
      <c r="E503" s="29"/>
      <c r="F503" s="29"/>
      <c r="G503" s="131"/>
      <c r="H503" s="29"/>
      <c r="I503" s="29"/>
      <c r="J503" s="30"/>
      <c r="K503" s="4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5.75" customHeight="1" x14ac:dyDescent="0.3">
      <c r="A504" s="29"/>
      <c r="B504" s="29"/>
      <c r="C504" s="54"/>
      <c r="D504" s="29"/>
      <c r="E504" s="29"/>
      <c r="F504" s="29"/>
      <c r="G504" s="131"/>
      <c r="H504" s="29"/>
      <c r="I504" s="29"/>
      <c r="J504" s="30"/>
      <c r="K504" s="4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5.75" customHeight="1" x14ac:dyDescent="0.3">
      <c r="A505" s="29"/>
      <c r="B505" s="29"/>
      <c r="C505" s="54"/>
      <c r="D505" s="29"/>
      <c r="E505" s="29"/>
      <c r="F505" s="29"/>
      <c r="G505" s="131"/>
      <c r="H505" s="29"/>
      <c r="I505" s="29"/>
      <c r="J505" s="30"/>
      <c r="K505" s="4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5.75" customHeight="1" x14ac:dyDescent="0.3">
      <c r="A506" s="29"/>
      <c r="B506" s="29"/>
      <c r="C506" s="54"/>
      <c r="D506" s="29"/>
      <c r="E506" s="29"/>
      <c r="F506" s="29"/>
      <c r="G506" s="131"/>
      <c r="H506" s="29"/>
      <c r="I506" s="29"/>
      <c r="J506" s="30"/>
      <c r="K506" s="4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5.75" customHeight="1" x14ac:dyDescent="0.3">
      <c r="A507" s="29"/>
      <c r="B507" s="29"/>
      <c r="C507" s="54"/>
      <c r="D507" s="29"/>
      <c r="E507" s="29"/>
      <c r="F507" s="29"/>
      <c r="G507" s="131"/>
      <c r="H507" s="29"/>
      <c r="I507" s="29"/>
      <c r="J507" s="30"/>
      <c r="K507" s="4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5.75" customHeight="1" x14ac:dyDescent="0.3">
      <c r="A508" s="29"/>
      <c r="B508" s="29"/>
      <c r="C508" s="54"/>
      <c r="D508" s="29"/>
      <c r="E508" s="29"/>
      <c r="F508" s="29"/>
      <c r="G508" s="131"/>
      <c r="H508" s="29"/>
      <c r="I508" s="29"/>
      <c r="J508" s="30"/>
      <c r="K508" s="4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5.75" customHeight="1" x14ac:dyDescent="0.3">
      <c r="A509" s="29"/>
      <c r="B509" s="29"/>
      <c r="C509" s="54"/>
      <c r="D509" s="29"/>
      <c r="E509" s="29"/>
      <c r="F509" s="29"/>
      <c r="G509" s="131"/>
      <c r="H509" s="29"/>
      <c r="I509" s="29"/>
      <c r="J509" s="30"/>
      <c r="K509" s="4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5.75" customHeight="1" x14ac:dyDescent="0.3">
      <c r="A510" s="29"/>
      <c r="B510" s="29"/>
      <c r="C510" s="54"/>
      <c r="D510" s="29"/>
      <c r="E510" s="29"/>
      <c r="F510" s="29"/>
      <c r="G510" s="131"/>
      <c r="H510" s="29"/>
      <c r="I510" s="29"/>
      <c r="J510" s="30"/>
      <c r="K510" s="4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5.75" customHeight="1" x14ac:dyDescent="0.3">
      <c r="A511" s="29"/>
      <c r="B511" s="29"/>
      <c r="C511" s="54"/>
      <c r="D511" s="29"/>
      <c r="E511" s="29"/>
      <c r="F511" s="29"/>
      <c r="G511" s="131"/>
      <c r="H511" s="29"/>
      <c r="I511" s="29"/>
      <c r="J511" s="30"/>
      <c r="K511" s="4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5.75" customHeight="1" x14ac:dyDescent="0.3">
      <c r="A512" s="29"/>
      <c r="B512" s="29"/>
      <c r="C512" s="54"/>
      <c r="D512" s="29"/>
      <c r="E512" s="29"/>
      <c r="F512" s="29"/>
      <c r="G512" s="131"/>
      <c r="H512" s="29"/>
      <c r="I512" s="29"/>
      <c r="J512" s="30"/>
      <c r="K512" s="4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5.75" customHeight="1" x14ac:dyDescent="0.3">
      <c r="A513" s="29"/>
      <c r="B513" s="29"/>
      <c r="C513" s="54"/>
      <c r="D513" s="29"/>
      <c r="E513" s="29"/>
      <c r="F513" s="29"/>
      <c r="G513" s="131"/>
      <c r="H513" s="29"/>
      <c r="I513" s="29"/>
      <c r="J513" s="30"/>
      <c r="K513" s="4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5.75" customHeight="1" x14ac:dyDescent="0.3">
      <c r="A514" s="29"/>
      <c r="B514" s="29"/>
      <c r="C514" s="54"/>
      <c r="D514" s="29"/>
      <c r="E514" s="29"/>
      <c r="F514" s="29"/>
      <c r="G514" s="131"/>
      <c r="H514" s="29"/>
      <c r="I514" s="29"/>
      <c r="J514" s="30"/>
      <c r="K514" s="4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5.75" customHeight="1" x14ac:dyDescent="0.3">
      <c r="A515" s="29"/>
      <c r="B515" s="29"/>
      <c r="C515" s="54"/>
      <c r="D515" s="29"/>
      <c r="E515" s="29"/>
      <c r="F515" s="29"/>
      <c r="G515" s="131"/>
      <c r="H515" s="29"/>
      <c r="I515" s="29"/>
      <c r="J515" s="30"/>
      <c r="K515" s="4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5.75" customHeight="1" x14ac:dyDescent="0.3">
      <c r="A516" s="29"/>
      <c r="B516" s="29"/>
      <c r="C516" s="54"/>
      <c r="D516" s="29"/>
      <c r="E516" s="29"/>
      <c r="F516" s="29"/>
      <c r="G516" s="131"/>
      <c r="H516" s="29"/>
      <c r="I516" s="29"/>
      <c r="J516" s="30"/>
      <c r="K516" s="4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5.75" customHeight="1" x14ac:dyDescent="0.3">
      <c r="A517" s="29"/>
      <c r="B517" s="29"/>
      <c r="C517" s="54"/>
      <c r="D517" s="29"/>
      <c r="E517" s="29"/>
      <c r="F517" s="29"/>
      <c r="G517" s="131"/>
      <c r="H517" s="29"/>
      <c r="I517" s="29"/>
      <c r="J517" s="30"/>
      <c r="K517" s="4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5.75" customHeight="1" x14ac:dyDescent="0.3">
      <c r="A518" s="29"/>
      <c r="B518" s="29"/>
      <c r="C518" s="54"/>
      <c r="D518" s="29"/>
      <c r="E518" s="29"/>
      <c r="F518" s="29"/>
      <c r="G518" s="131"/>
      <c r="H518" s="29"/>
      <c r="I518" s="29"/>
      <c r="J518" s="30"/>
      <c r="K518" s="4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5.75" customHeight="1" x14ac:dyDescent="0.3">
      <c r="A519" s="29"/>
      <c r="B519" s="29"/>
      <c r="C519" s="54"/>
      <c r="D519" s="29"/>
      <c r="E519" s="29"/>
      <c r="F519" s="29"/>
      <c r="G519" s="131"/>
      <c r="H519" s="29"/>
      <c r="I519" s="29"/>
      <c r="J519" s="30"/>
      <c r="K519" s="4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5.75" customHeight="1" x14ac:dyDescent="0.3">
      <c r="A520" s="29"/>
      <c r="B520" s="29"/>
      <c r="C520" s="54"/>
      <c r="D520" s="29"/>
      <c r="E520" s="29"/>
      <c r="F520" s="29"/>
      <c r="G520" s="131"/>
      <c r="H520" s="29"/>
      <c r="I520" s="29"/>
      <c r="J520" s="30"/>
      <c r="K520" s="4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5.75" customHeight="1" x14ac:dyDescent="0.3">
      <c r="A521" s="29"/>
      <c r="B521" s="29"/>
      <c r="C521" s="54"/>
      <c r="D521" s="29"/>
      <c r="E521" s="29"/>
      <c r="F521" s="29"/>
      <c r="G521" s="131"/>
      <c r="H521" s="29"/>
      <c r="I521" s="29"/>
      <c r="J521" s="30"/>
      <c r="K521" s="4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5.75" customHeight="1" x14ac:dyDescent="0.3">
      <c r="A522" s="29"/>
      <c r="B522" s="29"/>
      <c r="C522" s="54"/>
      <c r="D522" s="29"/>
      <c r="E522" s="29"/>
      <c r="F522" s="29"/>
      <c r="G522" s="131"/>
      <c r="H522" s="29"/>
      <c r="I522" s="29"/>
      <c r="J522" s="30"/>
      <c r="K522" s="4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5.75" customHeight="1" x14ac:dyDescent="0.3">
      <c r="A523" s="29"/>
      <c r="B523" s="29"/>
      <c r="C523" s="54"/>
      <c r="D523" s="29"/>
      <c r="E523" s="29"/>
      <c r="F523" s="29"/>
      <c r="G523" s="131"/>
      <c r="H523" s="29"/>
      <c r="I523" s="29"/>
      <c r="J523" s="30"/>
      <c r="K523" s="4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5.75" customHeight="1" x14ac:dyDescent="0.3">
      <c r="A524" s="29"/>
      <c r="B524" s="29"/>
      <c r="C524" s="54"/>
      <c r="D524" s="29"/>
      <c r="E524" s="29"/>
      <c r="F524" s="29"/>
      <c r="G524" s="131"/>
      <c r="H524" s="29"/>
      <c r="I524" s="29"/>
      <c r="J524" s="30"/>
      <c r="K524" s="4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5.75" customHeight="1" x14ac:dyDescent="0.3">
      <c r="A525" s="29"/>
      <c r="B525" s="29"/>
      <c r="C525" s="54"/>
      <c r="D525" s="29"/>
      <c r="E525" s="29"/>
      <c r="F525" s="29"/>
      <c r="G525" s="131"/>
      <c r="H525" s="29"/>
      <c r="I525" s="29"/>
      <c r="J525" s="30"/>
      <c r="K525" s="4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5.75" customHeight="1" x14ac:dyDescent="0.3">
      <c r="A526" s="29"/>
      <c r="B526" s="29"/>
      <c r="C526" s="54"/>
      <c r="D526" s="29"/>
      <c r="E526" s="29"/>
      <c r="F526" s="29"/>
      <c r="G526" s="131"/>
      <c r="H526" s="29"/>
      <c r="I526" s="29"/>
      <c r="J526" s="30"/>
      <c r="K526" s="4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5.75" customHeight="1" x14ac:dyDescent="0.3">
      <c r="A527" s="29"/>
      <c r="B527" s="29"/>
      <c r="C527" s="54"/>
      <c r="D527" s="29"/>
      <c r="E527" s="29"/>
      <c r="F527" s="29"/>
      <c r="G527" s="131"/>
      <c r="H527" s="29"/>
      <c r="I527" s="29"/>
      <c r="J527" s="30"/>
      <c r="K527" s="4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5.75" customHeight="1" x14ac:dyDescent="0.3">
      <c r="A528" s="29"/>
      <c r="B528" s="29"/>
      <c r="C528" s="54"/>
      <c r="D528" s="29"/>
      <c r="E528" s="29"/>
      <c r="F528" s="29"/>
      <c r="G528" s="131"/>
      <c r="H528" s="29"/>
      <c r="I528" s="29"/>
      <c r="J528" s="30"/>
      <c r="K528" s="4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5.75" customHeight="1" x14ac:dyDescent="0.3">
      <c r="A529" s="29"/>
      <c r="B529" s="29"/>
      <c r="C529" s="54"/>
      <c r="D529" s="29"/>
      <c r="E529" s="29"/>
      <c r="F529" s="29"/>
      <c r="G529" s="131"/>
      <c r="H529" s="29"/>
      <c r="I529" s="29"/>
      <c r="J529" s="30"/>
      <c r="K529" s="4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5.75" customHeight="1" x14ac:dyDescent="0.3">
      <c r="A530" s="29"/>
      <c r="B530" s="29"/>
      <c r="C530" s="54"/>
      <c r="D530" s="29"/>
      <c r="E530" s="29"/>
      <c r="F530" s="29"/>
      <c r="G530" s="131"/>
      <c r="H530" s="29"/>
      <c r="I530" s="29"/>
      <c r="J530" s="30"/>
      <c r="K530" s="4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5.75" customHeight="1" x14ac:dyDescent="0.3">
      <c r="A531" s="29"/>
      <c r="B531" s="29"/>
      <c r="C531" s="54"/>
      <c r="D531" s="29"/>
      <c r="E531" s="29"/>
      <c r="F531" s="29"/>
      <c r="G531" s="131"/>
      <c r="H531" s="29"/>
      <c r="I531" s="29"/>
      <c r="J531" s="30"/>
      <c r="K531" s="4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5.75" customHeight="1" x14ac:dyDescent="0.3">
      <c r="A532" s="29"/>
      <c r="B532" s="29"/>
      <c r="C532" s="54"/>
      <c r="D532" s="29"/>
      <c r="E532" s="29"/>
      <c r="F532" s="29"/>
      <c r="G532" s="131"/>
      <c r="H532" s="29"/>
      <c r="I532" s="29"/>
      <c r="J532" s="30"/>
      <c r="K532" s="4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5.75" customHeight="1" x14ac:dyDescent="0.3">
      <c r="A533" s="29"/>
      <c r="B533" s="29"/>
      <c r="C533" s="54"/>
      <c r="D533" s="29"/>
      <c r="E533" s="29"/>
      <c r="F533" s="29"/>
      <c r="G533" s="131"/>
      <c r="H533" s="29"/>
      <c r="I533" s="29"/>
      <c r="J533" s="30"/>
      <c r="K533" s="4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5.75" customHeight="1" x14ac:dyDescent="0.3">
      <c r="A534" s="29"/>
      <c r="B534" s="29"/>
      <c r="C534" s="54"/>
      <c r="D534" s="29"/>
      <c r="E534" s="29"/>
      <c r="F534" s="29"/>
      <c r="G534" s="131"/>
      <c r="H534" s="29"/>
      <c r="I534" s="29"/>
      <c r="J534" s="30"/>
      <c r="K534" s="4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5.75" customHeight="1" x14ac:dyDescent="0.3">
      <c r="A535" s="29"/>
      <c r="B535" s="29"/>
      <c r="C535" s="54"/>
      <c r="D535" s="29"/>
      <c r="E535" s="29"/>
      <c r="F535" s="29"/>
      <c r="G535" s="131"/>
      <c r="H535" s="29"/>
      <c r="I535" s="29"/>
      <c r="J535" s="30"/>
      <c r="K535" s="4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5.75" customHeight="1" x14ac:dyDescent="0.3">
      <c r="A536" s="29"/>
      <c r="B536" s="29"/>
      <c r="C536" s="54"/>
      <c r="D536" s="29"/>
      <c r="E536" s="29"/>
      <c r="F536" s="29"/>
      <c r="G536" s="131"/>
      <c r="H536" s="29"/>
      <c r="I536" s="29"/>
      <c r="J536" s="30"/>
      <c r="K536" s="4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5.75" customHeight="1" x14ac:dyDescent="0.3">
      <c r="A537" s="29"/>
      <c r="B537" s="29"/>
      <c r="C537" s="54"/>
      <c r="D537" s="29"/>
      <c r="E537" s="29"/>
      <c r="F537" s="29"/>
      <c r="G537" s="131"/>
      <c r="H537" s="29"/>
      <c r="I537" s="29"/>
      <c r="J537" s="30"/>
      <c r="K537" s="4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5.75" customHeight="1" x14ac:dyDescent="0.3">
      <c r="A538" s="29"/>
      <c r="B538" s="29"/>
      <c r="C538" s="54"/>
      <c r="D538" s="29"/>
      <c r="E538" s="29"/>
      <c r="F538" s="29"/>
      <c r="G538" s="131"/>
      <c r="H538" s="29"/>
      <c r="I538" s="29"/>
      <c r="J538" s="30"/>
      <c r="K538" s="4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5.75" customHeight="1" x14ac:dyDescent="0.3">
      <c r="A539" s="29"/>
      <c r="B539" s="29"/>
      <c r="C539" s="54"/>
      <c r="D539" s="29"/>
      <c r="E539" s="29"/>
      <c r="F539" s="29"/>
      <c r="G539" s="131"/>
      <c r="H539" s="29"/>
      <c r="I539" s="29"/>
      <c r="J539" s="30"/>
      <c r="K539" s="4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5.75" customHeight="1" x14ac:dyDescent="0.3">
      <c r="A540" s="29"/>
      <c r="B540" s="29"/>
      <c r="C540" s="54"/>
      <c r="D540" s="29"/>
      <c r="E540" s="29"/>
      <c r="F540" s="29"/>
      <c r="G540" s="131"/>
      <c r="H540" s="29"/>
      <c r="I540" s="29"/>
      <c r="J540" s="30"/>
      <c r="K540" s="4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5.75" customHeight="1" x14ac:dyDescent="0.3">
      <c r="A541" s="29"/>
      <c r="B541" s="29"/>
      <c r="C541" s="54"/>
      <c r="D541" s="29"/>
      <c r="E541" s="29"/>
      <c r="F541" s="29"/>
      <c r="G541" s="131"/>
      <c r="H541" s="29"/>
      <c r="I541" s="29"/>
      <c r="J541" s="30"/>
      <c r="K541" s="4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5.75" customHeight="1" x14ac:dyDescent="0.3">
      <c r="A542" s="29"/>
      <c r="B542" s="29"/>
      <c r="C542" s="54"/>
      <c r="D542" s="29"/>
      <c r="E542" s="29"/>
      <c r="F542" s="29"/>
      <c r="G542" s="131"/>
      <c r="H542" s="29"/>
      <c r="I542" s="29"/>
      <c r="J542" s="30"/>
      <c r="K542" s="4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5.75" customHeight="1" x14ac:dyDescent="0.3">
      <c r="A543" s="29"/>
      <c r="B543" s="29"/>
      <c r="C543" s="54"/>
      <c r="D543" s="29"/>
      <c r="E543" s="29"/>
      <c r="F543" s="29"/>
      <c r="G543" s="131"/>
      <c r="H543" s="29"/>
      <c r="I543" s="29"/>
      <c r="J543" s="30"/>
      <c r="K543" s="4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5.75" customHeight="1" x14ac:dyDescent="0.3">
      <c r="A544" s="29"/>
      <c r="B544" s="29"/>
      <c r="C544" s="54"/>
      <c r="D544" s="29"/>
      <c r="E544" s="29"/>
      <c r="F544" s="29"/>
      <c r="G544" s="131"/>
      <c r="H544" s="29"/>
      <c r="I544" s="29"/>
      <c r="J544" s="30"/>
      <c r="K544" s="4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5.75" customHeight="1" x14ac:dyDescent="0.3">
      <c r="A545" s="29"/>
      <c r="B545" s="29"/>
      <c r="C545" s="54"/>
      <c r="D545" s="29"/>
      <c r="E545" s="29"/>
      <c r="F545" s="29"/>
      <c r="G545" s="131"/>
      <c r="H545" s="29"/>
      <c r="I545" s="29"/>
      <c r="J545" s="30"/>
      <c r="K545" s="4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5.75" customHeight="1" x14ac:dyDescent="0.3">
      <c r="A546" s="29"/>
      <c r="B546" s="29"/>
      <c r="C546" s="54"/>
      <c r="D546" s="29"/>
      <c r="E546" s="29"/>
      <c r="F546" s="29"/>
      <c r="G546" s="131"/>
      <c r="H546" s="29"/>
      <c r="I546" s="29"/>
      <c r="J546" s="30"/>
      <c r="K546" s="4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5.75" customHeight="1" x14ac:dyDescent="0.3">
      <c r="A547" s="29"/>
      <c r="B547" s="29"/>
      <c r="C547" s="54"/>
      <c r="D547" s="29"/>
      <c r="E547" s="29"/>
      <c r="F547" s="29"/>
      <c r="G547" s="131"/>
      <c r="H547" s="29"/>
      <c r="I547" s="29"/>
      <c r="J547" s="30"/>
      <c r="K547" s="4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5.75" customHeight="1" x14ac:dyDescent="0.3">
      <c r="A548" s="29"/>
      <c r="B548" s="29"/>
      <c r="C548" s="54"/>
      <c r="D548" s="29"/>
      <c r="E548" s="29"/>
      <c r="F548" s="29"/>
      <c r="G548" s="131"/>
      <c r="H548" s="29"/>
      <c r="I548" s="29"/>
      <c r="J548" s="30"/>
      <c r="K548" s="4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5.75" customHeight="1" x14ac:dyDescent="0.3">
      <c r="A549" s="29"/>
      <c r="B549" s="29"/>
      <c r="C549" s="54"/>
      <c r="D549" s="29"/>
      <c r="E549" s="29"/>
      <c r="F549" s="29"/>
      <c r="G549" s="131"/>
      <c r="H549" s="29"/>
      <c r="I549" s="29"/>
      <c r="J549" s="30"/>
      <c r="K549" s="4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5.75" customHeight="1" x14ac:dyDescent="0.3">
      <c r="A550" s="29"/>
      <c r="B550" s="29"/>
      <c r="C550" s="54"/>
      <c r="D550" s="29"/>
      <c r="E550" s="29"/>
      <c r="F550" s="29"/>
      <c r="G550" s="131"/>
      <c r="H550" s="29"/>
      <c r="I550" s="29"/>
      <c r="J550" s="30"/>
      <c r="K550" s="4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5.75" customHeight="1" x14ac:dyDescent="0.3">
      <c r="A551" s="29"/>
      <c r="B551" s="29"/>
      <c r="C551" s="54"/>
      <c r="D551" s="29"/>
      <c r="E551" s="29"/>
      <c r="F551" s="29"/>
      <c r="G551" s="131"/>
      <c r="H551" s="29"/>
      <c r="I551" s="29"/>
      <c r="J551" s="30"/>
      <c r="K551" s="4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5.75" customHeight="1" x14ac:dyDescent="0.3">
      <c r="A552" s="29"/>
      <c r="B552" s="29"/>
      <c r="C552" s="54"/>
      <c r="D552" s="29"/>
      <c r="E552" s="29"/>
      <c r="F552" s="29"/>
      <c r="G552" s="131"/>
      <c r="H552" s="29"/>
      <c r="I552" s="29"/>
      <c r="J552" s="30"/>
      <c r="K552" s="4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5.75" customHeight="1" x14ac:dyDescent="0.3">
      <c r="A553" s="29"/>
      <c r="B553" s="29"/>
      <c r="C553" s="54"/>
      <c r="D553" s="29"/>
      <c r="E553" s="29"/>
      <c r="F553" s="29"/>
      <c r="G553" s="131"/>
      <c r="H553" s="29"/>
      <c r="I553" s="29"/>
      <c r="J553" s="30"/>
      <c r="K553" s="4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5.75" customHeight="1" x14ac:dyDescent="0.3">
      <c r="A554" s="29"/>
      <c r="B554" s="29"/>
      <c r="C554" s="54"/>
      <c r="D554" s="29"/>
      <c r="E554" s="29"/>
      <c r="F554" s="29"/>
      <c r="G554" s="131"/>
      <c r="H554" s="29"/>
      <c r="I554" s="29"/>
      <c r="J554" s="30"/>
      <c r="K554" s="4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5.75" customHeight="1" x14ac:dyDescent="0.3">
      <c r="A555" s="29"/>
      <c r="B555" s="29"/>
      <c r="C555" s="54"/>
      <c r="D555" s="29"/>
      <c r="E555" s="29"/>
      <c r="F555" s="29"/>
      <c r="G555" s="131"/>
      <c r="H555" s="29"/>
      <c r="I555" s="29"/>
      <c r="J555" s="30"/>
      <c r="K555" s="4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5.75" customHeight="1" x14ac:dyDescent="0.3">
      <c r="A556" s="29"/>
      <c r="B556" s="29"/>
      <c r="C556" s="54"/>
      <c r="D556" s="29"/>
      <c r="E556" s="29"/>
      <c r="F556" s="29"/>
      <c r="G556" s="131"/>
      <c r="H556" s="29"/>
      <c r="I556" s="29"/>
      <c r="J556" s="30"/>
      <c r="K556" s="4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5.75" customHeight="1" x14ac:dyDescent="0.3">
      <c r="A557" s="29"/>
      <c r="B557" s="29"/>
      <c r="C557" s="54"/>
      <c r="D557" s="29"/>
      <c r="E557" s="29"/>
      <c r="F557" s="29"/>
      <c r="G557" s="131"/>
      <c r="H557" s="29"/>
      <c r="I557" s="29"/>
      <c r="J557" s="30"/>
      <c r="K557" s="4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5.75" customHeight="1" x14ac:dyDescent="0.3">
      <c r="A558" s="29"/>
      <c r="B558" s="29"/>
      <c r="C558" s="54"/>
      <c r="D558" s="29"/>
      <c r="E558" s="29"/>
      <c r="F558" s="29"/>
      <c r="G558" s="131"/>
      <c r="H558" s="29"/>
      <c r="I558" s="29"/>
      <c r="J558" s="30"/>
      <c r="K558" s="4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5.75" customHeight="1" x14ac:dyDescent="0.3">
      <c r="A559" s="29"/>
      <c r="B559" s="29"/>
      <c r="C559" s="54"/>
      <c r="D559" s="29"/>
      <c r="E559" s="29"/>
      <c r="F559" s="29"/>
      <c r="G559" s="131"/>
      <c r="H559" s="29"/>
      <c r="I559" s="29"/>
      <c r="J559" s="30"/>
      <c r="K559" s="4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5.75" customHeight="1" x14ac:dyDescent="0.3">
      <c r="A560" s="29"/>
      <c r="B560" s="29"/>
      <c r="C560" s="54"/>
      <c r="D560" s="29"/>
      <c r="E560" s="29"/>
      <c r="F560" s="29"/>
      <c r="G560" s="131"/>
      <c r="H560" s="29"/>
      <c r="I560" s="29"/>
      <c r="J560" s="30"/>
      <c r="K560" s="4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5.75" customHeight="1" x14ac:dyDescent="0.3">
      <c r="A561" s="29"/>
      <c r="B561" s="29"/>
      <c r="C561" s="54"/>
      <c r="D561" s="29"/>
      <c r="E561" s="29"/>
      <c r="F561" s="29"/>
      <c r="G561" s="131"/>
      <c r="H561" s="29"/>
      <c r="I561" s="29"/>
      <c r="J561" s="30"/>
      <c r="K561" s="4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5.75" customHeight="1" x14ac:dyDescent="0.3">
      <c r="A562" s="29"/>
      <c r="B562" s="29"/>
      <c r="C562" s="54"/>
      <c r="D562" s="29"/>
      <c r="E562" s="29"/>
      <c r="F562" s="29"/>
      <c r="G562" s="131"/>
      <c r="H562" s="29"/>
      <c r="I562" s="29"/>
      <c r="J562" s="30"/>
      <c r="K562" s="4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5.75" customHeight="1" x14ac:dyDescent="0.3">
      <c r="A563" s="29"/>
      <c r="B563" s="29"/>
      <c r="C563" s="54"/>
      <c r="D563" s="29"/>
      <c r="E563" s="29"/>
      <c r="F563" s="29"/>
      <c r="G563" s="131"/>
      <c r="H563" s="29"/>
      <c r="I563" s="29"/>
      <c r="J563" s="30"/>
      <c r="K563" s="4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5.75" customHeight="1" x14ac:dyDescent="0.3">
      <c r="A564" s="29"/>
      <c r="B564" s="29"/>
      <c r="C564" s="54"/>
      <c r="D564" s="29"/>
      <c r="E564" s="29"/>
      <c r="F564" s="29"/>
      <c r="G564" s="131"/>
      <c r="H564" s="29"/>
      <c r="I564" s="29"/>
      <c r="J564" s="30"/>
      <c r="K564" s="4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5.75" customHeight="1" x14ac:dyDescent="0.3">
      <c r="A565" s="29"/>
      <c r="B565" s="29"/>
      <c r="C565" s="54"/>
      <c r="D565" s="29"/>
      <c r="E565" s="29"/>
      <c r="F565" s="29"/>
      <c r="G565" s="131"/>
      <c r="H565" s="29"/>
      <c r="I565" s="29"/>
      <c r="J565" s="30"/>
      <c r="K565" s="4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5.75" customHeight="1" x14ac:dyDescent="0.3">
      <c r="A566" s="29"/>
      <c r="B566" s="29"/>
      <c r="C566" s="54"/>
      <c r="D566" s="29"/>
      <c r="E566" s="29"/>
      <c r="F566" s="29"/>
      <c r="G566" s="131"/>
      <c r="H566" s="29"/>
      <c r="I566" s="29"/>
      <c r="J566" s="30"/>
      <c r="K566" s="4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5.75" customHeight="1" x14ac:dyDescent="0.3">
      <c r="A567" s="29"/>
      <c r="B567" s="29"/>
      <c r="C567" s="54"/>
      <c r="D567" s="29"/>
      <c r="E567" s="29"/>
      <c r="F567" s="29"/>
      <c r="G567" s="131"/>
      <c r="H567" s="29"/>
      <c r="I567" s="29"/>
      <c r="J567" s="30"/>
      <c r="K567" s="4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5.75" customHeight="1" x14ac:dyDescent="0.3">
      <c r="A568" s="29"/>
      <c r="B568" s="29"/>
      <c r="C568" s="54"/>
      <c r="D568" s="29"/>
      <c r="E568" s="29"/>
      <c r="F568" s="29"/>
      <c r="G568" s="131"/>
      <c r="H568" s="29"/>
      <c r="I568" s="29"/>
      <c r="J568" s="30"/>
      <c r="K568" s="4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5.75" customHeight="1" x14ac:dyDescent="0.3">
      <c r="A569" s="29"/>
      <c r="B569" s="29"/>
      <c r="C569" s="54"/>
      <c r="D569" s="29"/>
      <c r="E569" s="29"/>
      <c r="F569" s="29"/>
      <c r="G569" s="131"/>
      <c r="H569" s="29"/>
      <c r="I569" s="29"/>
      <c r="J569" s="30"/>
      <c r="K569" s="4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5.75" customHeight="1" x14ac:dyDescent="0.3">
      <c r="A570" s="29"/>
      <c r="B570" s="29"/>
      <c r="C570" s="54"/>
      <c r="D570" s="29"/>
      <c r="E570" s="29"/>
      <c r="F570" s="29"/>
      <c r="G570" s="131"/>
      <c r="H570" s="29"/>
      <c r="I570" s="29"/>
      <c r="J570" s="30"/>
      <c r="K570" s="4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5.75" customHeight="1" x14ac:dyDescent="0.3">
      <c r="A571" s="29"/>
      <c r="B571" s="29"/>
      <c r="C571" s="54"/>
      <c r="D571" s="29"/>
      <c r="E571" s="29"/>
      <c r="F571" s="29"/>
      <c r="G571" s="131"/>
      <c r="H571" s="29"/>
      <c r="I571" s="29"/>
      <c r="J571" s="30"/>
      <c r="K571" s="4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5.75" customHeight="1" x14ac:dyDescent="0.3">
      <c r="A572" s="29"/>
      <c r="B572" s="29"/>
      <c r="C572" s="54"/>
      <c r="D572" s="29"/>
      <c r="E572" s="29"/>
      <c r="F572" s="29"/>
      <c r="G572" s="131"/>
      <c r="H572" s="29"/>
      <c r="I572" s="29"/>
      <c r="J572" s="30"/>
      <c r="K572" s="4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5.75" customHeight="1" x14ac:dyDescent="0.3">
      <c r="A573" s="29"/>
      <c r="B573" s="29"/>
      <c r="C573" s="54"/>
      <c r="D573" s="29"/>
      <c r="E573" s="29"/>
      <c r="F573" s="29"/>
      <c r="G573" s="131"/>
      <c r="H573" s="29"/>
      <c r="I573" s="29"/>
      <c r="J573" s="30"/>
      <c r="K573" s="4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5.75" customHeight="1" x14ac:dyDescent="0.3">
      <c r="A574" s="29"/>
      <c r="B574" s="29"/>
      <c r="C574" s="54"/>
      <c r="D574" s="29"/>
      <c r="E574" s="29"/>
      <c r="F574" s="29"/>
      <c r="G574" s="131"/>
      <c r="H574" s="29"/>
      <c r="I574" s="29"/>
      <c r="J574" s="30"/>
      <c r="K574" s="4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5.75" customHeight="1" x14ac:dyDescent="0.3">
      <c r="A575" s="29"/>
      <c r="B575" s="29"/>
      <c r="C575" s="54"/>
      <c r="D575" s="29"/>
      <c r="E575" s="29"/>
      <c r="F575" s="29"/>
      <c r="G575" s="131"/>
      <c r="H575" s="29"/>
      <c r="I575" s="29"/>
      <c r="J575" s="30"/>
      <c r="K575" s="4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5.75" customHeight="1" x14ac:dyDescent="0.3">
      <c r="A576" s="29"/>
      <c r="B576" s="29"/>
      <c r="C576" s="54"/>
      <c r="D576" s="29"/>
      <c r="E576" s="29"/>
      <c r="F576" s="29"/>
      <c r="G576" s="131"/>
      <c r="H576" s="29"/>
      <c r="I576" s="29"/>
      <c r="J576" s="30"/>
      <c r="K576" s="4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5.75" customHeight="1" x14ac:dyDescent="0.3">
      <c r="A577" s="29"/>
      <c r="B577" s="29"/>
      <c r="C577" s="54"/>
      <c r="D577" s="29"/>
      <c r="E577" s="29"/>
      <c r="F577" s="29"/>
      <c r="G577" s="131"/>
      <c r="H577" s="29"/>
      <c r="I577" s="29"/>
      <c r="J577" s="30"/>
      <c r="K577" s="4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5.75" customHeight="1" x14ac:dyDescent="0.3">
      <c r="A578" s="29"/>
      <c r="B578" s="29"/>
      <c r="C578" s="54"/>
      <c r="D578" s="29"/>
      <c r="E578" s="29"/>
      <c r="F578" s="29"/>
      <c r="G578" s="131"/>
      <c r="H578" s="29"/>
      <c r="I578" s="29"/>
      <c r="J578" s="30"/>
      <c r="K578" s="4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5.75" customHeight="1" x14ac:dyDescent="0.3">
      <c r="A579" s="29"/>
      <c r="B579" s="29"/>
      <c r="C579" s="54"/>
      <c r="D579" s="29"/>
      <c r="E579" s="29"/>
      <c r="F579" s="29"/>
      <c r="G579" s="131"/>
      <c r="H579" s="29"/>
      <c r="I579" s="29"/>
      <c r="J579" s="30"/>
      <c r="K579" s="4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5.75" customHeight="1" x14ac:dyDescent="0.3">
      <c r="A580" s="29"/>
      <c r="B580" s="29"/>
      <c r="C580" s="54"/>
      <c r="D580" s="29"/>
      <c r="E580" s="29"/>
      <c r="F580" s="29"/>
      <c r="G580" s="131"/>
      <c r="H580" s="29"/>
      <c r="I580" s="29"/>
      <c r="J580" s="30"/>
      <c r="K580" s="4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5.75" customHeight="1" x14ac:dyDescent="0.3">
      <c r="A581" s="29"/>
      <c r="B581" s="29"/>
      <c r="C581" s="54"/>
      <c r="D581" s="29"/>
      <c r="E581" s="29"/>
      <c r="F581" s="29"/>
      <c r="G581" s="131"/>
      <c r="H581" s="29"/>
      <c r="I581" s="29"/>
      <c r="J581" s="30"/>
      <c r="K581" s="4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5.75" customHeight="1" x14ac:dyDescent="0.3">
      <c r="A582" s="29"/>
      <c r="B582" s="29"/>
      <c r="C582" s="54"/>
      <c r="D582" s="29"/>
      <c r="E582" s="29"/>
      <c r="F582" s="29"/>
      <c r="G582" s="131"/>
      <c r="H582" s="29"/>
      <c r="I582" s="29"/>
      <c r="J582" s="30"/>
      <c r="K582" s="4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5.75" customHeight="1" x14ac:dyDescent="0.3">
      <c r="A583" s="29"/>
      <c r="B583" s="29"/>
      <c r="C583" s="54"/>
      <c r="D583" s="29"/>
      <c r="E583" s="29"/>
      <c r="F583" s="29"/>
      <c r="G583" s="131"/>
      <c r="H583" s="29"/>
      <c r="I583" s="29"/>
      <c r="J583" s="30"/>
      <c r="K583" s="4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5.75" customHeight="1" x14ac:dyDescent="0.3">
      <c r="A584" s="29"/>
      <c r="B584" s="29"/>
      <c r="C584" s="54"/>
      <c r="D584" s="29"/>
      <c r="E584" s="29"/>
      <c r="F584" s="29"/>
      <c r="G584" s="131"/>
      <c r="H584" s="29"/>
      <c r="I584" s="29"/>
      <c r="J584" s="30"/>
      <c r="K584" s="4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5.75" customHeight="1" x14ac:dyDescent="0.3">
      <c r="A585" s="29"/>
      <c r="B585" s="29"/>
      <c r="C585" s="54"/>
      <c r="D585" s="29"/>
      <c r="E585" s="29"/>
      <c r="F585" s="29"/>
      <c r="G585" s="131"/>
      <c r="H585" s="29"/>
      <c r="I585" s="29"/>
      <c r="J585" s="30"/>
      <c r="K585" s="4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5.75" customHeight="1" x14ac:dyDescent="0.3">
      <c r="A586" s="29"/>
      <c r="B586" s="29"/>
      <c r="C586" s="54"/>
      <c r="D586" s="29"/>
      <c r="E586" s="29"/>
      <c r="F586" s="29"/>
      <c r="G586" s="131"/>
      <c r="H586" s="29"/>
      <c r="I586" s="29"/>
      <c r="J586" s="30"/>
      <c r="K586" s="4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5.75" customHeight="1" x14ac:dyDescent="0.3">
      <c r="A587" s="29"/>
      <c r="B587" s="29"/>
      <c r="C587" s="54"/>
      <c r="D587" s="29"/>
      <c r="E587" s="29"/>
      <c r="F587" s="29"/>
      <c r="G587" s="131"/>
      <c r="H587" s="29"/>
      <c r="I587" s="29"/>
      <c r="J587" s="30"/>
      <c r="K587" s="4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5.75" customHeight="1" x14ac:dyDescent="0.3">
      <c r="A588" s="29"/>
      <c r="B588" s="29"/>
      <c r="C588" s="54"/>
      <c r="D588" s="29"/>
      <c r="E588" s="29"/>
      <c r="F588" s="29"/>
      <c r="G588" s="131"/>
      <c r="H588" s="29"/>
      <c r="I588" s="29"/>
      <c r="J588" s="30"/>
      <c r="K588" s="4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5.75" customHeight="1" x14ac:dyDescent="0.3">
      <c r="A589" s="29"/>
      <c r="B589" s="29"/>
      <c r="C589" s="54"/>
      <c r="D589" s="29"/>
      <c r="E589" s="29"/>
      <c r="F589" s="29"/>
      <c r="G589" s="131"/>
      <c r="H589" s="29"/>
      <c r="I589" s="29"/>
      <c r="J589" s="30"/>
      <c r="K589" s="4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5.75" customHeight="1" x14ac:dyDescent="0.3">
      <c r="A590" s="29"/>
      <c r="B590" s="29"/>
      <c r="C590" s="54"/>
      <c r="D590" s="29"/>
      <c r="E590" s="29"/>
      <c r="F590" s="29"/>
      <c r="G590" s="131"/>
      <c r="H590" s="29"/>
      <c r="I590" s="29"/>
      <c r="J590" s="30"/>
      <c r="K590" s="4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5.75" customHeight="1" x14ac:dyDescent="0.3">
      <c r="A591" s="29"/>
      <c r="B591" s="29"/>
      <c r="C591" s="54"/>
      <c r="D591" s="29"/>
      <c r="E591" s="29"/>
      <c r="F591" s="29"/>
      <c r="G591" s="131"/>
      <c r="H591" s="29"/>
      <c r="I591" s="29"/>
      <c r="J591" s="30"/>
      <c r="K591" s="4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5.75" customHeight="1" x14ac:dyDescent="0.3">
      <c r="A592" s="29"/>
      <c r="B592" s="29"/>
      <c r="C592" s="54"/>
      <c r="D592" s="29"/>
      <c r="E592" s="29"/>
      <c r="F592" s="29"/>
      <c r="G592" s="131"/>
      <c r="H592" s="29"/>
      <c r="I592" s="29"/>
      <c r="J592" s="30"/>
      <c r="K592" s="4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5.75" customHeight="1" x14ac:dyDescent="0.3">
      <c r="A593" s="29"/>
      <c r="B593" s="29"/>
      <c r="C593" s="54"/>
      <c r="D593" s="29"/>
      <c r="E593" s="29"/>
      <c r="F593" s="29"/>
      <c r="G593" s="131"/>
      <c r="H593" s="29"/>
      <c r="I593" s="29"/>
      <c r="J593" s="30"/>
      <c r="K593" s="4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5.75" customHeight="1" x14ac:dyDescent="0.3">
      <c r="A594" s="29"/>
      <c r="B594" s="29"/>
      <c r="C594" s="54"/>
      <c r="D594" s="29"/>
      <c r="E594" s="29"/>
      <c r="F594" s="29"/>
      <c r="G594" s="131"/>
      <c r="H594" s="29"/>
      <c r="I594" s="29"/>
      <c r="J594" s="30"/>
      <c r="K594" s="4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5.75" customHeight="1" x14ac:dyDescent="0.3">
      <c r="A595" s="29"/>
      <c r="B595" s="29"/>
      <c r="C595" s="54"/>
      <c r="D595" s="29"/>
      <c r="E595" s="29"/>
      <c r="F595" s="29"/>
      <c r="G595" s="131"/>
      <c r="H595" s="29"/>
      <c r="I595" s="29"/>
      <c r="J595" s="30"/>
      <c r="K595" s="4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5.75" customHeight="1" x14ac:dyDescent="0.3">
      <c r="A596" s="29"/>
      <c r="B596" s="29"/>
      <c r="C596" s="54"/>
      <c r="D596" s="29"/>
      <c r="E596" s="29"/>
      <c r="F596" s="29"/>
      <c r="G596" s="131"/>
      <c r="H596" s="29"/>
      <c r="I596" s="29"/>
      <c r="J596" s="30"/>
      <c r="K596" s="4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5.75" customHeight="1" x14ac:dyDescent="0.3">
      <c r="A597" s="29"/>
      <c r="B597" s="29"/>
      <c r="C597" s="54"/>
      <c r="D597" s="29"/>
      <c r="E597" s="29"/>
      <c r="F597" s="29"/>
      <c r="G597" s="131"/>
      <c r="H597" s="29"/>
      <c r="I597" s="29"/>
      <c r="J597" s="30"/>
      <c r="K597" s="4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5.75" customHeight="1" x14ac:dyDescent="0.3">
      <c r="A598" s="29"/>
      <c r="B598" s="29"/>
      <c r="C598" s="54"/>
      <c r="D598" s="29"/>
      <c r="E598" s="29"/>
      <c r="F598" s="29"/>
      <c r="G598" s="131"/>
      <c r="H598" s="29"/>
      <c r="I598" s="29"/>
      <c r="J598" s="30"/>
      <c r="K598" s="4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5.75" customHeight="1" x14ac:dyDescent="0.3">
      <c r="A599" s="29"/>
      <c r="B599" s="29"/>
      <c r="C599" s="54"/>
      <c r="D599" s="29"/>
      <c r="E599" s="29"/>
      <c r="F599" s="29"/>
      <c r="G599" s="131"/>
      <c r="H599" s="29"/>
      <c r="I599" s="29"/>
      <c r="J599" s="30"/>
      <c r="K599" s="4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5.75" customHeight="1" x14ac:dyDescent="0.3">
      <c r="A600" s="29"/>
      <c r="B600" s="29"/>
      <c r="C600" s="54"/>
      <c r="D600" s="29"/>
      <c r="E600" s="29"/>
      <c r="F600" s="29"/>
      <c r="G600" s="131"/>
      <c r="H600" s="29"/>
      <c r="I600" s="29"/>
      <c r="J600" s="30"/>
      <c r="K600" s="4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5.75" customHeight="1" x14ac:dyDescent="0.3">
      <c r="A601" s="29"/>
      <c r="B601" s="29"/>
      <c r="C601" s="54"/>
      <c r="D601" s="29"/>
      <c r="E601" s="29"/>
      <c r="F601" s="29"/>
      <c r="G601" s="131"/>
      <c r="H601" s="29"/>
      <c r="I601" s="29"/>
      <c r="J601" s="30"/>
      <c r="K601" s="4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5.75" customHeight="1" x14ac:dyDescent="0.3">
      <c r="A602" s="29"/>
      <c r="B602" s="29"/>
      <c r="C602" s="54"/>
      <c r="D602" s="29"/>
      <c r="E602" s="29"/>
      <c r="F602" s="29"/>
      <c r="G602" s="131"/>
      <c r="H602" s="29"/>
      <c r="I602" s="29"/>
      <c r="J602" s="30"/>
      <c r="K602" s="4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5.75" customHeight="1" x14ac:dyDescent="0.3">
      <c r="A603" s="29"/>
      <c r="B603" s="29"/>
      <c r="C603" s="54"/>
      <c r="D603" s="29"/>
      <c r="E603" s="29"/>
      <c r="F603" s="29"/>
      <c r="G603" s="131"/>
      <c r="H603" s="29"/>
      <c r="I603" s="29"/>
      <c r="J603" s="30"/>
      <c r="K603" s="4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5.75" customHeight="1" x14ac:dyDescent="0.3">
      <c r="A604" s="29"/>
      <c r="B604" s="29"/>
      <c r="C604" s="54"/>
      <c r="D604" s="29"/>
      <c r="E604" s="29"/>
      <c r="F604" s="29"/>
      <c r="G604" s="131"/>
      <c r="H604" s="29"/>
      <c r="I604" s="29"/>
      <c r="J604" s="30"/>
      <c r="K604" s="4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5.75" customHeight="1" x14ac:dyDescent="0.3">
      <c r="A605" s="29"/>
      <c r="B605" s="29"/>
      <c r="C605" s="54"/>
      <c r="D605" s="29"/>
      <c r="E605" s="29"/>
      <c r="F605" s="29"/>
      <c r="G605" s="131"/>
      <c r="H605" s="29"/>
      <c r="I605" s="29"/>
      <c r="J605" s="30"/>
      <c r="K605" s="4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5.75" customHeight="1" x14ac:dyDescent="0.3">
      <c r="A606" s="29"/>
      <c r="B606" s="29"/>
      <c r="C606" s="54"/>
      <c r="D606" s="29"/>
      <c r="E606" s="29"/>
      <c r="F606" s="29"/>
      <c r="G606" s="131"/>
      <c r="H606" s="29"/>
      <c r="I606" s="29"/>
      <c r="J606" s="30"/>
      <c r="K606" s="4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5.75" customHeight="1" x14ac:dyDescent="0.3">
      <c r="A607" s="29"/>
      <c r="B607" s="29"/>
      <c r="C607" s="54"/>
      <c r="D607" s="29"/>
      <c r="E607" s="29"/>
      <c r="F607" s="29"/>
      <c r="G607" s="131"/>
      <c r="H607" s="29"/>
      <c r="I607" s="29"/>
      <c r="J607" s="30"/>
      <c r="K607" s="4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5.75" customHeight="1" x14ac:dyDescent="0.3">
      <c r="A608" s="29"/>
      <c r="B608" s="29"/>
      <c r="C608" s="54"/>
      <c r="D608" s="29"/>
      <c r="E608" s="29"/>
      <c r="F608" s="29"/>
      <c r="G608" s="131"/>
      <c r="H608" s="29"/>
      <c r="I608" s="29"/>
      <c r="J608" s="30"/>
      <c r="K608" s="4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5.75" customHeight="1" x14ac:dyDescent="0.3">
      <c r="A609" s="29"/>
      <c r="B609" s="29"/>
      <c r="C609" s="54"/>
      <c r="D609" s="29"/>
      <c r="E609" s="29"/>
      <c r="F609" s="29"/>
      <c r="G609" s="131"/>
      <c r="H609" s="29"/>
      <c r="I609" s="29"/>
      <c r="J609" s="30"/>
      <c r="K609" s="4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5.75" customHeight="1" x14ac:dyDescent="0.3">
      <c r="A610" s="29"/>
      <c r="B610" s="29"/>
      <c r="C610" s="54"/>
      <c r="D610" s="29"/>
      <c r="E610" s="29"/>
      <c r="F610" s="29"/>
      <c r="G610" s="131"/>
      <c r="H610" s="29"/>
      <c r="I610" s="29"/>
      <c r="J610" s="30"/>
      <c r="K610" s="4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5.75" customHeight="1" x14ac:dyDescent="0.3">
      <c r="A611" s="29"/>
      <c r="B611" s="29"/>
      <c r="C611" s="54"/>
      <c r="D611" s="29"/>
      <c r="E611" s="29"/>
      <c r="F611" s="29"/>
      <c r="G611" s="131"/>
      <c r="H611" s="29"/>
      <c r="I611" s="29"/>
      <c r="J611" s="30"/>
      <c r="K611" s="4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5.75" customHeight="1" x14ac:dyDescent="0.3">
      <c r="A612" s="29"/>
      <c r="B612" s="29"/>
      <c r="C612" s="54"/>
      <c r="D612" s="29"/>
      <c r="E612" s="29"/>
      <c r="F612" s="29"/>
      <c r="G612" s="131"/>
      <c r="H612" s="29"/>
      <c r="I612" s="29"/>
      <c r="J612" s="30"/>
      <c r="K612" s="4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5.75" customHeight="1" x14ac:dyDescent="0.3">
      <c r="A613" s="29"/>
      <c r="B613" s="29"/>
      <c r="C613" s="54"/>
      <c r="D613" s="29"/>
      <c r="E613" s="29"/>
      <c r="F613" s="29"/>
      <c r="G613" s="131"/>
      <c r="H613" s="29"/>
      <c r="I613" s="29"/>
      <c r="J613" s="30"/>
      <c r="K613" s="4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5.75" customHeight="1" x14ac:dyDescent="0.3">
      <c r="A614" s="29"/>
      <c r="B614" s="29"/>
      <c r="C614" s="54"/>
      <c r="D614" s="29"/>
      <c r="E614" s="29"/>
      <c r="F614" s="29"/>
      <c r="G614" s="131"/>
      <c r="H614" s="29"/>
      <c r="I614" s="29"/>
      <c r="J614" s="30"/>
      <c r="K614" s="4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5.75" customHeight="1" x14ac:dyDescent="0.3">
      <c r="A615" s="29"/>
      <c r="B615" s="29"/>
      <c r="C615" s="54"/>
      <c r="D615" s="29"/>
      <c r="E615" s="29"/>
      <c r="F615" s="29"/>
      <c r="G615" s="131"/>
      <c r="H615" s="29"/>
      <c r="I615" s="29"/>
      <c r="J615" s="30"/>
      <c r="K615" s="4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5.75" customHeight="1" x14ac:dyDescent="0.3">
      <c r="A616" s="29"/>
      <c r="B616" s="29"/>
      <c r="C616" s="54"/>
      <c r="D616" s="29"/>
      <c r="E616" s="29"/>
      <c r="F616" s="29"/>
      <c r="G616" s="131"/>
      <c r="H616" s="29"/>
      <c r="I616" s="29"/>
      <c r="J616" s="30"/>
      <c r="K616" s="4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5.75" customHeight="1" x14ac:dyDescent="0.3">
      <c r="A617" s="29"/>
      <c r="B617" s="29"/>
      <c r="C617" s="54"/>
      <c r="D617" s="29"/>
      <c r="E617" s="29"/>
      <c r="F617" s="29"/>
      <c r="G617" s="131"/>
      <c r="H617" s="29"/>
      <c r="I617" s="29"/>
      <c r="J617" s="30"/>
      <c r="K617" s="4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5.75" customHeight="1" x14ac:dyDescent="0.3">
      <c r="A618" s="29"/>
      <c r="B618" s="29"/>
      <c r="C618" s="54"/>
      <c r="D618" s="29"/>
      <c r="E618" s="29"/>
      <c r="F618" s="29"/>
      <c r="G618" s="131"/>
      <c r="H618" s="29"/>
      <c r="I618" s="29"/>
      <c r="J618" s="30"/>
      <c r="K618" s="4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5.75" customHeight="1" x14ac:dyDescent="0.3">
      <c r="A619" s="29"/>
      <c r="B619" s="29"/>
      <c r="C619" s="54"/>
      <c r="D619" s="29"/>
      <c r="E619" s="29"/>
      <c r="F619" s="29"/>
      <c r="G619" s="131"/>
      <c r="H619" s="29"/>
      <c r="I619" s="29"/>
      <c r="J619" s="30"/>
      <c r="K619" s="4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5.75" customHeight="1" x14ac:dyDescent="0.3">
      <c r="A620" s="29"/>
      <c r="B620" s="29"/>
      <c r="C620" s="54"/>
      <c r="D620" s="29"/>
      <c r="E620" s="29"/>
      <c r="F620" s="29"/>
      <c r="G620" s="131"/>
      <c r="H620" s="29"/>
      <c r="I620" s="29"/>
      <c r="J620" s="30"/>
      <c r="K620" s="4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5.75" customHeight="1" x14ac:dyDescent="0.3">
      <c r="A621" s="29"/>
      <c r="B621" s="29"/>
      <c r="C621" s="54"/>
      <c r="D621" s="29"/>
      <c r="E621" s="29"/>
      <c r="F621" s="29"/>
      <c r="G621" s="131"/>
      <c r="H621" s="29"/>
      <c r="I621" s="29"/>
      <c r="J621" s="30"/>
      <c r="K621" s="4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5.75" customHeight="1" x14ac:dyDescent="0.3">
      <c r="A622" s="29"/>
      <c r="B622" s="29"/>
      <c r="C622" s="54"/>
      <c r="D622" s="29"/>
      <c r="E622" s="29"/>
      <c r="F622" s="29"/>
      <c r="G622" s="131"/>
      <c r="H622" s="29"/>
      <c r="I622" s="29"/>
      <c r="J622" s="30"/>
      <c r="K622" s="4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5.75" customHeight="1" x14ac:dyDescent="0.3">
      <c r="A623" s="29"/>
      <c r="B623" s="29"/>
      <c r="C623" s="54"/>
      <c r="D623" s="29"/>
      <c r="E623" s="29"/>
      <c r="F623" s="29"/>
      <c r="G623" s="131"/>
      <c r="H623" s="29"/>
      <c r="I623" s="29"/>
      <c r="J623" s="30"/>
      <c r="K623" s="4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5.75" customHeight="1" x14ac:dyDescent="0.3">
      <c r="A624" s="29"/>
      <c r="B624" s="29"/>
      <c r="C624" s="54"/>
      <c r="D624" s="29"/>
      <c r="E624" s="29"/>
      <c r="F624" s="29"/>
      <c r="G624" s="131"/>
      <c r="H624" s="29"/>
      <c r="I624" s="29"/>
      <c r="J624" s="30"/>
      <c r="K624" s="4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5.75" customHeight="1" x14ac:dyDescent="0.3">
      <c r="A625" s="29"/>
      <c r="B625" s="29"/>
      <c r="C625" s="54"/>
      <c r="D625" s="29"/>
      <c r="E625" s="29"/>
      <c r="F625" s="29"/>
      <c r="G625" s="131"/>
      <c r="H625" s="29"/>
      <c r="I625" s="29"/>
      <c r="J625" s="30"/>
      <c r="K625" s="4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5.75" customHeight="1" x14ac:dyDescent="0.3">
      <c r="A626" s="29"/>
      <c r="B626" s="29"/>
      <c r="C626" s="54"/>
      <c r="D626" s="29"/>
      <c r="E626" s="29"/>
      <c r="F626" s="29"/>
      <c r="G626" s="131"/>
      <c r="H626" s="29"/>
      <c r="I626" s="29"/>
      <c r="J626" s="30"/>
      <c r="K626" s="4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5.75" customHeight="1" x14ac:dyDescent="0.3">
      <c r="A627" s="29"/>
      <c r="B627" s="29"/>
      <c r="C627" s="54"/>
      <c r="D627" s="29"/>
      <c r="E627" s="29"/>
      <c r="F627" s="29"/>
      <c r="G627" s="131"/>
      <c r="H627" s="29"/>
      <c r="I627" s="29"/>
      <c r="J627" s="30"/>
      <c r="K627" s="4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5.75" customHeight="1" x14ac:dyDescent="0.3">
      <c r="A628" s="29"/>
      <c r="B628" s="29"/>
      <c r="C628" s="54"/>
      <c r="D628" s="29"/>
      <c r="E628" s="29"/>
      <c r="F628" s="29"/>
      <c r="G628" s="131"/>
      <c r="H628" s="29"/>
      <c r="I628" s="29"/>
      <c r="J628" s="30"/>
      <c r="K628" s="4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5.75" customHeight="1" x14ac:dyDescent="0.3">
      <c r="A629" s="29"/>
      <c r="B629" s="29"/>
      <c r="C629" s="54"/>
      <c r="D629" s="29"/>
      <c r="E629" s="29"/>
      <c r="F629" s="29"/>
      <c r="G629" s="131"/>
      <c r="H629" s="29"/>
      <c r="I629" s="29"/>
      <c r="J629" s="30"/>
      <c r="K629" s="4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5.75" customHeight="1" x14ac:dyDescent="0.3">
      <c r="A630" s="29"/>
      <c r="B630" s="29"/>
      <c r="C630" s="54"/>
      <c r="D630" s="29"/>
      <c r="E630" s="29"/>
      <c r="F630" s="29"/>
      <c r="G630" s="131"/>
      <c r="H630" s="29"/>
      <c r="I630" s="29"/>
      <c r="J630" s="30"/>
      <c r="K630" s="4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5.75" customHeight="1" x14ac:dyDescent="0.3">
      <c r="A631" s="29"/>
      <c r="B631" s="29"/>
      <c r="C631" s="54"/>
      <c r="D631" s="29"/>
      <c r="E631" s="29"/>
      <c r="F631" s="29"/>
      <c r="G631" s="131"/>
      <c r="H631" s="29"/>
      <c r="I631" s="29"/>
      <c r="J631" s="30"/>
      <c r="K631" s="4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5.75" customHeight="1" x14ac:dyDescent="0.3">
      <c r="A632" s="29"/>
      <c r="B632" s="29"/>
      <c r="C632" s="54"/>
      <c r="D632" s="29"/>
      <c r="E632" s="29"/>
      <c r="F632" s="29"/>
      <c r="G632" s="131"/>
      <c r="H632" s="29"/>
      <c r="I632" s="29"/>
      <c r="J632" s="30"/>
      <c r="K632" s="4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5.75" customHeight="1" x14ac:dyDescent="0.3">
      <c r="A633" s="29"/>
      <c r="B633" s="29"/>
      <c r="C633" s="54"/>
      <c r="D633" s="29"/>
      <c r="E633" s="29"/>
      <c r="F633" s="29"/>
      <c r="G633" s="131"/>
      <c r="H633" s="29"/>
      <c r="I633" s="29"/>
      <c r="J633" s="30"/>
      <c r="K633" s="4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5.75" customHeight="1" x14ac:dyDescent="0.3">
      <c r="A634" s="29"/>
      <c r="B634" s="29"/>
      <c r="C634" s="54"/>
      <c r="D634" s="29"/>
      <c r="E634" s="29"/>
      <c r="F634" s="29"/>
      <c r="G634" s="131"/>
      <c r="H634" s="29"/>
      <c r="I634" s="29"/>
      <c r="J634" s="30"/>
      <c r="K634" s="4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5.75" customHeight="1" x14ac:dyDescent="0.3">
      <c r="A635" s="29"/>
      <c r="B635" s="29"/>
      <c r="C635" s="54"/>
      <c r="D635" s="29"/>
      <c r="E635" s="29"/>
      <c r="F635" s="29"/>
      <c r="G635" s="131"/>
      <c r="H635" s="29"/>
      <c r="I635" s="29"/>
      <c r="J635" s="30"/>
      <c r="K635" s="4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5.75" customHeight="1" x14ac:dyDescent="0.3">
      <c r="A636" s="29"/>
      <c r="B636" s="29"/>
      <c r="C636" s="54"/>
      <c r="D636" s="29"/>
      <c r="E636" s="29"/>
      <c r="F636" s="29"/>
      <c r="G636" s="131"/>
      <c r="H636" s="29"/>
      <c r="I636" s="29"/>
      <c r="J636" s="30"/>
      <c r="K636" s="4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5.75" customHeight="1" x14ac:dyDescent="0.3">
      <c r="A637" s="29"/>
      <c r="B637" s="29"/>
      <c r="C637" s="54"/>
      <c r="D637" s="29"/>
      <c r="E637" s="29"/>
      <c r="F637" s="29"/>
      <c r="G637" s="131"/>
      <c r="H637" s="29"/>
      <c r="I637" s="29"/>
      <c r="J637" s="30"/>
      <c r="K637" s="4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5.75" customHeight="1" x14ac:dyDescent="0.3">
      <c r="A638" s="29"/>
      <c r="B638" s="29"/>
      <c r="C638" s="54"/>
      <c r="D638" s="29"/>
      <c r="E638" s="29"/>
      <c r="F638" s="29"/>
      <c r="G638" s="131"/>
      <c r="H638" s="29"/>
      <c r="I638" s="29"/>
      <c r="J638" s="30"/>
      <c r="K638" s="4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5.75" customHeight="1" x14ac:dyDescent="0.3">
      <c r="A639" s="29"/>
      <c r="B639" s="29"/>
      <c r="C639" s="54"/>
      <c r="D639" s="29"/>
      <c r="E639" s="29"/>
      <c r="F639" s="29"/>
      <c r="G639" s="131"/>
      <c r="H639" s="29"/>
      <c r="I639" s="29"/>
      <c r="J639" s="30"/>
      <c r="K639" s="4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5.75" customHeight="1" x14ac:dyDescent="0.3">
      <c r="A640" s="29"/>
      <c r="B640" s="29"/>
      <c r="C640" s="54"/>
      <c r="D640" s="29"/>
      <c r="E640" s="29"/>
      <c r="F640" s="29"/>
      <c r="G640" s="131"/>
      <c r="H640" s="29"/>
      <c r="I640" s="29"/>
      <c r="J640" s="30"/>
      <c r="K640" s="4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5.75" customHeight="1" x14ac:dyDescent="0.3">
      <c r="A641" s="29"/>
      <c r="B641" s="29"/>
      <c r="C641" s="54"/>
      <c r="D641" s="29"/>
      <c r="E641" s="29"/>
      <c r="F641" s="29"/>
      <c r="G641" s="131"/>
      <c r="H641" s="29"/>
      <c r="I641" s="29"/>
      <c r="J641" s="30"/>
      <c r="K641" s="4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5.75" customHeight="1" x14ac:dyDescent="0.3">
      <c r="A642" s="29"/>
      <c r="B642" s="29"/>
      <c r="C642" s="54"/>
      <c r="D642" s="29"/>
      <c r="E642" s="29"/>
      <c r="F642" s="29"/>
      <c r="G642" s="131"/>
      <c r="H642" s="29"/>
      <c r="I642" s="29"/>
      <c r="J642" s="30"/>
      <c r="K642" s="4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5.75" customHeight="1" x14ac:dyDescent="0.3">
      <c r="A643" s="29"/>
      <c r="B643" s="29"/>
      <c r="C643" s="54"/>
      <c r="D643" s="29"/>
      <c r="E643" s="29"/>
      <c r="F643" s="29"/>
      <c r="G643" s="131"/>
      <c r="H643" s="29"/>
      <c r="I643" s="29"/>
      <c r="J643" s="30"/>
      <c r="K643" s="4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5.75" customHeight="1" x14ac:dyDescent="0.3">
      <c r="A644" s="29"/>
      <c r="B644" s="29"/>
      <c r="C644" s="54"/>
      <c r="D644" s="29"/>
      <c r="E644" s="29"/>
      <c r="F644" s="29"/>
      <c r="G644" s="131"/>
      <c r="H644" s="29"/>
      <c r="I644" s="29"/>
      <c r="J644" s="30"/>
      <c r="K644" s="4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5.75" customHeight="1" x14ac:dyDescent="0.3">
      <c r="A645" s="29"/>
      <c r="B645" s="29"/>
      <c r="C645" s="54"/>
      <c r="D645" s="29"/>
      <c r="E645" s="29"/>
      <c r="F645" s="29"/>
      <c r="G645" s="131"/>
      <c r="H645" s="29"/>
      <c r="I645" s="29"/>
      <c r="J645" s="30"/>
      <c r="K645" s="4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5.75" customHeight="1" x14ac:dyDescent="0.3">
      <c r="A646" s="29"/>
      <c r="B646" s="29"/>
      <c r="C646" s="54"/>
      <c r="D646" s="29"/>
      <c r="E646" s="29"/>
      <c r="F646" s="29"/>
      <c r="G646" s="131"/>
      <c r="H646" s="29"/>
      <c r="I646" s="29"/>
      <c r="J646" s="30"/>
      <c r="K646" s="4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5.75" customHeight="1" x14ac:dyDescent="0.3">
      <c r="A647" s="29"/>
      <c r="B647" s="29"/>
      <c r="C647" s="54"/>
      <c r="D647" s="29"/>
      <c r="E647" s="29"/>
      <c r="F647" s="29"/>
      <c r="G647" s="131"/>
      <c r="H647" s="29"/>
      <c r="I647" s="29"/>
      <c r="J647" s="30"/>
      <c r="K647" s="4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5.75" customHeight="1" x14ac:dyDescent="0.3">
      <c r="A648" s="29"/>
      <c r="B648" s="29"/>
      <c r="C648" s="54"/>
      <c r="D648" s="29"/>
      <c r="E648" s="29"/>
      <c r="F648" s="29"/>
      <c r="G648" s="131"/>
      <c r="H648" s="29"/>
      <c r="I648" s="29"/>
      <c r="J648" s="30"/>
      <c r="K648" s="4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5.75" customHeight="1" x14ac:dyDescent="0.3">
      <c r="A649" s="29"/>
      <c r="B649" s="29"/>
      <c r="C649" s="54"/>
      <c r="D649" s="29"/>
      <c r="E649" s="29"/>
      <c r="F649" s="29"/>
      <c r="G649" s="131"/>
      <c r="H649" s="29"/>
      <c r="I649" s="29"/>
      <c r="J649" s="30"/>
      <c r="K649" s="4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5.75" customHeight="1" x14ac:dyDescent="0.3">
      <c r="A650" s="29"/>
      <c r="B650" s="29"/>
      <c r="C650" s="54"/>
      <c r="D650" s="29"/>
      <c r="E650" s="29"/>
      <c r="F650" s="29"/>
      <c r="G650" s="131"/>
      <c r="H650" s="29"/>
      <c r="I650" s="29"/>
      <c r="J650" s="30"/>
      <c r="K650" s="4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5.75" customHeight="1" x14ac:dyDescent="0.3">
      <c r="A651" s="29"/>
      <c r="B651" s="29"/>
      <c r="C651" s="54"/>
      <c r="D651" s="29"/>
      <c r="E651" s="29"/>
      <c r="F651" s="29"/>
      <c r="G651" s="131"/>
      <c r="H651" s="29"/>
      <c r="I651" s="29"/>
      <c r="J651" s="30"/>
      <c r="K651" s="4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5.75" customHeight="1" x14ac:dyDescent="0.3">
      <c r="A652" s="29"/>
      <c r="B652" s="29"/>
      <c r="C652" s="54"/>
      <c r="D652" s="29"/>
      <c r="E652" s="29"/>
      <c r="F652" s="29"/>
      <c r="G652" s="131"/>
      <c r="H652" s="29"/>
      <c r="I652" s="29"/>
      <c r="J652" s="30"/>
      <c r="K652" s="4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5.75" customHeight="1" x14ac:dyDescent="0.3">
      <c r="A653" s="29"/>
      <c r="B653" s="29"/>
      <c r="C653" s="54"/>
      <c r="D653" s="29"/>
      <c r="E653" s="29"/>
      <c r="F653" s="29"/>
      <c r="G653" s="131"/>
      <c r="H653" s="29"/>
      <c r="I653" s="29"/>
      <c r="J653" s="30"/>
      <c r="K653" s="4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5.75" customHeight="1" x14ac:dyDescent="0.3">
      <c r="A654" s="29"/>
      <c r="B654" s="29"/>
      <c r="C654" s="54"/>
      <c r="D654" s="29"/>
      <c r="E654" s="29"/>
      <c r="F654" s="29"/>
      <c r="G654" s="131"/>
      <c r="H654" s="29"/>
      <c r="I654" s="29"/>
      <c r="J654" s="30"/>
      <c r="K654" s="4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5.75" customHeight="1" x14ac:dyDescent="0.3">
      <c r="A655" s="29"/>
      <c r="B655" s="29"/>
      <c r="C655" s="54"/>
      <c r="D655" s="29"/>
      <c r="E655" s="29"/>
      <c r="F655" s="29"/>
      <c r="G655" s="131"/>
      <c r="H655" s="29"/>
      <c r="I655" s="29"/>
      <c r="J655" s="30"/>
      <c r="K655" s="4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5.75" customHeight="1" x14ac:dyDescent="0.3">
      <c r="A656" s="29"/>
      <c r="B656" s="29"/>
      <c r="C656" s="54"/>
      <c r="D656" s="29"/>
      <c r="E656" s="29"/>
      <c r="F656" s="29"/>
      <c r="G656" s="131"/>
      <c r="H656" s="29"/>
      <c r="I656" s="29"/>
      <c r="J656" s="30"/>
      <c r="K656" s="4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5.75" customHeight="1" x14ac:dyDescent="0.3">
      <c r="A657" s="29"/>
      <c r="B657" s="29"/>
      <c r="C657" s="54"/>
      <c r="D657" s="29"/>
      <c r="E657" s="29"/>
      <c r="F657" s="29"/>
      <c r="G657" s="131"/>
      <c r="H657" s="29"/>
      <c r="I657" s="29"/>
      <c r="J657" s="30"/>
      <c r="K657" s="4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5.75" customHeight="1" x14ac:dyDescent="0.3">
      <c r="A658" s="29"/>
      <c r="B658" s="29"/>
      <c r="C658" s="54"/>
      <c r="D658" s="29"/>
      <c r="E658" s="29"/>
      <c r="F658" s="29"/>
      <c r="G658" s="131"/>
      <c r="H658" s="29"/>
      <c r="I658" s="29"/>
      <c r="J658" s="30"/>
      <c r="K658" s="4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5.75" customHeight="1" x14ac:dyDescent="0.3">
      <c r="A659" s="29"/>
      <c r="B659" s="29"/>
      <c r="C659" s="54"/>
      <c r="D659" s="29"/>
      <c r="E659" s="29"/>
      <c r="F659" s="29"/>
      <c r="G659" s="131"/>
      <c r="H659" s="29"/>
      <c r="I659" s="29"/>
      <c r="J659" s="30"/>
      <c r="K659" s="4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5.75" customHeight="1" x14ac:dyDescent="0.3">
      <c r="A660" s="29"/>
      <c r="B660" s="29"/>
      <c r="C660" s="54"/>
      <c r="D660" s="29"/>
      <c r="E660" s="29"/>
      <c r="F660" s="29"/>
      <c r="G660" s="131"/>
      <c r="H660" s="29"/>
      <c r="I660" s="29"/>
      <c r="J660" s="30"/>
      <c r="K660" s="4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5.75" customHeight="1" x14ac:dyDescent="0.3">
      <c r="A661" s="29"/>
      <c r="B661" s="29"/>
      <c r="C661" s="54"/>
      <c r="D661" s="29"/>
      <c r="E661" s="29"/>
      <c r="F661" s="29"/>
      <c r="G661" s="131"/>
      <c r="H661" s="29"/>
      <c r="I661" s="29"/>
      <c r="J661" s="30"/>
      <c r="K661" s="4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5.75" customHeight="1" x14ac:dyDescent="0.3">
      <c r="A662" s="29"/>
      <c r="B662" s="29"/>
      <c r="C662" s="54"/>
      <c r="D662" s="29"/>
      <c r="E662" s="29"/>
      <c r="F662" s="29"/>
      <c r="G662" s="131"/>
      <c r="H662" s="29"/>
      <c r="I662" s="29"/>
      <c r="J662" s="30"/>
      <c r="K662" s="4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5.75" customHeight="1" x14ac:dyDescent="0.3">
      <c r="A663" s="29"/>
      <c r="B663" s="29"/>
      <c r="C663" s="54"/>
      <c r="D663" s="29"/>
      <c r="E663" s="29"/>
      <c r="F663" s="29"/>
      <c r="G663" s="131"/>
      <c r="H663" s="29"/>
      <c r="I663" s="29"/>
      <c r="J663" s="30"/>
      <c r="K663" s="4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5.75" customHeight="1" x14ac:dyDescent="0.3">
      <c r="A664" s="29"/>
      <c r="B664" s="29"/>
      <c r="C664" s="54"/>
      <c r="D664" s="29"/>
      <c r="E664" s="29"/>
      <c r="F664" s="29"/>
      <c r="G664" s="131"/>
      <c r="H664" s="29"/>
      <c r="I664" s="29"/>
      <c r="J664" s="30"/>
      <c r="K664" s="4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5.75" customHeight="1" x14ac:dyDescent="0.3">
      <c r="A665" s="29"/>
      <c r="B665" s="29"/>
      <c r="C665" s="54"/>
      <c r="D665" s="29"/>
      <c r="E665" s="29"/>
      <c r="F665" s="29"/>
      <c r="G665" s="131"/>
      <c r="H665" s="29"/>
      <c r="I665" s="29"/>
      <c r="J665" s="30"/>
      <c r="K665" s="4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5.75" customHeight="1" x14ac:dyDescent="0.3">
      <c r="A666" s="29"/>
      <c r="B666" s="29"/>
      <c r="C666" s="54"/>
      <c r="D666" s="29"/>
      <c r="E666" s="29"/>
      <c r="F666" s="29"/>
      <c r="G666" s="131"/>
      <c r="H666" s="29"/>
      <c r="I666" s="29"/>
      <c r="J666" s="30"/>
      <c r="K666" s="4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5.75" customHeight="1" x14ac:dyDescent="0.3">
      <c r="A667" s="29"/>
      <c r="B667" s="29"/>
      <c r="C667" s="54"/>
      <c r="D667" s="29"/>
      <c r="E667" s="29"/>
      <c r="F667" s="29"/>
      <c r="G667" s="131"/>
      <c r="H667" s="29"/>
      <c r="I667" s="29"/>
      <c r="J667" s="30"/>
      <c r="K667" s="4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5.75" customHeight="1" x14ac:dyDescent="0.3">
      <c r="A668" s="29"/>
      <c r="B668" s="29"/>
      <c r="C668" s="54"/>
      <c r="D668" s="29"/>
      <c r="E668" s="29"/>
      <c r="F668" s="29"/>
      <c r="G668" s="131"/>
      <c r="H668" s="29"/>
      <c r="I668" s="29"/>
      <c r="J668" s="30"/>
      <c r="K668" s="4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5.75" customHeight="1" x14ac:dyDescent="0.3">
      <c r="A669" s="29"/>
      <c r="B669" s="29"/>
      <c r="C669" s="54"/>
      <c r="D669" s="29"/>
      <c r="E669" s="29"/>
      <c r="F669" s="29"/>
      <c r="G669" s="131"/>
      <c r="H669" s="29"/>
      <c r="I669" s="29"/>
      <c r="J669" s="30"/>
      <c r="K669" s="4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5.75" customHeight="1" x14ac:dyDescent="0.3">
      <c r="A670" s="29"/>
      <c r="B670" s="29"/>
      <c r="C670" s="54"/>
      <c r="D670" s="29"/>
      <c r="E670" s="29"/>
      <c r="F670" s="29"/>
      <c r="G670" s="131"/>
      <c r="H670" s="29"/>
      <c r="I670" s="29"/>
      <c r="J670" s="30"/>
      <c r="K670" s="4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5.75" customHeight="1" x14ac:dyDescent="0.3">
      <c r="A671" s="29"/>
      <c r="B671" s="29"/>
      <c r="C671" s="54"/>
      <c r="D671" s="29"/>
      <c r="E671" s="29"/>
      <c r="F671" s="29"/>
      <c r="G671" s="131"/>
      <c r="H671" s="29"/>
      <c r="I671" s="29"/>
      <c r="J671" s="30"/>
      <c r="K671" s="4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5.75" customHeight="1" x14ac:dyDescent="0.3">
      <c r="A672" s="29"/>
      <c r="B672" s="29"/>
      <c r="C672" s="54"/>
      <c r="D672" s="29"/>
      <c r="E672" s="29"/>
      <c r="F672" s="29"/>
      <c r="G672" s="131"/>
      <c r="H672" s="29"/>
      <c r="I672" s="29"/>
      <c r="J672" s="30"/>
      <c r="K672" s="4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5.75" customHeight="1" x14ac:dyDescent="0.3">
      <c r="A673" s="29"/>
      <c r="B673" s="29"/>
      <c r="C673" s="54"/>
      <c r="D673" s="29"/>
      <c r="E673" s="29"/>
      <c r="F673" s="29"/>
      <c r="G673" s="131"/>
      <c r="H673" s="29"/>
      <c r="I673" s="29"/>
      <c r="J673" s="30"/>
      <c r="K673" s="4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5.75" customHeight="1" x14ac:dyDescent="0.3">
      <c r="A674" s="29"/>
      <c r="B674" s="29"/>
      <c r="C674" s="54"/>
      <c r="D674" s="29"/>
      <c r="E674" s="29"/>
      <c r="F674" s="29"/>
      <c r="G674" s="131"/>
      <c r="H674" s="29"/>
      <c r="I674" s="29"/>
      <c r="J674" s="30"/>
      <c r="K674" s="4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5.75" customHeight="1" x14ac:dyDescent="0.3">
      <c r="A675" s="29"/>
      <c r="B675" s="29"/>
      <c r="C675" s="54"/>
      <c r="D675" s="29"/>
      <c r="E675" s="29"/>
      <c r="F675" s="29"/>
      <c r="G675" s="131"/>
      <c r="H675" s="29"/>
      <c r="I675" s="29"/>
      <c r="J675" s="30"/>
      <c r="K675" s="4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5.75" customHeight="1" x14ac:dyDescent="0.3">
      <c r="A676" s="29"/>
      <c r="B676" s="29"/>
      <c r="C676" s="54"/>
      <c r="D676" s="29"/>
      <c r="E676" s="29"/>
      <c r="F676" s="29"/>
      <c r="G676" s="131"/>
      <c r="H676" s="29"/>
      <c r="I676" s="29"/>
      <c r="J676" s="30"/>
      <c r="K676" s="4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5.75" customHeight="1" x14ac:dyDescent="0.3">
      <c r="A677" s="29"/>
      <c r="B677" s="29"/>
      <c r="C677" s="54"/>
      <c r="D677" s="29"/>
      <c r="E677" s="29"/>
      <c r="F677" s="29"/>
      <c r="G677" s="131"/>
      <c r="H677" s="29"/>
      <c r="I677" s="29"/>
      <c r="J677" s="30"/>
      <c r="K677" s="4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5.75" customHeight="1" x14ac:dyDescent="0.3">
      <c r="A678" s="29"/>
      <c r="B678" s="29"/>
      <c r="C678" s="54"/>
      <c r="D678" s="29"/>
      <c r="E678" s="29"/>
      <c r="F678" s="29"/>
      <c r="G678" s="131"/>
      <c r="H678" s="29"/>
      <c r="I678" s="29"/>
      <c r="J678" s="30"/>
      <c r="K678" s="4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5.75" customHeight="1" x14ac:dyDescent="0.3">
      <c r="A679" s="29"/>
      <c r="B679" s="29"/>
      <c r="C679" s="54"/>
      <c r="D679" s="29"/>
      <c r="E679" s="29"/>
      <c r="F679" s="29"/>
      <c r="G679" s="131"/>
      <c r="H679" s="29"/>
      <c r="I679" s="29"/>
      <c r="J679" s="30"/>
      <c r="K679" s="4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5.75" customHeight="1" x14ac:dyDescent="0.3">
      <c r="A680" s="29"/>
      <c r="B680" s="29"/>
      <c r="C680" s="54"/>
      <c r="D680" s="29"/>
      <c r="E680" s="29"/>
      <c r="F680" s="29"/>
      <c r="G680" s="131"/>
      <c r="H680" s="29"/>
      <c r="I680" s="29"/>
      <c r="J680" s="30"/>
      <c r="K680" s="4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5.75" customHeight="1" x14ac:dyDescent="0.3">
      <c r="A681" s="29"/>
      <c r="B681" s="29"/>
      <c r="C681" s="54"/>
      <c r="D681" s="29"/>
      <c r="E681" s="29"/>
      <c r="F681" s="29"/>
      <c r="G681" s="131"/>
      <c r="H681" s="29"/>
      <c r="I681" s="29"/>
      <c r="J681" s="30"/>
      <c r="K681" s="4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5.75" customHeight="1" x14ac:dyDescent="0.3">
      <c r="A682" s="29"/>
      <c r="B682" s="29"/>
      <c r="C682" s="54"/>
      <c r="D682" s="29"/>
      <c r="E682" s="29"/>
      <c r="F682" s="29"/>
      <c r="G682" s="131"/>
      <c r="H682" s="29"/>
      <c r="I682" s="29"/>
      <c r="J682" s="30"/>
      <c r="K682" s="4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5.75" customHeight="1" x14ac:dyDescent="0.3">
      <c r="A683" s="29"/>
      <c r="B683" s="29"/>
      <c r="C683" s="54"/>
      <c r="D683" s="29"/>
      <c r="E683" s="29"/>
      <c r="F683" s="29"/>
      <c r="G683" s="131"/>
      <c r="H683" s="29"/>
      <c r="I683" s="29"/>
      <c r="J683" s="30"/>
      <c r="K683" s="4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5.75" customHeight="1" x14ac:dyDescent="0.3">
      <c r="A684" s="29"/>
      <c r="B684" s="29"/>
      <c r="C684" s="54"/>
      <c r="D684" s="29"/>
      <c r="E684" s="29"/>
      <c r="F684" s="29"/>
      <c r="G684" s="131"/>
      <c r="H684" s="29"/>
      <c r="I684" s="29"/>
      <c r="J684" s="30"/>
      <c r="K684" s="4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5.75" customHeight="1" x14ac:dyDescent="0.3">
      <c r="A685" s="29"/>
      <c r="B685" s="29"/>
      <c r="C685" s="54"/>
      <c r="D685" s="29"/>
      <c r="E685" s="29"/>
      <c r="F685" s="29"/>
      <c r="G685" s="131"/>
      <c r="H685" s="29"/>
      <c r="I685" s="29"/>
      <c r="J685" s="30"/>
      <c r="K685" s="4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5.75" customHeight="1" x14ac:dyDescent="0.3">
      <c r="A686" s="29"/>
      <c r="B686" s="29"/>
      <c r="C686" s="54"/>
      <c r="D686" s="29"/>
      <c r="E686" s="29"/>
      <c r="F686" s="29"/>
      <c r="G686" s="131"/>
      <c r="H686" s="29"/>
      <c r="I686" s="29"/>
      <c r="J686" s="30"/>
      <c r="K686" s="4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5.75" customHeight="1" x14ac:dyDescent="0.3">
      <c r="A687" s="29"/>
      <c r="B687" s="29"/>
      <c r="C687" s="54"/>
      <c r="D687" s="29"/>
      <c r="E687" s="29"/>
      <c r="F687" s="29"/>
      <c r="G687" s="131"/>
      <c r="H687" s="29"/>
      <c r="I687" s="29"/>
      <c r="J687" s="30"/>
      <c r="K687" s="4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5.75" customHeight="1" x14ac:dyDescent="0.3">
      <c r="A688" s="29"/>
      <c r="B688" s="29"/>
      <c r="C688" s="54"/>
      <c r="D688" s="29"/>
      <c r="E688" s="29"/>
      <c r="F688" s="29"/>
      <c r="G688" s="131"/>
      <c r="H688" s="29"/>
      <c r="I688" s="29"/>
      <c r="J688" s="30"/>
      <c r="K688" s="4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5.75" customHeight="1" x14ac:dyDescent="0.3">
      <c r="A689" s="29"/>
      <c r="B689" s="29"/>
      <c r="C689" s="54"/>
      <c r="D689" s="29"/>
      <c r="E689" s="29"/>
      <c r="F689" s="29"/>
      <c r="G689" s="131"/>
      <c r="H689" s="29"/>
      <c r="I689" s="29"/>
      <c r="J689" s="30"/>
      <c r="K689" s="4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5.75" customHeight="1" x14ac:dyDescent="0.3">
      <c r="A690" s="29"/>
      <c r="B690" s="29"/>
      <c r="C690" s="54"/>
      <c r="D690" s="29"/>
      <c r="E690" s="29"/>
      <c r="F690" s="29"/>
      <c r="G690" s="131"/>
      <c r="H690" s="29"/>
      <c r="I690" s="29"/>
      <c r="J690" s="30"/>
      <c r="K690" s="4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5.75" customHeight="1" x14ac:dyDescent="0.3">
      <c r="A691" s="29"/>
      <c r="B691" s="29"/>
      <c r="C691" s="54"/>
      <c r="D691" s="29"/>
      <c r="E691" s="29"/>
      <c r="F691" s="29"/>
      <c r="G691" s="131"/>
      <c r="H691" s="29"/>
      <c r="I691" s="29"/>
      <c r="J691" s="30"/>
      <c r="K691" s="4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5.75" customHeight="1" x14ac:dyDescent="0.3">
      <c r="A692" s="29"/>
      <c r="B692" s="29"/>
      <c r="C692" s="54"/>
      <c r="D692" s="29"/>
      <c r="E692" s="29"/>
      <c r="F692" s="29"/>
      <c r="G692" s="131"/>
      <c r="H692" s="29"/>
      <c r="I692" s="29"/>
      <c r="J692" s="30"/>
      <c r="K692" s="4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5.75" customHeight="1" x14ac:dyDescent="0.3">
      <c r="A693" s="29"/>
      <c r="B693" s="29"/>
      <c r="C693" s="54"/>
      <c r="D693" s="29"/>
      <c r="E693" s="29"/>
      <c r="F693" s="29"/>
      <c r="G693" s="131"/>
      <c r="H693" s="29"/>
      <c r="I693" s="29"/>
      <c r="J693" s="30"/>
      <c r="K693" s="4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5.75" customHeight="1" x14ac:dyDescent="0.3">
      <c r="A694" s="29"/>
      <c r="B694" s="29"/>
      <c r="C694" s="54"/>
      <c r="D694" s="29"/>
      <c r="E694" s="29"/>
      <c r="F694" s="29"/>
      <c r="G694" s="131"/>
      <c r="H694" s="29"/>
      <c r="I694" s="29"/>
      <c r="J694" s="30"/>
      <c r="K694" s="4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5.75" customHeight="1" x14ac:dyDescent="0.3">
      <c r="A695" s="29"/>
      <c r="B695" s="29"/>
      <c r="C695" s="54"/>
      <c r="D695" s="29"/>
      <c r="E695" s="29"/>
      <c r="F695" s="29"/>
      <c r="G695" s="131"/>
      <c r="H695" s="29"/>
      <c r="I695" s="29"/>
      <c r="J695" s="30"/>
      <c r="K695" s="4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5.75" customHeight="1" x14ac:dyDescent="0.3">
      <c r="A696" s="29"/>
      <c r="B696" s="29"/>
      <c r="C696" s="54"/>
      <c r="D696" s="29"/>
      <c r="E696" s="29"/>
      <c r="F696" s="29"/>
      <c r="G696" s="131"/>
      <c r="H696" s="29"/>
      <c r="I696" s="29"/>
      <c r="J696" s="30"/>
      <c r="K696" s="4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5.75" customHeight="1" x14ac:dyDescent="0.3">
      <c r="A697" s="29"/>
      <c r="B697" s="29"/>
      <c r="C697" s="54"/>
      <c r="D697" s="29"/>
      <c r="E697" s="29"/>
      <c r="F697" s="29"/>
      <c r="G697" s="131"/>
      <c r="H697" s="29"/>
      <c r="I697" s="29"/>
      <c r="J697" s="30"/>
      <c r="K697" s="4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5.75" customHeight="1" x14ac:dyDescent="0.3">
      <c r="A698" s="29"/>
      <c r="B698" s="29"/>
      <c r="C698" s="54"/>
      <c r="D698" s="29"/>
      <c r="E698" s="29"/>
      <c r="F698" s="29"/>
      <c r="G698" s="131"/>
      <c r="H698" s="29"/>
      <c r="I698" s="29"/>
      <c r="J698" s="30"/>
      <c r="K698" s="4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5.75" customHeight="1" x14ac:dyDescent="0.3">
      <c r="A699" s="29"/>
      <c r="B699" s="29"/>
      <c r="C699" s="54"/>
      <c r="D699" s="29"/>
      <c r="E699" s="29"/>
      <c r="F699" s="29"/>
      <c r="G699" s="131"/>
      <c r="H699" s="29"/>
      <c r="I699" s="29"/>
      <c r="J699" s="30"/>
      <c r="K699" s="4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5.75" customHeight="1" x14ac:dyDescent="0.3">
      <c r="A700" s="29"/>
      <c r="B700" s="29"/>
      <c r="C700" s="54"/>
      <c r="D700" s="29"/>
      <c r="E700" s="29"/>
      <c r="F700" s="29"/>
      <c r="G700" s="131"/>
      <c r="H700" s="29"/>
      <c r="I700" s="29"/>
      <c r="J700" s="30"/>
      <c r="K700" s="4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5.75" customHeight="1" x14ac:dyDescent="0.3">
      <c r="A701" s="29"/>
      <c r="B701" s="29"/>
      <c r="C701" s="54"/>
      <c r="D701" s="29"/>
      <c r="E701" s="29"/>
      <c r="F701" s="29"/>
      <c r="G701" s="131"/>
      <c r="H701" s="29"/>
      <c r="I701" s="29"/>
      <c r="J701" s="30"/>
      <c r="K701" s="4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5.75" customHeight="1" x14ac:dyDescent="0.3">
      <c r="A702" s="29"/>
      <c r="B702" s="29"/>
      <c r="C702" s="54"/>
      <c r="D702" s="29"/>
      <c r="E702" s="29"/>
      <c r="F702" s="29"/>
      <c r="G702" s="131"/>
      <c r="H702" s="29"/>
      <c r="I702" s="29"/>
      <c r="J702" s="30"/>
      <c r="K702" s="4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5.75" customHeight="1" x14ac:dyDescent="0.3">
      <c r="A703" s="29"/>
      <c r="B703" s="29"/>
      <c r="C703" s="54"/>
      <c r="D703" s="29"/>
      <c r="E703" s="29"/>
      <c r="F703" s="29"/>
      <c r="G703" s="131"/>
      <c r="H703" s="29"/>
      <c r="I703" s="29"/>
      <c r="J703" s="30"/>
      <c r="K703" s="4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5.75" customHeight="1" x14ac:dyDescent="0.3">
      <c r="A704" s="29"/>
      <c r="B704" s="29"/>
      <c r="C704" s="54"/>
      <c r="D704" s="29"/>
      <c r="E704" s="29"/>
      <c r="F704" s="29"/>
      <c r="G704" s="131"/>
      <c r="H704" s="29"/>
      <c r="I704" s="29"/>
      <c r="J704" s="30"/>
      <c r="K704" s="4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5.75" customHeight="1" x14ac:dyDescent="0.3">
      <c r="A705" s="29"/>
      <c r="B705" s="29"/>
      <c r="C705" s="54"/>
      <c r="D705" s="29"/>
      <c r="E705" s="29"/>
      <c r="F705" s="29"/>
      <c r="G705" s="131"/>
      <c r="H705" s="29"/>
      <c r="I705" s="29"/>
      <c r="J705" s="30"/>
      <c r="K705" s="4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5.75" customHeight="1" x14ac:dyDescent="0.3">
      <c r="A706" s="29"/>
      <c r="B706" s="29"/>
      <c r="C706" s="54"/>
      <c r="D706" s="29"/>
      <c r="E706" s="29"/>
      <c r="F706" s="29"/>
      <c r="G706" s="131"/>
      <c r="H706" s="29"/>
      <c r="I706" s="29"/>
      <c r="J706" s="30"/>
      <c r="K706" s="4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5.75" customHeight="1" x14ac:dyDescent="0.3">
      <c r="A707" s="29"/>
      <c r="B707" s="29"/>
      <c r="C707" s="54"/>
      <c r="D707" s="29"/>
      <c r="E707" s="29"/>
      <c r="F707" s="29"/>
      <c r="G707" s="131"/>
      <c r="H707" s="29"/>
      <c r="I707" s="29"/>
      <c r="J707" s="30"/>
      <c r="K707" s="4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5.75" customHeight="1" x14ac:dyDescent="0.3">
      <c r="A708" s="29"/>
      <c r="B708" s="29"/>
      <c r="C708" s="54"/>
      <c r="D708" s="29"/>
      <c r="E708" s="29"/>
      <c r="F708" s="29"/>
      <c r="G708" s="131"/>
      <c r="H708" s="29"/>
      <c r="I708" s="29"/>
      <c r="J708" s="30"/>
      <c r="K708" s="4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5.75" customHeight="1" x14ac:dyDescent="0.3">
      <c r="A709" s="29"/>
      <c r="B709" s="29"/>
      <c r="C709" s="54"/>
      <c r="D709" s="29"/>
      <c r="E709" s="29"/>
      <c r="F709" s="29"/>
      <c r="G709" s="131"/>
      <c r="H709" s="29"/>
      <c r="I709" s="29"/>
      <c r="J709" s="30"/>
      <c r="K709" s="4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5.75" customHeight="1" x14ac:dyDescent="0.3">
      <c r="A710" s="29"/>
      <c r="B710" s="29"/>
      <c r="C710" s="54"/>
      <c r="D710" s="29"/>
      <c r="E710" s="29"/>
      <c r="F710" s="29"/>
      <c r="G710" s="131"/>
      <c r="H710" s="29"/>
      <c r="I710" s="29"/>
      <c r="J710" s="30"/>
      <c r="K710" s="4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5.75" customHeight="1" x14ac:dyDescent="0.3">
      <c r="A711" s="29"/>
      <c r="B711" s="29"/>
      <c r="C711" s="54"/>
      <c r="D711" s="29"/>
      <c r="E711" s="29"/>
      <c r="F711" s="29"/>
      <c r="G711" s="131"/>
      <c r="H711" s="29"/>
      <c r="I711" s="29"/>
      <c r="J711" s="30"/>
      <c r="K711" s="4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5.75" customHeight="1" x14ac:dyDescent="0.3">
      <c r="A712" s="29"/>
      <c r="B712" s="29"/>
      <c r="C712" s="54"/>
      <c r="D712" s="29"/>
      <c r="E712" s="29"/>
      <c r="F712" s="29"/>
      <c r="G712" s="131"/>
      <c r="H712" s="29"/>
      <c r="I712" s="29"/>
      <c r="J712" s="30"/>
      <c r="K712" s="4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5.75" customHeight="1" x14ac:dyDescent="0.3">
      <c r="A713" s="29"/>
      <c r="B713" s="29"/>
      <c r="C713" s="54"/>
      <c r="D713" s="29"/>
      <c r="E713" s="29"/>
      <c r="F713" s="29"/>
      <c r="G713" s="131"/>
      <c r="H713" s="29"/>
      <c r="I713" s="29"/>
      <c r="J713" s="30"/>
      <c r="K713" s="4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5.75" customHeight="1" x14ac:dyDescent="0.3">
      <c r="A714" s="29"/>
      <c r="B714" s="29"/>
      <c r="C714" s="54"/>
      <c r="D714" s="29"/>
      <c r="E714" s="29"/>
      <c r="F714" s="29"/>
      <c r="G714" s="131"/>
      <c r="H714" s="29"/>
      <c r="I714" s="29"/>
      <c r="J714" s="30"/>
      <c r="K714" s="4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5.75" customHeight="1" x14ac:dyDescent="0.3">
      <c r="A715" s="29"/>
      <c r="B715" s="29"/>
      <c r="C715" s="54"/>
      <c r="D715" s="29"/>
      <c r="E715" s="29"/>
      <c r="F715" s="29"/>
      <c r="G715" s="131"/>
      <c r="H715" s="29"/>
      <c r="I715" s="29"/>
      <c r="J715" s="30"/>
      <c r="K715" s="4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5.75" customHeight="1" x14ac:dyDescent="0.3">
      <c r="A716" s="29"/>
      <c r="B716" s="29"/>
      <c r="C716" s="54"/>
      <c r="D716" s="29"/>
      <c r="E716" s="29"/>
      <c r="F716" s="29"/>
      <c r="G716" s="131"/>
      <c r="H716" s="29"/>
      <c r="I716" s="29"/>
      <c r="J716" s="30"/>
      <c r="K716" s="4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5.75" customHeight="1" x14ac:dyDescent="0.3">
      <c r="A717" s="29"/>
      <c r="B717" s="29"/>
      <c r="C717" s="54"/>
      <c r="D717" s="29"/>
      <c r="E717" s="29"/>
      <c r="F717" s="29"/>
      <c r="G717" s="131"/>
      <c r="H717" s="29"/>
      <c r="I717" s="29"/>
      <c r="J717" s="30"/>
      <c r="K717" s="4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5.75" customHeight="1" x14ac:dyDescent="0.3">
      <c r="A718" s="29"/>
      <c r="B718" s="29"/>
      <c r="C718" s="54"/>
      <c r="D718" s="29"/>
      <c r="E718" s="29"/>
      <c r="F718" s="29"/>
      <c r="G718" s="131"/>
      <c r="H718" s="29"/>
      <c r="I718" s="29"/>
      <c r="J718" s="30"/>
      <c r="K718" s="4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5.75" customHeight="1" x14ac:dyDescent="0.3">
      <c r="A719" s="29"/>
      <c r="B719" s="29"/>
      <c r="C719" s="54"/>
      <c r="D719" s="29"/>
      <c r="E719" s="29"/>
      <c r="F719" s="29"/>
      <c r="G719" s="131"/>
      <c r="H719" s="29"/>
      <c r="I719" s="29"/>
      <c r="J719" s="30"/>
      <c r="K719" s="4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5.75" customHeight="1" x14ac:dyDescent="0.3">
      <c r="A720" s="29"/>
      <c r="B720" s="29"/>
      <c r="C720" s="54"/>
      <c r="D720" s="29"/>
      <c r="E720" s="29"/>
      <c r="F720" s="29"/>
      <c r="G720" s="131"/>
      <c r="H720" s="29"/>
      <c r="I720" s="29"/>
      <c r="J720" s="30"/>
      <c r="K720" s="4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5.75" customHeight="1" x14ac:dyDescent="0.3">
      <c r="A721" s="29"/>
      <c r="B721" s="29"/>
      <c r="C721" s="54"/>
      <c r="D721" s="29"/>
      <c r="E721" s="29"/>
      <c r="F721" s="29"/>
      <c r="G721" s="131"/>
      <c r="H721" s="29"/>
      <c r="I721" s="29"/>
      <c r="J721" s="30"/>
      <c r="K721" s="4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5.75" customHeight="1" x14ac:dyDescent="0.3">
      <c r="A722" s="29"/>
      <c r="B722" s="29"/>
      <c r="C722" s="54"/>
      <c r="D722" s="29"/>
      <c r="E722" s="29"/>
      <c r="F722" s="29"/>
      <c r="G722" s="131"/>
      <c r="H722" s="29"/>
      <c r="I722" s="29"/>
      <c r="J722" s="30"/>
      <c r="K722" s="4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5.75" customHeight="1" x14ac:dyDescent="0.3">
      <c r="A723" s="29"/>
      <c r="B723" s="29"/>
      <c r="C723" s="54"/>
      <c r="D723" s="29"/>
      <c r="E723" s="29"/>
      <c r="F723" s="29"/>
      <c r="G723" s="131"/>
      <c r="H723" s="29"/>
      <c r="I723" s="29"/>
      <c r="J723" s="30"/>
      <c r="K723" s="4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5.75" customHeight="1" x14ac:dyDescent="0.3">
      <c r="A724" s="29"/>
      <c r="B724" s="29"/>
      <c r="C724" s="54"/>
      <c r="D724" s="29"/>
      <c r="E724" s="29"/>
      <c r="F724" s="29"/>
      <c r="G724" s="131"/>
      <c r="H724" s="29"/>
      <c r="I724" s="29"/>
      <c r="J724" s="30"/>
      <c r="K724" s="4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5.75" customHeight="1" x14ac:dyDescent="0.3">
      <c r="A725" s="29"/>
      <c r="B725" s="29"/>
      <c r="C725" s="54"/>
      <c r="D725" s="29"/>
      <c r="E725" s="29"/>
      <c r="F725" s="29"/>
      <c r="G725" s="131"/>
      <c r="H725" s="29"/>
      <c r="I725" s="29"/>
      <c r="J725" s="30"/>
      <c r="K725" s="4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5.75" customHeight="1" x14ac:dyDescent="0.3">
      <c r="A726" s="29"/>
      <c r="B726" s="29"/>
      <c r="C726" s="54"/>
      <c r="D726" s="29"/>
      <c r="E726" s="29"/>
      <c r="F726" s="29"/>
      <c r="G726" s="131"/>
      <c r="H726" s="29"/>
      <c r="I726" s="29"/>
      <c r="J726" s="30"/>
      <c r="K726" s="4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5.75" customHeight="1" x14ac:dyDescent="0.3">
      <c r="A727" s="29"/>
      <c r="B727" s="29"/>
      <c r="C727" s="54"/>
      <c r="D727" s="29"/>
      <c r="E727" s="29"/>
      <c r="F727" s="29"/>
      <c r="G727" s="131"/>
      <c r="H727" s="29"/>
      <c r="I727" s="29"/>
      <c r="J727" s="30"/>
      <c r="K727" s="4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5.75" customHeight="1" x14ac:dyDescent="0.3">
      <c r="A728" s="29"/>
      <c r="B728" s="29"/>
      <c r="C728" s="54"/>
      <c r="D728" s="29"/>
      <c r="E728" s="29"/>
      <c r="F728" s="29"/>
      <c r="G728" s="131"/>
      <c r="H728" s="29"/>
      <c r="I728" s="29"/>
      <c r="J728" s="30"/>
      <c r="K728" s="4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5.75" customHeight="1" x14ac:dyDescent="0.3">
      <c r="A729" s="29"/>
      <c r="B729" s="29"/>
      <c r="C729" s="54"/>
      <c r="D729" s="29"/>
      <c r="E729" s="29"/>
      <c r="F729" s="29"/>
      <c r="G729" s="131"/>
      <c r="H729" s="29"/>
      <c r="I729" s="29"/>
      <c r="J729" s="30"/>
      <c r="K729" s="4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5.75" customHeight="1" x14ac:dyDescent="0.3">
      <c r="A730" s="29"/>
      <c r="B730" s="29"/>
      <c r="C730" s="54"/>
      <c r="D730" s="29"/>
      <c r="E730" s="29"/>
      <c r="F730" s="29"/>
      <c r="G730" s="131"/>
      <c r="H730" s="29"/>
      <c r="I730" s="29"/>
      <c r="J730" s="30"/>
      <c r="K730" s="4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5.75" customHeight="1" x14ac:dyDescent="0.3">
      <c r="A731" s="29"/>
      <c r="B731" s="29"/>
      <c r="C731" s="54"/>
      <c r="D731" s="29"/>
      <c r="E731" s="29"/>
      <c r="F731" s="29"/>
      <c r="G731" s="131"/>
      <c r="H731" s="29"/>
      <c r="I731" s="29"/>
      <c r="J731" s="30"/>
      <c r="K731" s="4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5.75" customHeight="1" x14ac:dyDescent="0.3">
      <c r="A732" s="29"/>
      <c r="B732" s="29"/>
      <c r="C732" s="54"/>
      <c r="D732" s="29"/>
      <c r="E732" s="29"/>
      <c r="F732" s="29"/>
      <c r="G732" s="131"/>
      <c r="H732" s="29"/>
      <c r="I732" s="29"/>
      <c r="J732" s="30"/>
      <c r="K732" s="4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5.75" customHeight="1" x14ac:dyDescent="0.3">
      <c r="A733" s="29"/>
      <c r="B733" s="29"/>
      <c r="C733" s="54"/>
      <c r="D733" s="29"/>
      <c r="E733" s="29"/>
      <c r="F733" s="29"/>
      <c r="G733" s="131"/>
      <c r="H733" s="29"/>
      <c r="I733" s="29"/>
      <c r="J733" s="30"/>
      <c r="K733" s="4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5.75" customHeight="1" x14ac:dyDescent="0.3">
      <c r="A734" s="29"/>
      <c r="B734" s="29"/>
      <c r="C734" s="54"/>
      <c r="D734" s="29"/>
      <c r="E734" s="29"/>
      <c r="F734" s="29"/>
      <c r="G734" s="131"/>
      <c r="H734" s="29"/>
      <c r="I734" s="29"/>
      <c r="J734" s="30"/>
      <c r="K734" s="4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5.75" customHeight="1" x14ac:dyDescent="0.3">
      <c r="A735" s="29"/>
      <c r="B735" s="29"/>
      <c r="C735" s="54"/>
      <c r="D735" s="29"/>
      <c r="E735" s="29"/>
      <c r="F735" s="29"/>
      <c r="G735" s="131"/>
      <c r="H735" s="29"/>
      <c r="I735" s="29"/>
      <c r="J735" s="30"/>
      <c r="K735" s="4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5.75" customHeight="1" x14ac:dyDescent="0.3">
      <c r="A736" s="29"/>
      <c r="B736" s="29"/>
      <c r="C736" s="54"/>
      <c r="D736" s="29"/>
      <c r="E736" s="29"/>
      <c r="F736" s="29"/>
      <c r="G736" s="131"/>
      <c r="H736" s="29"/>
      <c r="I736" s="29"/>
      <c r="J736" s="30"/>
      <c r="K736" s="4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5.75" customHeight="1" x14ac:dyDescent="0.3">
      <c r="A737" s="29"/>
      <c r="B737" s="29"/>
      <c r="C737" s="54"/>
      <c r="D737" s="29"/>
      <c r="E737" s="29"/>
      <c r="F737" s="29"/>
      <c r="G737" s="131"/>
      <c r="H737" s="29"/>
      <c r="I737" s="29"/>
      <c r="J737" s="30"/>
      <c r="K737" s="4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5.75" customHeight="1" x14ac:dyDescent="0.3">
      <c r="A738" s="29"/>
      <c r="B738" s="29"/>
      <c r="C738" s="54"/>
      <c r="D738" s="29"/>
      <c r="E738" s="29"/>
      <c r="F738" s="29"/>
      <c r="G738" s="131"/>
      <c r="H738" s="29"/>
      <c r="I738" s="29"/>
      <c r="J738" s="30"/>
      <c r="K738" s="4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5.75" customHeight="1" x14ac:dyDescent="0.3">
      <c r="A739" s="29"/>
      <c r="B739" s="29"/>
      <c r="C739" s="54"/>
      <c r="D739" s="29"/>
      <c r="E739" s="29"/>
      <c r="F739" s="29"/>
      <c r="G739" s="131"/>
      <c r="H739" s="29"/>
      <c r="I739" s="29"/>
      <c r="J739" s="30"/>
      <c r="K739" s="4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5.75" customHeight="1" x14ac:dyDescent="0.3">
      <c r="A740" s="29"/>
      <c r="B740" s="29"/>
      <c r="C740" s="54"/>
      <c r="D740" s="29"/>
      <c r="E740" s="29"/>
      <c r="F740" s="29"/>
      <c r="G740" s="131"/>
      <c r="H740" s="29"/>
      <c r="I740" s="29"/>
      <c r="J740" s="30"/>
      <c r="K740" s="4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5.75" customHeight="1" x14ac:dyDescent="0.3">
      <c r="A741" s="29"/>
      <c r="B741" s="29"/>
      <c r="C741" s="54"/>
      <c r="D741" s="29"/>
      <c r="E741" s="29"/>
      <c r="F741" s="29"/>
      <c r="G741" s="131"/>
      <c r="H741" s="29"/>
      <c r="I741" s="29"/>
      <c r="J741" s="30"/>
      <c r="K741" s="4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5.75" customHeight="1" x14ac:dyDescent="0.3">
      <c r="A742" s="29"/>
      <c r="B742" s="29"/>
      <c r="C742" s="54"/>
      <c r="D742" s="29"/>
      <c r="E742" s="29"/>
      <c r="F742" s="29"/>
      <c r="G742" s="131"/>
      <c r="H742" s="29"/>
      <c r="I742" s="29"/>
      <c r="J742" s="30"/>
      <c r="K742" s="4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5.75" customHeight="1" x14ac:dyDescent="0.3">
      <c r="A743" s="29"/>
      <c r="B743" s="29"/>
      <c r="C743" s="54"/>
      <c r="D743" s="29"/>
      <c r="E743" s="29"/>
      <c r="F743" s="29"/>
      <c r="G743" s="131"/>
      <c r="H743" s="29"/>
      <c r="I743" s="29"/>
      <c r="J743" s="30"/>
      <c r="K743" s="4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5.75" customHeight="1" x14ac:dyDescent="0.3">
      <c r="A744" s="29"/>
      <c r="B744" s="29"/>
      <c r="C744" s="54"/>
      <c r="D744" s="29"/>
      <c r="E744" s="29"/>
      <c r="F744" s="29"/>
      <c r="G744" s="131"/>
      <c r="H744" s="29"/>
      <c r="I744" s="29"/>
      <c r="J744" s="30"/>
      <c r="K744" s="4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5.75" customHeight="1" x14ac:dyDescent="0.3">
      <c r="A745" s="29"/>
      <c r="B745" s="29"/>
      <c r="C745" s="54"/>
      <c r="D745" s="29"/>
      <c r="E745" s="29"/>
      <c r="F745" s="29"/>
      <c r="G745" s="131"/>
      <c r="H745" s="29"/>
      <c r="I745" s="29"/>
      <c r="J745" s="30"/>
      <c r="K745" s="4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5.75" customHeight="1" x14ac:dyDescent="0.3">
      <c r="A746" s="29"/>
      <c r="B746" s="29"/>
      <c r="C746" s="54"/>
      <c r="D746" s="29"/>
      <c r="E746" s="29"/>
      <c r="F746" s="29"/>
      <c r="G746" s="131"/>
      <c r="H746" s="29"/>
      <c r="I746" s="29"/>
      <c r="J746" s="30"/>
      <c r="K746" s="4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5.75" customHeight="1" x14ac:dyDescent="0.3">
      <c r="A747" s="29"/>
      <c r="B747" s="29"/>
      <c r="C747" s="54"/>
      <c r="D747" s="29"/>
      <c r="E747" s="29"/>
      <c r="F747" s="29"/>
      <c r="G747" s="131"/>
      <c r="H747" s="29"/>
      <c r="I747" s="29"/>
      <c r="J747" s="30"/>
      <c r="K747" s="4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5.75" customHeight="1" x14ac:dyDescent="0.3">
      <c r="A748" s="29"/>
      <c r="B748" s="29"/>
      <c r="C748" s="54"/>
      <c r="D748" s="29"/>
      <c r="E748" s="29"/>
      <c r="F748" s="29"/>
      <c r="G748" s="131"/>
      <c r="H748" s="29"/>
      <c r="I748" s="29"/>
      <c r="J748" s="30"/>
      <c r="K748" s="4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5.75" customHeight="1" x14ac:dyDescent="0.3">
      <c r="A749" s="29"/>
      <c r="B749" s="29"/>
      <c r="C749" s="54"/>
      <c r="D749" s="29"/>
      <c r="E749" s="29"/>
      <c r="F749" s="29"/>
      <c r="G749" s="131"/>
      <c r="H749" s="29"/>
      <c r="I749" s="29"/>
      <c r="J749" s="30"/>
      <c r="K749" s="4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5.75" customHeight="1" x14ac:dyDescent="0.3">
      <c r="A750" s="29"/>
      <c r="B750" s="29"/>
      <c r="C750" s="54"/>
      <c r="D750" s="29"/>
      <c r="E750" s="29"/>
      <c r="F750" s="29"/>
      <c r="G750" s="131"/>
      <c r="H750" s="29"/>
      <c r="I750" s="29"/>
      <c r="J750" s="30"/>
      <c r="K750" s="4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5.75" customHeight="1" x14ac:dyDescent="0.3">
      <c r="A751" s="29"/>
      <c r="B751" s="29"/>
      <c r="C751" s="54"/>
      <c r="D751" s="29"/>
      <c r="E751" s="29"/>
      <c r="F751" s="29"/>
      <c r="G751" s="131"/>
      <c r="H751" s="29"/>
      <c r="I751" s="29"/>
      <c r="J751" s="30"/>
      <c r="K751" s="4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5.75" customHeight="1" x14ac:dyDescent="0.3">
      <c r="A752" s="29"/>
      <c r="B752" s="29"/>
      <c r="C752" s="54"/>
      <c r="D752" s="29"/>
      <c r="E752" s="29"/>
      <c r="F752" s="29"/>
      <c r="G752" s="131"/>
      <c r="H752" s="29"/>
      <c r="I752" s="29"/>
      <c r="J752" s="30"/>
      <c r="K752" s="4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5.75" customHeight="1" x14ac:dyDescent="0.3">
      <c r="A753" s="29"/>
      <c r="B753" s="29"/>
      <c r="C753" s="54"/>
      <c r="D753" s="29"/>
      <c r="E753" s="29"/>
      <c r="F753" s="29"/>
      <c r="G753" s="131"/>
      <c r="H753" s="29"/>
      <c r="I753" s="29"/>
      <c r="J753" s="30"/>
      <c r="K753" s="4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5.75" customHeight="1" x14ac:dyDescent="0.3">
      <c r="A754" s="29"/>
      <c r="B754" s="29"/>
      <c r="C754" s="54"/>
      <c r="D754" s="29"/>
      <c r="E754" s="29"/>
      <c r="F754" s="29"/>
      <c r="G754" s="131"/>
      <c r="H754" s="29"/>
      <c r="I754" s="29"/>
      <c r="J754" s="30"/>
      <c r="K754" s="4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5.75" customHeight="1" x14ac:dyDescent="0.3">
      <c r="A755" s="29"/>
      <c r="B755" s="29"/>
      <c r="C755" s="54"/>
      <c r="D755" s="29"/>
      <c r="E755" s="29"/>
      <c r="F755" s="29"/>
      <c r="G755" s="131"/>
      <c r="H755" s="29"/>
      <c r="I755" s="29"/>
      <c r="J755" s="30"/>
      <c r="K755" s="4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5.75" customHeight="1" x14ac:dyDescent="0.3">
      <c r="A756" s="29"/>
      <c r="B756" s="29"/>
      <c r="C756" s="54"/>
      <c r="D756" s="29"/>
      <c r="E756" s="29"/>
      <c r="F756" s="29"/>
      <c r="G756" s="131"/>
      <c r="H756" s="29"/>
      <c r="I756" s="29"/>
      <c r="J756" s="30"/>
      <c r="K756" s="4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5.75" customHeight="1" x14ac:dyDescent="0.3">
      <c r="A757" s="29"/>
      <c r="B757" s="29"/>
      <c r="C757" s="54"/>
      <c r="D757" s="29"/>
      <c r="E757" s="29"/>
      <c r="F757" s="29"/>
      <c r="G757" s="131"/>
      <c r="H757" s="29"/>
      <c r="I757" s="29"/>
      <c r="J757" s="30"/>
      <c r="K757" s="4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5.75" customHeight="1" x14ac:dyDescent="0.3">
      <c r="A758" s="29"/>
      <c r="B758" s="29"/>
      <c r="C758" s="54"/>
      <c r="D758" s="29"/>
      <c r="E758" s="29"/>
      <c r="F758" s="29"/>
      <c r="G758" s="131"/>
      <c r="H758" s="29"/>
      <c r="I758" s="29"/>
      <c r="J758" s="30"/>
      <c r="K758" s="4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5.75" customHeight="1" x14ac:dyDescent="0.3">
      <c r="A759" s="29"/>
      <c r="B759" s="29"/>
      <c r="C759" s="54"/>
      <c r="D759" s="29"/>
      <c r="E759" s="29"/>
      <c r="F759" s="29"/>
      <c r="G759" s="131"/>
      <c r="H759" s="29"/>
      <c r="I759" s="29"/>
      <c r="J759" s="30"/>
      <c r="K759" s="4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5.75" customHeight="1" x14ac:dyDescent="0.3">
      <c r="A760" s="29"/>
      <c r="B760" s="29"/>
      <c r="C760" s="54"/>
      <c r="D760" s="29"/>
      <c r="E760" s="29"/>
      <c r="F760" s="29"/>
      <c r="G760" s="131"/>
      <c r="H760" s="29"/>
      <c r="I760" s="29"/>
      <c r="J760" s="30"/>
      <c r="K760" s="4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5.75" customHeight="1" x14ac:dyDescent="0.3">
      <c r="A761" s="29"/>
      <c r="B761" s="29"/>
      <c r="C761" s="54"/>
      <c r="D761" s="29"/>
      <c r="E761" s="29"/>
      <c r="F761" s="29"/>
      <c r="G761" s="131"/>
      <c r="H761" s="29"/>
      <c r="I761" s="29"/>
      <c r="J761" s="30"/>
      <c r="K761" s="4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5.75" customHeight="1" x14ac:dyDescent="0.3">
      <c r="A762" s="29"/>
      <c r="B762" s="29"/>
      <c r="C762" s="54"/>
      <c r="D762" s="29"/>
      <c r="E762" s="29"/>
      <c r="F762" s="29"/>
      <c r="G762" s="131"/>
      <c r="H762" s="29"/>
      <c r="I762" s="29"/>
      <c r="J762" s="30"/>
      <c r="K762" s="4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5.75" customHeight="1" x14ac:dyDescent="0.3">
      <c r="A763" s="29"/>
      <c r="B763" s="29"/>
      <c r="C763" s="54"/>
      <c r="D763" s="29"/>
      <c r="E763" s="29"/>
      <c r="F763" s="29"/>
      <c r="G763" s="131"/>
      <c r="H763" s="29"/>
      <c r="I763" s="29"/>
      <c r="J763" s="30"/>
      <c r="K763" s="4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5.75" customHeight="1" x14ac:dyDescent="0.3">
      <c r="A764" s="29"/>
      <c r="B764" s="29"/>
      <c r="C764" s="54"/>
      <c r="D764" s="29"/>
      <c r="E764" s="29"/>
      <c r="F764" s="29"/>
      <c r="G764" s="131"/>
      <c r="H764" s="29"/>
      <c r="I764" s="29"/>
      <c r="J764" s="30"/>
      <c r="K764" s="4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5.75" customHeight="1" x14ac:dyDescent="0.3">
      <c r="A765" s="29"/>
      <c r="B765" s="29"/>
      <c r="C765" s="54"/>
      <c r="D765" s="29"/>
      <c r="E765" s="29"/>
      <c r="F765" s="29"/>
      <c r="G765" s="131"/>
      <c r="H765" s="29"/>
      <c r="I765" s="29"/>
      <c r="J765" s="30"/>
      <c r="K765" s="4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5.75" customHeight="1" x14ac:dyDescent="0.3">
      <c r="A766" s="29"/>
      <c r="B766" s="29"/>
      <c r="C766" s="54"/>
      <c r="D766" s="29"/>
      <c r="E766" s="29"/>
      <c r="F766" s="29"/>
      <c r="G766" s="131"/>
      <c r="H766" s="29"/>
      <c r="I766" s="29"/>
      <c r="J766" s="30"/>
      <c r="K766" s="4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5.75" customHeight="1" x14ac:dyDescent="0.3">
      <c r="A767" s="29"/>
      <c r="B767" s="29"/>
      <c r="C767" s="54"/>
      <c r="D767" s="29"/>
      <c r="E767" s="29"/>
      <c r="F767" s="29"/>
      <c r="G767" s="131"/>
      <c r="H767" s="29"/>
      <c r="I767" s="29"/>
      <c r="J767" s="30"/>
      <c r="K767" s="4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5.75" customHeight="1" x14ac:dyDescent="0.3">
      <c r="A768" s="29"/>
      <c r="B768" s="29"/>
      <c r="C768" s="54"/>
      <c r="D768" s="29"/>
      <c r="E768" s="29"/>
      <c r="F768" s="29"/>
      <c r="G768" s="131"/>
      <c r="H768" s="29"/>
      <c r="I768" s="29"/>
      <c r="J768" s="30"/>
      <c r="K768" s="4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5.75" customHeight="1" x14ac:dyDescent="0.3">
      <c r="A769" s="29"/>
      <c r="B769" s="29"/>
      <c r="C769" s="54"/>
      <c r="D769" s="29"/>
      <c r="E769" s="29"/>
      <c r="F769" s="29"/>
      <c r="G769" s="131"/>
      <c r="H769" s="29"/>
      <c r="I769" s="29"/>
      <c r="J769" s="30"/>
      <c r="K769" s="4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5.75" customHeight="1" x14ac:dyDescent="0.3">
      <c r="A770" s="29"/>
      <c r="B770" s="29"/>
      <c r="C770" s="54"/>
      <c r="D770" s="29"/>
      <c r="E770" s="29"/>
      <c r="F770" s="29"/>
      <c r="G770" s="131"/>
      <c r="H770" s="29"/>
      <c r="I770" s="29"/>
      <c r="J770" s="30"/>
      <c r="K770" s="4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5.75" customHeight="1" x14ac:dyDescent="0.3">
      <c r="A771" s="29"/>
      <c r="B771" s="29"/>
      <c r="C771" s="54"/>
      <c r="D771" s="29"/>
      <c r="E771" s="29"/>
      <c r="F771" s="29"/>
      <c r="G771" s="131"/>
      <c r="H771" s="29"/>
      <c r="I771" s="29"/>
      <c r="J771" s="30"/>
      <c r="K771" s="4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5.75" customHeight="1" x14ac:dyDescent="0.3">
      <c r="A772" s="29"/>
      <c r="B772" s="29"/>
      <c r="C772" s="54"/>
      <c r="D772" s="29"/>
      <c r="E772" s="29"/>
      <c r="F772" s="29"/>
      <c r="G772" s="131"/>
      <c r="H772" s="29"/>
      <c r="I772" s="29"/>
      <c r="J772" s="30"/>
      <c r="K772" s="4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5.75" customHeight="1" x14ac:dyDescent="0.3">
      <c r="A773" s="29"/>
      <c r="B773" s="29"/>
      <c r="C773" s="54"/>
      <c r="D773" s="29"/>
      <c r="E773" s="29"/>
      <c r="F773" s="29"/>
      <c r="G773" s="131"/>
      <c r="H773" s="29"/>
      <c r="I773" s="29"/>
      <c r="J773" s="30"/>
      <c r="K773" s="4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5.75" customHeight="1" x14ac:dyDescent="0.3">
      <c r="A774" s="29"/>
      <c r="B774" s="29"/>
      <c r="C774" s="54"/>
      <c r="D774" s="29"/>
      <c r="E774" s="29"/>
      <c r="F774" s="29"/>
      <c r="G774" s="131"/>
      <c r="H774" s="29"/>
      <c r="I774" s="29"/>
      <c r="J774" s="30"/>
      <c r="K774" s="4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5.75" customHeight="1" x14ac:dyDescent="0.3">
      <c r="A775" s="29"/>
      <c r="B775" s="29"/>
      <c r="C775" s="54"/>
      <c r="D775" s="29"/>
      <c r="E775" s="29"/>
      <c r="F775" s="29"/>
      <c r="G775" s="131"/>
      <c r="H775" s="29"/>
      <c r="I775" s="29"/>
      <c r="J775" s="30"/>
      <c r="K775" s="4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5.75" customHeight="1" x14ac:dyDescent="0.3">
      <c r="A776" s="29"/>
      <c r="B776" s="29"/>
      <c r="C776" s="54"/>
      <c r="D776" s="29"/>
      <c r="E776" s="29"/>
      <c r="F776" s="29"/>
      <c r="G776" s="131"/>
      <c r="H776" s="29"/>
      <c r="I776" s="29"/>
      <c r="J776" s="30"/>
      <c r="K776" s="4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5.75" customHeight="1" x14ac:dyDescent="0.3">
      <c r="A777" s="29"/>
      <c r="B777" s="29"/>
      <c r="C777" s="54"/>
      <c r="D777" s="29"/>
      <c r="E777" s="29"/>
      <c r="F777" s="29"/>
      <c r="G777" s="131"/>
      <c r="H777" s="29"/>
      <c r="I777" s="29"/>
      <c r="J777" s="30"/>
      <c r="K777" s="4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5.75" customHeight="1" x14ac:dyDescent="0.3">
      <c r="A778" s="29"/>
      <c r="B778" s="29"/>
      <c r="C778" s="54"/>
      <c r="D778" s="29"/>
      <c r="E778" s="29"/>
      <c r="F778" s="29"/>
      <c r="G778" s="131"/>
      <c r="H778" s="29"/>
      <c r="I778" s="29"/>
      <c r="J778" s="30"/>
      <c r="K778" s="4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5.75" customHeight="1" x14ac:dyDescent="0.3">
      <c r="A779" s="29"/>
      <c r="B779" s="29"/>
      <c r="C779" s="54"/>
      <c r="D779" s="29"/>
      <c r="E779" s="29"/>
      <c r="F779" s="29"/>
      <c r="G779" s="131"/>
      <c r="H779" s="29"/>
      <c r="I779" s="29"/>
      <c r="J779" s="30"/>
      <c r="K779" s="4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5.75" customHeight="1" x14ac:dyDescent="0.3">
      <c r="A780" s="29"/>
      <c r="B780" s="29"/>
      <c r="C780" s="54"/>
      <c r="D780" s="29"/>
      <c r="E780" s="29"/>
      <c r="F780" s="29"/>
      <c r="G780" s="131"/>
      <c r="H780" s="29"/>
      <c r="I780" s="29"/>
      <c r="J780" s="30"/>
      <c r="K780" s="4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5.75" customHeight="1" x14ac:dyDescent="0.3">
      <c r="A781" s="29"/>
      <c r="B781" s="29"/>
      <c r="C781" s="54"/>
      <c r="D781" s="29"/>
      <c r="E781" s="29"/>
      <c r="F781" s="29"/>
      <c r="G781" s="131"/>
      <c r="H781" s="29"/>
      <c r="I781" s="29"/>
      <c r="J781" s="30"/>
      <c r="K781" s="4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5.75" customHeight="1" x14ac:dyDescent="0.3">
      <c r="A782" s="29"/>
      <c r="B782" s="29"/>
      <c r="C782" s="54"/>
      <c r="D782" s="29"/>
      <c r="E782" s="29"/>
      <c r="F782" s="29"/>
      <c r="G782" s="131"/>
      <c r="H782" s="29"/>
      <c r="I782" s="29"/>
      <c r="J782" s="30"/>
      <c r="K782" s="4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5.75" customHeight="1" x14ac:dyDescent="0.3">
      <c r="A783" s="29"/>
      <c r="B783" s="29"/>
      <c r="C783" s="54"/>
      <c r="D783" s="29"/>
      <c r="E783" s="29"/>
      <c r="F783" s="29"/>
      <c r="G783" s="131"/>
      <c r="H783" s="29"/>
      <c r="I783" s="29"/>
      <c r="J783" s="30"/>
      <c r="K783" s="4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5.75" customHeight="1" x14ac:dyDescent="0.3">
      <c r="A784" s="29"/>
      <c r="B784" s="29"/>
      <c r="C784" s="54"/>
      <c r="D784" s="29"/>
      <c r="E784" s="29"/>
      <c r="F784" s="29"/>
      <c r="G784" s="131"/>
      <c r="H784" s="29"/>
      <c r="I784" s="29"/>
      <c r="J784" s="30"/>
      <c r="K784" s="4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5.75" customHeight="1" x14ac:dyDescent="0.3">
      <c r="A785" s="29"/>
      <c r="B785" s="29"/>
      <c r="C785" s="54"/>
      <c r="D785" s="29"/>
      <c r="E785" s="29"/>
      <c r="F785" s="29"/>
      <c r="G785" s="131"/>
      <c r="H785" s="29"/>
      <c r="I785" s="29"/>
      <c r="J785" s="30"/>
      <c r="K785" s="4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5.75" customHeight="1" x14ac:dyDescent="0.3">
      <c r="A786" s="29"/>
      <c r="B786" s="29"/>
      <c r="C786" s="54"/>
      <c r="D786" s="29"/>
      <c r="E786" s="29"/>
      <c r="F786" s="29"/>
      <c r="G786" s="131"/>
      <c r="H786" s="29"/>
      <c r="I786" s="29"/>
      <c r="J786" s="30"/>
      <c r="K786" s="4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5.75" customHeight="1" x14ac:dyDescent="0.3">
      <c r="A787" s="29"/>
      <c r="B787" s="29"/>
      <c r="C787" s="54"/>
      <c r="D787" s="29"/>
      <c r="E787" s="29"/>
      <c r="F787" s="29"/>
      <c r="G787" s="131"/>
      <c r="H787" s="29"/>
      <c r="I787" s="29"/>
      <c r="J787" s="30"/>
      <c r="K787" s="4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5.75" customHeight="1" x14ac:dyDescent="0.3">
      <c r="A788" s="29"/>
      <c r="B788" s="29"/>
      <c r="C788" s="54"/>
      <c r="D788" s="29"/>
      <c r="E788" s="29"/>
      <c r="F788" s="29"/>
      <c r="G788" s="131"/>
      <c r="H788" s="29"/>
      <c r="I788" s="29"/>
      <c r="J788" s="30"/>
      <c r="K788" s="4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5.75" customHeight="1" x14ac:dyDescent="0.3">
      <c r="A789" s="29"/>
      <c r="B789" s="29"/>
      <c r="C789" s="54"/>
      <c r="D789" s="29"/>
      <c r="E789" s="29"/>
      <c r="F789" s="29"/>
      <c r="G789" s="131"/>
      <c r="H789" s="29"/>
      <c r="I789" s="29"/>
      <c r="J789" s="30"/>
      <c r="K789" s="4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5.75" customHeight="1" x14ac:dyDescent="0.3">
      <c r="A790" s="29"/>
      <c r="B790" s="29"/>
      <c r="C790" s="54"/>
      <c r="D790" s="29"/>
      <c r="E790" s="29"/>
      <c r="F790" s="29"/>
      <c r="G790" s="131"/>
      <c r="H790" s="29"/>
      <c r="I790" s="29"/>
      <c r="J790" s="30"/>
      <c r="K790" s="4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5.75" customHeight="1" x14ac:dyDescent="0.3">
      <c r="A791" s="29"/>
      <c r="B791" s="29"/>
      <c r="C791" s="54"/>
      <c r="D791" s="29"/>
      <c r="E791" s="29"/>
      <c r="F791" s="29"/>
      <c r="G791" s="131"/>
      <c r="H791" s="29"/>
      <c r="I791" s="29"/>
      <c r="J791" s="30"/>
      <c r="K791" s="4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5.75" customHeight="1" x14ac:dyDescent="0.3">
      <c r="A792" s="29"/>
      <c r="B792" s="29"/>
      <c r="C792" s="54"/>
      <c r="D792" s="29"/>
      <c r="E792" s="29"/>
      <c r="F792" s="29"/>
      <c r="G792" s="131"/>
      <c r="H792" s="29"/>
      <c r="I792" s="29"/>
      <c r="J792" s="30"/>
      <c r="K792" s="4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5.75" customHeight="1" x14ac:dyDescent="0.3">
      <c r="A793" s="29"/>
      <c r="B793" s="29"/>
      <c r="C793" s="54"/>
      <c r="D793" s="29"/>
      <c r="E793" s="29"/>
      <c r="F793" s="29"/>
      <c r="G793" s="131"/>
      <c r="H793" s="29"/>
      <c r="I793" s="29"/>
      <c r="J793" s="30"/>
      <c r="K793" s="4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5.75" customHeight="1" x14ac:dyDescent="0.3">
      <c r="A794" s="29"/>
      <c r="B794" s="29"/>
      <c r="C794" s="54"/>
      <c r="D794" s="29"/>
      <c r="E794" s="29"/>
      <c r="F794" s="29"/>
      <c r="G794" s="131"/>
      <c r="H794" s="29"/>
      <c r="I794" s="29"/>
      <c r="J794" s="30"/>
      <c r="K794" s="4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5.75" customHeight="1" x14ac:dyDescent="0.3">
      <c r="A795" s="29"/>
      <c r="B795" s="29"/>
      <c r="C795" s="54"/>
      <c r="D795" s="29"/>
      <c r="E795" s="29"/>
      <c r="F795" s="29"/>
      <c r="G795" s="131"/>
      <c r="H795" s="29"/>
      <c r="I795" s="29"/>
      <c r="J795" s="30"/>
      <c r="K795" s="4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5.75" customHeight="1" x14ac:dyDescent="0.3">
      <c r="A796" s="29"/>
      <c r="B796" s="29"/>
      <c r="C796" s="54"/>
      <c r="D796" s="29"/>
      <c r="E796" s="29"/>
      <c r="F796" s="29"/>
      <c r="G796" s="131"/>
      <c r="H796" s="29"/>
      <c r="I796" s="29"/>
      <c r="J796" s="30"/>
      <c r="K796" s="4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5.75" customHeight="1" x14ac:dyDescent="0.3">
      <c r="A797" s="29"/>
      <c r="B797" s="29"/>
      <c r="C797" s="54"/>
      <c r="D797" s="29"/>
      <c r="E797" s="29"/>
      <c r="F797" s="29"/>
      <c r="G797" s="131"/>
      <c r="H797" s="29"/>
      <c r="I797" s="29"/>
      <c r="J797" s="30"/>
      <c r="K797" s="4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5.75" customHeight="1" x14ac:dyDescent="0.3">
      <c r="A798" s="29"/>
      <c r="B798" s="29"/>
      <c r="C798" s="54"/>
      <c r="D798" s="29"/>
      <c r="E798" s="29"/>
      <c r="F798" s="29"/>
      <c r="G798" s="131"/>
      <c r="H798" s="29"/>
      <c r="I798" s="29"/>
      <c r="J798" s="30"/>
      <c r="K798" s="4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5.75" customHeight="1" x14ac:dyDescent="0.3">
      <c r="A799" s="29"/>
      <c r="B799" s="29"/>
      <c r="C799" s="54"/>
      <c r="D799" s="29"/>
      <c r="E799" s="29"/>
      <c r="F799" s="29"/>
      <c r="G799" s="131"/>
      <c r="H799" s="29"/>
      <c r="I799" s="29"/>
      <c r="J799" s="30"/>
      <c r="K799" s="4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5.75" customHeight="1" x14ac:dyDescent="0.3">
      <c r="A800" s="29"/>
      <c r="B800" s="29"/>
      <c r="C800" s="54"/>
      <c r="D800" s="29"/>
      <c r="E800" s="29"/>
      <c r="F800" s="29"/>
      <c r="G800" s="131"/>
      <c r="H800" s="29"/>
      <c r="I800" s="29"/>
      <c r="J800" s="30"/>
      <c r="K800" s="4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5.75" customHeight="1" x14ac:dyDescent="0.3">
      <c r="A801" s="29"/>
      <c r="B801" s="29"/>
      <c r="C801" s="54"/>
      <c r="D801" s="29"/>
      <c r="E801" s="29"/>
      <c r="F801" s="29"/>
      <c r="G801" s="131"/>
      <c r="H801" s="29"/>
      <c r="I801" s="29"/>
      <c r="J801" s="30"/>
      <c r="K801" s="4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5.75" customHeight="1" x14ac:dyDescent="0.3">
      <c r="A802" s="29"/>
      <c r="B802" s="29"/>
      <c r="C802" s="54"/>
      <c r="D802" s="29"/>
      <c r="E802" s="29"/>
      <c r="F802" s="29"/>
      <c r="G802" s="131"/>
      <c r="H802" s="29"/>
      <c r="I802" s="29"/>
      <c r="J802" s="30"/>
      <c r="K802" s="4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5.75" customHeight="1" x14ac:dyDescent="0.3">
      <c r="A803" s="29"/>
      <c r="B803" s="29"/>
      <c r="C803" s="54"/>
      <c r="D803" s="29"/>
      <c r="E803" s="29"/>
      <c r="F803" s="29"/>
      <c r="G803" s="131"/>
      <c r="H803" s="29"/>
      <c r="I803" s="29"/>
      <c r="J803" s="30"/>
      <c r="K803" s="4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5.75" customHeight="1" x14ac:dyDescent="0.3">
      <c r="A804" s="29"/>
      <c r="B804" s="29"/>
      <c r="C804" s="54"/>
      <c r="D804" s="29"/>
      <c r="E804" s="29"/>
      <c r="F804" s="29"/>
      <c r="G804" s="131"/>
      <c r="H804" s="29"/>
      <c r="I804" s="29"/>
      <c r="J804" s="30"/>
      <c r="K804" s="4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5.75" customHeight="1" x14ac:dyDescent="0.3">
      <c r="A805" s="29"/>
      <c r="B805" s="29"/>
      <c r="C805" s="54"/>
      <c r="D805" s="29"/>
      <c r="E805" s="29"/>
      <c r="F805" s="29"/>
      <c r="G805" s="131"/>
      <c r="H805" s="29"/>
      <c r="I805" s="29"/>
      <c r="J805" s="30"/>
      <c r="K805" s="4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5.75" customHeight="1" x14ac:dyDescent="0.3">
      <c r="A806" s="29"/>
      <c r="B806" s="29"/>
      <c r="C806" s="54"/>
      <c r="D806" s="29"/>
      <c r="E806" s="29"/>
      <c r="F806" s="29"/>
      <c r="G806" s="131"/>
      <c r="H806" s="29"/>
      <c r="I806" s="29"/>
      <c r="J806" s="30"/>
      <c r="K806" s="4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5.75" customHeight="1" x14ac:dyDescent="0.3">
      <c r="A807" s="29"/>
      <c r="B807" s="29"/>
      <c r="C807" s="54"/>
      <c r="D807" s="29"/>
      <c r="E807" s="29"/>
      <c r="F807" s="29"/>
      <c r="G807" s="131"/>
      <c r="H807" s="29"/>
      <c r="I807" s="29"/>
      <c r="J807" s="30"/>
      <c r="K807" s="4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5.75" customHeight="1" x14ac:dyDescent="0.3">
      <c r="A808" s="29"/>
      <c r="B808" s="29"/>
      <c r="C808" s="54"/>
      <c r="D808" s="29"/>
      <c r="E808" s="29"/>
      <c r="F808" s="29"/>
      <c r="G808" s="131"/>
      <c r="H808" s="29"/>
      <c r="I808" s="29"/>
      <c r="J808" s="30"/>
      <c r="K808" s="4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5.75" customHeight="1" x14ac:dyDescent="0.3">
      <c r="A809" s="29"/>
      <c r="B809" s="29"/>
      <c r="C809" s="54"/>
      <c r="D809" s="29"/>
      <c r="E809" s="29"/>
      <c r="F809" s="29"/>
      <c r="G809" s="131"/>
      <c r="H809" s="29"/>
      <c r="I809" s="29"/>
      <c r="J809" s="30"/>
      <c r="K809" s="4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5.75" customHeight="1" x14ac:dyDescent="0.3">
      <c r="A810" s="29"/>
      <c r="B810" s="29"/>
      <c r="C810" s="54"/>
      <c r="D810" s="29"/>
      <c r="E810" s="29"/>
      <c r="F810" s="29"/>
      <c r="G810" s="131"/>
      <c r="H810" s="29"/>
      <c r="I810" s="29"/>
      <c r="J810" s="30"/>
      <c r="K810" s="4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5.75" customHeight="1" x14ac:dyDescent="0.3">
      <c r="A811" s="29"/>
      <c r="B811" s="29"/>
      <c r="C811" s="54"/>
      <c r="D811" s="29"/>
      <c r="E811" s="29"/>
      <c r="F811" s="29"/>
      <c r="G811" s="131"/>
      <c r="H811" s="29"/>
      <c r="I811" s="29"/>
      <c r="J811" s="30"/>
      <c r="K811" s="4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5.75" customHeight="1" x14ac:dyDescent="0.3">
      <c r="A812" s="29"/>
      <c r="B812" s="29"/>
      <c r="C812" s="54"/>
      <c r="D812" s="29"/>
      <c r="E812" s="29"/>
      <c r="F812" s="29"/>
      <c r="G812" s="131"/>
      <c r="H812" s="29"/>
      <c r="I812" s="29"/>
      <c r="J812" s="30"/>
      <c r="K812" s="4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5.75" customHeight="1" x14ac:dyDescent="0.3">
      <c r="A813" s="29"/>
      <c r="B813" s="29"/>
      <c r="C813" s="54"/>
      <c r="D813" s="29"/>
      <c r="E813" s="29"/>
      <c r="F813" s="29"/>
      <c r="G813" s="131"/>
      <c r="H813" s="29"/>
      <c r="I813" s="29"/>
      <c r="J813" s="30"/>
      <c r="K813" s="4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5.75" customHeight="1" x14ac:dyDescent="0.3">
      <c r="A814" s="29"/>
      <c r="B814" s="29"/>
      <c r="C814" s="54"/>
      <c r="D814" s="29"/>
      <c r="E814" s="29"/>
      <c r="F814" s="29"/>
      <c r="G814" s="131"/>
      <c r="H814" s="29"/>
      <c r="I814" s="29"/>
      <c r="J814" s="30"/>
      <c r="K814" s="4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5.75" customHeight="1" x14ac:dyDescent="0.3">
      <c r="A815" s="29"/>
      <c r="B815" s="29"/>
      <c r="C815" s="54"/>
      <c r="D815" s="29"/>
      <c r="E815" s="29"/>
      <c r="F815" s="29"/>
      <c r="G815" s="131"/>
      <c r="H815" s="29"/>
      <c r="I815" s="29"/>
      <c r="J815" s="30"/>
      <c r="K815" s="4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5.75" customHeight="1" x14ac:dyDescent="0.3">
      <c r="A816" s="29"/>
      <c r="B816" s="29"/>
      <c r="C816" s="54"/>
      <c r="D816" s="29"/>
      <c r="E816" s="29"/>
      <c r="F816" s="29"/>
      <c r="G816" s="131"/>
      <c r="H816" s="29"/>
      <c r="I816" s="29"/>
      <c r="J816" s="30"/>
      <c r="K816" s="4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5.75" customHeight="1" x14ac:dyDescent="0.3">
      <c r="A817" s="29"/>
      <c r="B817" s="29"/>
      <c r="C817" s="54"/>
      <c r="D817" s="29"/>
      <c r="E817" s="29"/>
      <c r="F817" s="29"/>
      <c r="G817" s="131"/>
      <c r="H817" s="29"/>
      <c r="I817" s="29"/>
      <c r="J817" s="30"/>
      <c r="K817" s="4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5.75" customHeight="1" x14ac:dyDescent="0.3">
      <c r="A818" s="29"/>
      <c r="B818" s="29"/>
      <c r="C818" s="54"/>
      <c r="D818" s="29"/>
      <c r="E818" s="29"/>
      <c r="F818" s="29"/>
      <c r="G818" s="131"/>
      <c r="H818" s="29"/>
      <c r="I818" s="29"/>
      <c r="J818" s="30"/>
      <c r="K818" s="4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5.75" customHeight="1" x14ac:dyDescent="0.3">
      <c r="A819" s="29"/>
      <c r="B819" s="29"/>
      <c r="C819" s="54"/>
      <c r="D819" s="29"/>
      <c r="E819" s="29"/>
      <c r="F819" s="29"/>
      <c r="G819" s="131"/>
      <c r="H819" s="29"/>
      <c r="I819" s="29"/>
      <c r="J819" s="30"/>
      <c r="K819" s="4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5.75" customHeight="1" x14ac:dyDescent="0.3">
      <c r="A820" s="29"/>
      <c r="B820" s="29"/>
      <c r="C820" s="54"/>
      <c r="D820" s="29"/>
      <c r="E820" s="29"/>
      <c r="F820" s="29"/>
      <c r="G820" s="131"/>
      <c r="H820" s="29"/>
      <c r="I820" s="29"/>
      <c r="J820" s="30"/>
      <c r="K820" s="4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5.75" customHeight="1" x14ac:dyDescent="0.3">
      <c r="A821" s="29"/>
      <c r="B821" s="29"/>
      <c r="C821" s="54"/>
      <c r="D821" s="29"/>
      <c r="E821" s="29"/>
      <c r="F821" s="29"/>
      <c r="G821" s="131"/>
      <c r="H821" s="29"/>
      <c r="I821" s="29"/>
      <c r="J821" s="30"/>
      <c r="K821" s="4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5.75" customHeight="1" x14ac:dyDescent="0.3">
      <c r="A822" s="29"/>
      <c r="B822" s="29"/>
      <c r="C822" s="54"/>
      <c r="D822" s="29"/>
      <c r="E822" s="29"/>
      <c r="F822" s="29"/>
      <c r="G822" s="131"/>
      <c r="H822" s="29"/>
      <c r="I822" s="29"/>
      <c r="J822" s="30"/>
      <c r="K822" s="4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5.75" customHeight="1" x14ac:dyDescent="0.3">
      <c r="A823" s="29"/>
      <c r="B823" s="29"/>
      <c r="C823" s="54"/>
      <c r="D823" s="29"/>
      <c r="E823" s="29"/>
      <c r="F823" s="29"/>
      <c r="G823" s="131"/>
      <c r="H823" s="29"/>
      <c r="I823" s="29"/>
      <c r="J823" s="30"/>
      <c r="K823" s="4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5.75" customHeight="1" x14ac:dyDescent="0.3">
      <c r="A824" s="29"/>
      <c r="B824" s="29"/>
      <c r="C824" s="54"/>
      <c r="D824" s="29"/>
      <c r="E824" s="29"/>
      <c r="F824" s="29"/>
      <c r="G824" s="131"/>
      <c r="H824" s="29"/>
      <c r="I824" s="29"/>
      <c r="J824" s="30"/>
      <c r="K824" s="4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5.75" customHeight="1" x14ac:dyDescent="0.3">
      <c r="A825" s="29"/>
      <c r="B825" s="29"/>
      <c r="C825" s="54"/>
      <c r="D825" s="29"/>
      <c r="E825" s="29"/>
      <c r="F825" s="29"/>
      <c r="G825" s="131"/>
      <c r="H825" s="29"/>
      <c r="I825" s="29"/>
      <c r="J825" s="30"/>
      <c r="K825" s="4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5.75" customHeight="1" x14ac:dyDescent="0.3">
      <c r="A826" s="29"/>
      <c r="B826" s="29"/>
      <c r="C826" s="54"/>
      <c r="D826" s="29"/>
      <c r="E826" s="29"/>
      <c r="F826" s="29"/>
      <c r="G826" s="131"/>
      <c r="H826" s="29"/>
      <c r="I826" s="29"/>
      <c r="J826" s="30"/>
      <c r="K826" s="4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5.75" customHeight="1" x14ac:dyDescent="0.3">
      <c r="A827" s="29"/>
      <c r="B827" s="29"/>
      <c r="C827" s="54"/>
      <c r="D827" s="29"/>
      <c r="E827" s="29"/>
      <c r="F827" s="29"/>
      <c r="G827" s="131"/>
      <c r="H827" s="29"/>
      <c r="I827" s="29"/>
      <c r="J827" s="30"/>
      <c r="K827" s="4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5.75" customHeight="1" x14ac:dyDescent="0.3">
      <c r="A828" s="29"/>
      <c r="B828" s="29"/>
      <c r="C828" s="54"/>
      <c r="D828" s="29"/>
      <c r="E828" s="29"/>
      <c r="F828" s="29"/>
      <c r="G828" s="131"/>
      <c r="H828" s="29"/>
      <c r="I828" s="29"/>
      <c r="J828" s="30"/>
      <c r="K828" s="4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5.75" customHeight="1" x14ac:dyDescent="0.3">
      <c r="A829" s="29"/>
      <c r="B829" s="29"/>
      <c r="C829" s="54"/>
      <c r="D829" s="29"/>
      <c r="E829" s="29"/>
      <c r="F829" s="29"/>
      <c r="G829" s="131"/>
      <c r="H829" s="29"/>
      <c r="I829" s="29"/>
      <c r="J829" s="30"/>
      <c r="K829" s="4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5.75" customHeight="1" x14ac:dyDescent="0.3">
      <c r="A830" s="29"/>
      <c r="B830" s="29"/>
      <c r="C830" s="54"/>
      <c r="D830" s="29"/>
      <c r="E830" s="29"/>
      <c r="F830" s="29"/>
      <c r="G830" s="131"/>
      <c r="H830" s="29"/>
      <c r="I830" s="29"/>
      <c r="J830" s="30"/>
      <c r="K830" s="4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5.75" customHeight="1" x14ac:dyDescent="0.3">
      <c r="A831" s="29"/>
      <c r="B831" s="29"/>
      <c r="C831" s="54"/>
      <c r="D831" s="29"/>
      <c r="E831" s="29"/>
      <c r="F831" s="29"/>
      <c r="G831" s="131"/>
      <c r="H831" s="29"/>
      <c r="I831" s="29"/>
      <c r="J831" s="30"/>
      <c r="K831" s="4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5.75" customHeight="1" x14ac:dyDescent="0.3">
      <c r="A832" s="29"/>
      <c r="B832" s="29"/>
      <c r="C832" s="54"/>
      <c r="D832" s="29"/>
      <c r="E832" s="29"/>
      <c r="F832" s="29"/>
      <c r="G832" s="131"/>
      <c r="H832" s="29"/>
      <c r="I832" s="29"/>
      <c r="J832" s="30"/>
      <c r="K832" s="4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5.75" customHeight="1" x14ac:dyDescent="0.3">
      <c r="A833" s="29"/>
      <c r="B833" s="29"/>
      <c r="C833" s="54"/>
      <c r="D833" s="29"/>
      <c r="E833" s="29"/>
      <c r="F833" s="29"/>
      <c r="G833" s="131"/>
      <c r="H833" s="29"/>
      <c r="I833" s="29"/>
      <c r="J833" s="30"/>
      <c r="K833" s="4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5.75" customHeight="1" x14ac:dyDescent="0.3">
      <c r="A834" s="29"/>
      <c r="B834" s="29"/>
      <c r="C834" s="54"/>
      <c r="D834" s="29"/>
      <c r="E834" s="29"/>
      <c r="F834" s="29"/>
      <c r="G834" s="131"/>
      <c r="H834" s="29"/>
      <c r="I834" s="29"/>
      <c r="J834" s="30"/>
      <c r="K834" s="4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5.75" customHeight="1" x14ac:dyDescent="0.3">
      <c r="A835" s="29"/>
      <c r="B835" s="29"/>
      <c r="C835" s="54"/>
      <c r="D835" s="29"/>
      <c r="E835" s="29"/>
      <c r="F835" s="29"/>
      <c r="G835" s="131"/>
      <c r="H835" s="29"/>
      <c r="I835" s="29"/>
      <c r="J835" s="30"/>
      <c r="K835" s="4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5.75" customHeight="1" x14ac:dyDescent="0.3">
      <c r="A836" s="29"/>
      <c r="B836" s="29"/>
      <c r="C836" s="54"/>
      <c r="D836" s="29"/>
      <c r="E836" s="29"/>
      <c r="F836" s="29"/>
      <c r="G836" s="131"/>
      <c r="H836" s="29"/>
      <c r="I836" s="29"/>
      <c r="J836" s="30"/>
      <c r="K836" s="4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5.75" customHeight="1" x14ac:dyDescent="0.3">
      <c r="A837" s="29"/>
      <c r="B837" s="29"/>
      <c r="C837" s="54"/>
      <c r="D837" s="29"/>
      <c r="E837" s="29"/>
      <c r="F837" s="29"/>
      <c r="G837" s="131"/>
      <c r="H837" s="29"/>
      <c r="I837" s="29"/>
      <c r="J837" s="30"/>
      <c r="K837" s="4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5.75" customHeight="1" x14ac:dyDescent="0.3">
      <c r="A838" s="29"/>
      <c r="B838" s="29"/>
      <c r="C838" s="54"/>
      <c r="D838" s="29"/>
      <c r="E838" s="29"/>
      <c r="F838" s="29"/>
      <c r="G838" s="131"/>
      <c r="H838" s="29"/>
      <c r="I838" s="29"/>
      <c r="J838" s="30"/>
      <c r="K838" s="4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5.75" customHeight="1" x14ac:dyDescent="0.3">
      <c r="A839" s="29"/>
      <c r="B839" s="29"/>
      <c r="C839" s="54"/>
      <c r="D839" s="29"/>
      <c r="E839" s="29"/>
      <c r="F839" s="29"/>
      <c r="G839" s="131"/>
      <c r="H839" s="29"/>
      <c r="I839" s="29"/>
      <c r="J839" s="30"/>
      <c r="K839" s="4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5.75" customHeight="1" x14ac:dyDescent="0.3">
      <c r="A840" s="29"/>
      <c r="B840" s="29"/>
      <c r="C840" s="54"/>
      <c r="D840" s="29"/>
      <c r="E840" s="29"/>
      <c r="F840" s="29"/>
      <c r="G840" s="131"/>
      <c r="H840" s="29"/>
      <c r="I840" s="29"/>
      <c r="J840" s="30"/>
      <c r="K840" s="4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5.75" customHeight="1" x14ac:dyDescent="0.3">
      <c r="A841" s="29"/>
      <c r="B841" s="29"/>
      <c r="C841" s="54"/>
      <c r="D841" s="29"/>
      <c r="E841" s="29"/>
      <c r="F841" s="29"/>
      <c r="G841" s="131"/>
      <c r="H841" s="29"/>
      <c r="I841" s="29"/>
      <c r="J841" s="30"/>
      <c r="K841" s="4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5.75" customHeight="1" x14ac:dyDescent="0.3">
      <c r="A842" s="29"/>
      <c r="B842" s="29"/>
      <c r="C842" s="54"/>
      <c r="D842" s="29"/>
      <c r="E842" s="29"/>
      <c r="F842" s="29"/>
      <c r="G842" s="131"/>
      <c r="H842" s="29"/>
      <c r="I842" s="29"/>
      <c r="J842" s="30"/>
      <c r="K842" s="4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5.75" customHeight="1" x14ac:dyDescent="0.3">
      <c r="A843" s="29"/>
      <c r="B843" s="29"/>
      <c r="C843" s="54"/>
      <c r="D843" s="29"/>
      <c r="E843" s="29"/>
      <c r="F843" s="29"/>
      <c r="G843" s="131"/>
      <c r="H843" s="29"/>
      <c r="I843" s="29"/>
      <c r="J843" s="30"/>
      <c r="K843" s="4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5.75" customHeight="1" x14ac:dyDescent="0.3">
      <c r="A844" s="29"/>
      <c r="B844" s="29"/>
      <c r="C844" s="54"/>
      <c r="D844" s="29"/>
      <c r="E844" s="29"/>
      <c r="F844" s="29"/>
      <c r="G844" s="131"/>
      <c r="H844" s="29"/>
      <c r="I844" s="29"/>
      <c r="J844" s="30"/>
      <c r="K844" s="4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5.75" customHeight="1" x14ac:dyDescent="0.3">
      <c r="A845" s="29"/>
      <c r="B845" s="29"/>
      <c r="C845" s="54"/>
      <c r="D845" s="29"/>
      <c r="E845" s="29"/>
      <c r="F845" s="29"/>
      <c r="G845" s="131"/>
      <c r="H845" s="29"/>
      <c r="I845" s="29"/>
      <c r="J845" s="30"/>
      <c r="K845" s="4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5.75" customHeight="1" x14ac:dyDescent="0.3">
      <c r="A846" s="29"/>
      <c r="B846" s="29"/>
      <c r="C846" s="54"/>
      <c r="D846" s="29"/>
      <c r="E846" s="29"/>
      <c r="F846" s="29"/>
      <c r="G846" s="131"/>
      <c r="H846" s="29"/>
      <c r="I846" s="29"/>
      <c r="J846" s="30"/>
      <c r="K846" s="4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5.75" customHeight="1" x14ac:dyDescent="0.3">
      <c r="A847" s="29"/>
      <c r="B847" s="29"/>
      <c r="C847" s="54"/>
      <c r="D847" s="29"/>
      <c r="E847" s="29"/>
      <c r="F847" s="29"/>
      <c r="G847" s="131"/>
      <c r="H847" s="29"/>
      <c r="I847" s="29"/>
      <c r="J847" s="30"/>
      <c r="K847" s="4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5.75" customHeight="1" x14ac:dyDescent="0.3">
      <c r="A848" s="29"/>
      <c r="B848" s="29"/>
      <c r="C848" s="54"/>
      <c r="D848" s="29"/>
      <c r="E848" s="29"/>
      <c r="F848" s="29"/>
      <c r="G848" s="131"/>
      <c r="H848" s="29"/>
      <c r="I848" s="29"/>
      <c r="J848" s="30"/>
      <c r="K848" s="4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5.75" customHeight="1" x14ac:dyDescent="0.3">
      <c r="A849" s="29"/>
      <c r="B849" s="29"/>
      <c r="C849" s="54"/>
      <c r="D849" s="29"/>
      <c r="E849" s="29"/>
      <c r="F849" s="29"/>
      <c r="G849" s="131"/>
      <c r="H849" s="29"/>
      <c r="I849" s="29"/>
      <c r="J849" s="30"/>
      <c r="K849" s="4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5.75" customHeight="1" x14ac:dyDescent="0.3">
      <c r="A850" s="29"/>
      <c r="B850" s="29"/>
      <c r="C850" s="54"/>
      <c r="D850" s="29"/>
      <c r="E850" s="29"/>
      <c r="F850" s="29"/>
      <c r="G850" s="131"/>
      <c r="H850" s="29"/>
      <c r="I850" s="29"/>
      <c r="J850" s="30"/>
      <c r="K850" s="4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5.75" customHeight="1" x14ac:dyDescent="0.3">
      <c r="A851" s="29"/>
      <c r="B851" s="29"/>
      <c r="C851" s="54"/>
      <c r="D851" s="29"/>
      <c r="E851" s="29"/>
      <c r="F851" s="29"/>
      <c r="G851" s="131"/>
      <c r="H851" s="29"/>
      <c r="I851" s="29"/>
      <c r="J851" s="30"/>
      <c r="K851" s="4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5.75" customHeight="1" x14ac:dyDescent="0.3">
      <c r="A852" s="29"/>
      <c r="B852" s="29"/>
      <c r="C852" s="54"/>
      <c r="D852" s="29"/>
      <c r="E852" s="29"/>
      <c r="F852" s="29"/>
      <c r="G852" s="131"/>
      <c r="H852" s="29"/>
      <c r="I852" s="29"/>
      <c r="J852" s="30"/>
      <c r="K852" s="4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5.75" customHeight="1" x14ac:dyDescent="0.3">
      <c r="A853" s="29"/>
      <c r="B853" s="29"/>
      <c r="C853" s="54"/>
      <c r="D853" s="29"/>
      <c r="E853" s="29"/>
      <c r="F853" s="29"/>
      <c r="G853" s="131"/>
      <c r="H853" s="29"/>
      <c r="I853" s="29"/>
      <c r="J853" s="30"/>
      <c r="K853" s="4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5.75" customHeight="1" x14ac:dyDescent="0.3">
      <c r="A854" s="29"/>
      <c r="B854" s="29"/>
      <c r="C854" s="54"/>
      <c r="D854" s="29"/>
      <c r="E854" s="29"/>
      <c r="F854" s="29"/>
      <c r="G854" s="131"/>
      <c r="H854" s="29"/>
      <c r="I854" s="29"/>
      <c r="J854" s="30"/>
      <c r="K854" s="4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5.75" customHeight="1" x14ac:dyDescent="0.3">
      <c r="A855" s="29"/>
      <c r="B855" s="29"/>
      <c r="C855" s="54"/>
      <c r="D855" s="29"/>
      <c r="E855" s="29"/>
      <c r="F855" s="29"/>
      <c r="G855" s="131"/>
      <c r="H855" s="29"/>
      <c r="I855" s="29"/>
      <c r="J855" s="30"/>
      <c r="K855" s="4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5.75" customHeight="1" x14ac:dyDescent="0.3">
      <c r="A856" s="29"/>
      <c r="B856" s="29"/>
      <c r="C856" s="54"/>
      <c r="D856" s="29"/>
      <c r="E856" s="29"/>
      <c r="F856" s="29"/>
      <c r="G856" s="131"/>
      <c r="H856" s="29"/>
      <c r="I856" s="29"/>
      <c r="J856" s="30"/>
      <c r="K856" s="4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5.75" customHeight="1" x14ac:dyDescent="0.3">
      <c r="A857" s="29"/>
      <c r="B857" s="29"/>
      <c r="C857" s="54"/>
      <c r="D857" s="29"/>
      <c r="E857" s="29"/>
      <c r="F857" s="29"/>
      <c r="G857" s="131"/>
      <c r="H857" s="29"/>
      <c r="I857" s="29"/>
      <c r="J857" s="30"/>
      <c r="K857" s="4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5.75" customHeight="1" x14ac:dyDescent="0.3">
      <c r="A858" s="29"/>
      <c r="B858" s="29"/>
      <c r="C858" s="54"/>
      <c r="D858" s="29"/>
      <c r="E858" s="29"/>
      <c r="F858" s="29"/>
      <c r="G858" s="131"/>
      <c r="H858" s="29"/>
      <c r="I858" s="29"/>
      <c r="J858" s="30"/>
      <c r="K858" s="4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5.75" customHeight="1" x14ac:dyDescent="0.3">
      <c r="A859" s="29"/>
      <c r="B859" s="29"/>
      <c r="C859" s="54"/>
      <c r="D859" s="29"/>
      <c r="E859" s="29"/>
      <c r="F859" s="29"/>
      <c r="G859" s="131"/>
      <c r="H859" s="29"/>
      <c r="I859" s="29"/>
      <c r="J859" s="30"/>
      <c r="K859" s="4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5.75" customHeight="1" x14ac:dyDescent="0.3">
      <c r="A860" s="29"/>
      <c r="B860" s="29"/>
      <c r="C860" s="54"/>
      <c r="D860" s="29"/>
      <c r="E860" s="29"/>
      <c r="F860" s="29"/>
      <c r="G860" s="131"/>
      <c r="H860" s="29"/>
      <c r="I860" s="29"/>
      <c r="J860" s="30"/>
      <c r="K860" s="4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5.75" customHeight="1" x14ac:dyDescent="0.3">
      <c r="A861" s="29"/>
      <c r="B861" s="29"/>
      <c r="C861" s="54"/>
      <c r="D861" s="29"/>
      <c r="E861" s="29"/>
      <c r="F861" s="29"/>
      <c r="G861" s="131"/>
      <c r="H861" s="29"/>
      <c r="I861" s="29"/>
      <c r="J861" s="30"/>
      <c r="K861" s="4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5.75" customHeight="1" x14ac:dyDescent="0.3">
      <c r="A862" s="29"/>
      <c r="B862" s="29"/>
      <c r="C862" s="54"/>
      <c r="D862" s="29"/>
      <c r="E862" s="29"/>
      <c r="F862" s="29"/>
      <c r="G862" s="131"/>
      <c r="H862" s="29"/>
      <c r="I862" s="29"/>
      <c r="J862" s="30"/>
      <c r="K862" s="4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5.75" customHeight="1" x14ac:dyDescent="0.3">
      <c r="A863" s="29"/>
      <c r="B863" s="29"/>
      <c r="C863" s="54"/>
      <c r="D863" s="29"/>
      <c r="E863" s="29"/>
      <c r="F863" s="29"/>
      <c r="G863" s="131"/>
      <c r="H863" s="29"/>
      <c r="I863" s="29"/>
      <c r="J863" s="30"/>
      <c r="K863" s="4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5.75" customHeight="1" x14ac:dyDescent="0.3">
      <c r="A864" s="29"/>
      <c r="B864" s="29"/>
      <c r="C864" s="54"/>
      <c r="D864" s="29"/>
      <c r="E864" s="29"/>
      <c r="F864" s="29"/>
      <c r="G864" s="131"/>
      <c r="H864" s="29"/>
      <c r="I864" s="29"/>
      <c r="J864" s="30"/>
      <c r="K864" s="4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5.75" customHeight="1" x14ac:dyDescent="0.3">
      <c r="A865" s="29"/>
      <c r="B865" s="29"/>
      <c r="C865" s="54"/>
      <c r="D865" s="29"/>
      <c r="E865" s="29"/>
      <c r="F865" s="29"/>
      <c r="G865" s="131"/>
      <c r="H865" s="29"/>
      <c r="I865" s="29"/>
      <c r="J865" s="30"/>
      <c r="K865" s="4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5.75" customHeight="1" x14ac:dyDescent="0.3">
      <c r="A866" s="29"/>
      <c r="B866" s="29"/>
      <c r="C866" s="54"/>
      <c r="D866" s="29"/>
      <c r="E866" s="29"/>
      <c r="F866" s="29"/>
      <c r="G866" s="131"/>
      <c r="H866" s="29"/>
      <c r="I866" s="29"/>
      <c r="J866" s="30"/>
      <c r="K866" s="4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5.75" customHeight="1" x14ac:dyDescent="0.3">
      <c r="A867" s="29"/>
      <c r="B867" s="29"/>
      <c r="C867" s="54"/>
      <c r="D867" s="29"/>
      <c r="E867" s="29"/>
      <c r="F867" s="29"/>
      <c r="G867" s="131"/>
      <c r="H867" s="29"/>
      <c r="I867" s="29"/>
      <c r="J867" s="30"/>
      <c r="K867" s="4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5.75" customHeight="1" x14ac:dyDescent="0.3">
      <c r="A868" s="29"/>
      <c r="B868" s="29"/>
      <c r="C868" s="54"/>
      <c r="D868" s="29"/>
      <c r="E868" s="29"/>
      <c r="F868" s="29"/>
      <c r="G868" s="131"/>
      <c r="H868" s="29"/>
      <c r="I868" s="29"/>
      <c r="J868" s="30"/>
      <c r="K868" s="4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5.75" customHeight="1" x14ac:dyDescent="0.3">
      <c r="A869" s="29"/>
      <c r="B869" s="29"/>
      <c r="C869" s="54"/>
      <c r="D869" s="29"/>
      <c r="E869" s="29"/>
      <c r="F869" s="29"/>
      <c r="G869" s="131"/>
      <c r="H869" s="29"/>
      <c r="I869" s="29"/>
      <c r="J869" s="30"/>
      <c r="K869" s="4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5.75" customHeight="1" x14ac:dyDescent="0.3">
      <c r="A870" s="29"/>
      <c r="B870" s="29"/>
      <c r="C870" s="54"/>
      <c r="D870" s="29"/>
      <c r="E870" s="29"/>
      <c r="F870" s="29"/>
      <c r="G870" s="131"/>
      <c r="H870" s="29"/>
      <c r="I870" s="29"/>
      <c r="J870" s="30"/>
      <c r="K870" s="4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5.75" customHeight="1" x14ac:dyDescent="0.3">
      <c r="A871" s="29"/>
      <c r="B871" s="29"/>
      <c r="C871" s="54"/>
      <c r="D871" s="29"/>
      <c r="E871" s="29"/>
      <c r="F871" s="29"/>
      <c r="G871" s="131"/>
      <c r="H871" s="29"/>
      <c r="I871" s="29"/>
      <c r="J871" s="30"/>
      <c r="K871" s="4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5.75" customHeight="1" x14ac:dyDescent="0.3">
      <c r="A872" s="29"/>
      <c r="B872" s="29"/>
      <c r="C872" s="54"/>
      <c r="D872" s="29"/>
      <c r="E872" s="29"/>
      <c r="F872" s="29"/>
      <c r="G872" s="131"/>
      <c r="H872" s="29"/>
      <c r="I872" s="29"/>
      <c r="J872" s="30"/>
      <c r="K872" s="4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5.75" customHeight="1" x14ac:dyDescent="0.3">
      <c r="A873" s="29"/>
      <c r="B873" s="29"/>
      <c r="C873" s="54"/>
      <c r="D873" s="29"/>
      <c r="E873" s="29"/>
      <c r="F873" s="29"/>
      <c r="G873" s="131"/>
      <c r="H873" s="29"/>
      <c r="I873" s="29"/>
      <c r="J873" s="30"/>
      <c r="K873" s="4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5.75" customHeight="1" x14ac:dyDescent="0.3">
      <c r="A874" s="29"/>
      <c r="B874" s="29"/>
      <c r="C874" s="54"/>
      <c r="D874" s="29"/>
      <c r="E874" s="29"/>
      <c r="F874" s="29"/>
      <c r="G874" s="131"/>
      <c r="H874" s="29"/>
      <c r="I874" s="29"/>
      <c r="J874" s="30"/>
      <c r="K874" s="4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5.75" customHeight="1" x14ac:dyDescent="0.3">
      <c r="A875" s="29"/>
      <c r="B875" s="29"/>
      <c r="C875" s="54"/>
      <c r="D875" s="29"/>
      <c r="E875" s="29"/>
      <c r="F875" s="29"/>
      <c r="G875" s="131"/>
      <c r="H875" s="29"/>
      <c r="I875" s="29"/>
      <c r="J875" s="30"/>
      <c r="K875" s="4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5.75" customHeight="1" x14ac:dyDescent="0.3">
      <c r="A876" s="29"/>
      <c r="B876" s="29"/>
      <c r="C876" s="54"/>
      <c r="D876" s="29"/>
      <c r="E876" s="29"/>
      <c r="F876" s="29"/>
      <c r="G876" s="131"/>
      <c r="H876" s="29"/>
      <c r="I876" s="29"/>
      <c r="J876" s="30"/>
      <c r="K876" s="4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5.75" customHeight="1" x14ac:dyDescent="0.3">
      <c r="A877" s="29"/>
      <c r="B877" s="29"/>
      <c r="C877" s="54"/>
      <c r="D877" s="29"/>
      <c r="E877" s="29"/>
      <c r="F877" s="29"/>
      <c r="G877" s="131"/>
      <c r="H877" s="29"/>
      <c r="I877" s="29"/>
      <c r="J877" s="30"/>
      <c r="K877" s="4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5.75" customHeight="1" x14ac:dyDescent="0.3">
      <c r="A878" s="29"/>
      <c r="B878" s="29"/>
      <c r="C878" s="54"/>
      <c r="D878" s="29"/>
      <c r="E878" s="29"/>
      <c r="F878" s="29"/>
      <c r="G878" s="131"/>
      <c r="H878" s="29"/>
      <c r="I878" s="29"/>
      <c r="J878" s="30"/>
      <c r="K878" s="4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5.75" customHeight="1" x14ac:dyDescent="0.3">
      <c r="A879" s="29"/>
      <c r="B879" s="29"/>
      <c r="C879" s="54"/>
      <c r="D879" s="29"/>
      <c r="E879" s="29"/>
      <c r="F879" s="29"/>
      <c r="G879" s="131"/>
      <c r="H879" s="29"/>
      <c r="I879" s="29"/>
      <c r="J879" s="30"/>
      <c r="K879" s="4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5.75" customHeight="1" x14ac:dyDescent="0.3">
      <c r="A880" s="29"/>
      <c r="B880" s="29"/>
      <c r="C880" s="54"/>
      <c r="D880" s="29"/>
      <c r="E880" s="29"/>
      <c r="F880" s="29"/>
      <c r="G880" s="131"/>
      <c r="H880" s="29"/>
      <c r="I880" s="29"/>
      <c r="J880" s="30"/>
      <c r="K880" s="4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5.75" customHeight="1" x14ac:dyDescent="0.3">
      <c r="A881" s="29"/>
      <c r="B881" s="29"/>
      <c r="C881" s="54"/>
      <c r="D881" s="29"/>
      <c r="E881" s="29"/>
      <c r="F881" s="29"/>
      <c r="G881" s="131"/>
      <c r="H881" s="29"/>
      <c r="I881" s="29"/>
      <c r="J881" s="30"/>
      <c r="K881" s="4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5.75" customHeight="1" x14ac:dyDescent="0.3">
      <c r="A882" s="29"/>
      <c r="B882" s="29"/>
      <c r="C882" s="54"/>
      <c r="D882" s="29"/>
      <c r="E882" s="29"/>
      <c r="F882" s="29"/>
      <c r="G882" s="131"/>
      <c r="H882" s="29"/>
      <c r="I882" s="29"/>
      <c r="J882" s="30"/>
      <c r="K882" s="4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5.75" customHeight="1" x14ac:dyDescent="0.3">
      <c r="A883" s="29"/>
      <c r="B883" s="29"/>
      <c r="C883" s="54"/>
      <c r="D883" s="29"/>
      <c r="E883" s="29"/>
      <c r="F883" s="29"/>
      <c r="G883" s="131"/>
      <c r="H883" s="29"/>
      <c r="I883" s="29"/>
      <c r="J883" s="30"/>
      <c r="K883" s="4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5.75" customHeight="1" x14ac:dyDescent="0.3">
      <c r="A884" s="29"/>
      <c r="B884" s="29"/>
      <c r="C884" s="54"/>
      <c r="D884" s="29"/>
      <c r="E884" s="29"/>
      <c r="F884" s="29"/>
      <c r="G884" s="131"/>
      <c r="H884" s="29"/>
      <c r="I884" s="29"/>
      <c r="J884" s="30"/>
      <c r="K884" s="4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5.75" customHeight="1" x14ac:dyDescent="0.3">
      <c r="A885" s="29"/>
      <c r="B885" s="29"/>
      <c r="C885" s="54"/>
      <c r="D885" s="29"/>
      <c r="E885" s="29"/>
      <c r="F885" s="29"/>
      <c r="G885" s="131"/>
      <c r="H885" s="29"/>
      <c r="I885" s="29"/>
      <c r="J885" s="30"/>
      <c r="K885" s="4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5.75" customHeight="1" x14ac:dyDescent="0.3">
      <c r="A886" s="29"/>
      <c r="B886" s="29"/>
      <c r="C886" s="54"/>
      <c r="D886" s="29"/>
      <c r="E886" s="29"/>
      <c r="F886" s="29"/>
      <c r="G886" s="131"/>
      <c r="H886" s="29"/>
      <c r="I886" s="29"/>
      <c r="J886" s="30"/>
      <c r="K886" s="4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5.75" customHeight="1" x14ac:dyDescent="0.3">
      <c r="A887" s="29"/>
      <c r="B887" s="29"/>
      <c r="C887" s="54"/>
      <c r="D887" s="29"/>
      <c r="E887" s="29"/>
      <c r="F887" s="29"/>
      <c r="G887" s="131"/>
      <c r="H887" s="29"/>
      <c r="I887" s="29"/>
      <c r="J887" s="30"/>
      <c r="K887" s="4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5.75" customHeight="1" x14ac:dyDescent="0.3">
      <c r="A888" s="29"/>
      <c r="B888" s="29"/>
      <c r="C888" s="54"/>
      <c r="D888" s="29"/>
      <c r="E888" s="29"/>
      <c r="F888" s="29"/>
      <c r="G888" s="131"/>
      <c r="H888" s="29"/>
      <c r="I888" s="29"/>
      <c r="J888" s="30"/>
      <c r="K888" s="4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5.75" customHeight="1" x14ac:dyDescent="0.3">
      <c r="A889" s="29"/>
      <c r="B889" s="29"/>
      <c r="C889" s="54"/>
      <c r="D889" s="29"/>
      <c r="E889" s="29"/>
      <c r="F889" s="29"/>
      <c r="G889" s="131"/>
      <c r="H889" s="29"/>
      <c r="I889" s="29"/>
      <c r="J889" s="30"/>
      <c r="K889" s="4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5.75" customHeight="1" x14ac:dyDescent="0.3">
      <c r="A890" s="29"/>
      <c r="B890" s="29"/>
      <c r="C890" s="54"/>
      <c r="D890" s="29"/>
      <c r="E890" s="29"/>
      <c r="F890" s="29"/>
      <c r="G890" s="131"/>
      <c r="H890" s="29"/>
      <c r="I890" s="29"/>
      <c r="J890" s="30"/>
      <c r="K890" s="4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5.75" customHeight="1" x14ac:dyDescent="0.3">
      <c r="A891" s="29"/>
      <c r="B891" s="29"/>
      <c r="C891" s="54"/>
      <c r="D891" s="29"/>
      <c r="E891" s="29"/>
      <c r="F891" s="29"/>
      <c r="G891" s="131"/>
      <c r="H891" s="29"/>
      <c r="I891" s="29"/>
      <c r="J891" s="30"/>
      <c r="K891" s="4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5.75" customHeight="1" x14ac:dyDescent="0.3">
      <c r="A892" s="29"/>
      <c r="B892" s="29"/>
      <c r="C892" s="54"/>
      <c r="D892" s="29"/>
      <c r="E892" s="29"/>
      <c r="F892" s="29"/>
      <c r="G892" s="131"/>
      <c r="H892" s="29"/>
      <c r="I892" s="29"/>
      <c r="J892" s="30"/>
      <c r="K892" s="4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5.75" customHeight="1" x14ac:dyDescent="0.3">
      <c r="A893" s="29"/>
      <c r="B893" s="29"/>
      <c r="C893" s="54"/>
      <c r="D893" s="29"/>
      <c r="E893" s="29"/>
      <c r="F893" s="29"/>
      <c r="G893" s="131"/>
      <c r="H893" s="29"/>
      <c r="I893" s="29"/>
      <c r="J893" s="30"/>
      <c r="K893" s="4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5.75" customHeight="1" x14ac:dyDescent="0.3">
      <c r="A894" s="29"/>
      <c r="B894" s="29"/>
      <c r="C894" s="54"/>
      <c r="D894" s="29"/>
      <c r="E894" s="29"/>
      <c r="F894" s="29"/>
      <c r="G894" s="131"/>
      <c r="H894" s="29"/>
      <c r="I894" s="29"/>
      <c r="J894" s="30"/>
      <c r="K894" s="4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5.75" customHeight="1" x14ac:dyDescent="0.3">
      <c r="A895" s="29"/>
      <c r="B895" s="29"/>
      <c r="C895" s="54"/>
      <c r="D895" s="29"/>
      <c r="E895" s="29"/>
      <c r="F895" s="29"/>
      <c r="G895" s="131"/>
      <c r="H895" s="29"/>
      <c r="I895" s="29"/>
      <c r="J895" s="30"/>
      <c r="K895" s="4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5.75" customHeight="1" x14ac:dyDescent="0.3">
      <c r="A896" s="29"/>
      <c r="B896" s="29"/>
      <c r="C896" s="54"/>
      <c r="D896" s="29"/>
      <c r="E896" s="29"/>
      <c r="F896" s="29"/>
      <c r="G896" s="131"/>
      <c r="H896" s="29"/>
      <c r="I896" s="29"/>
      <c r="J896" s="30"/>
      <c r="K896" s="4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5.75" customHeight="1" x14ac:dyDescent="0.3">
      <c r="A897" s="29"/>
      <c r="B897" s="29"/>
      <c r="C897" s="54"/>
      <c r="D897" s="29"/>
      <c r="E897" s="29"/>
      <c r="F897" s="29"/>
      <c r="G897" s="131"/>
      <c r="H897" s="29"/>
      <c r="I897" s="29"/>
      <c r="J897" s="30"/>
      <c r="K897" s="4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5.75" customHeight="1" x14ac:dyDescent="0.3">
      <c r="A898" s="29"/>
      <c r="B898" s="29"/>
      <c r="C898" s="54"/>
      <c r="D898" s="29"/>
      <c r="E898" s="29"/>
      <c r="F898" s="29"/>
      <c r="G898" s="131"/>
      <c r="H898" s="29"/>
      <c r="I898" s="29"/>
      <c r="J898" s="30"/>
      <c r="K898" s="4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5.75" customHeight="1" x14ac:dyDescent="0.3">
      <c r="A899" s="29"/>
      <c r="B899" s="29"/>
      <c r="C899" s="54"/>
      <c r="D899" s="29"/>
      <c r="E899" s="29"/>
      <c r="F899" s="29"/>
      <c r="G899" s="131"/>
      <c r="H899" s="29"/>
      <c r="I899" s="29"/>
      <c r="J899" s="30"/>
      <c r="K899" s="4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5.75" customHeight="1" x14ac:dyDescent="0.3">
      <c r="A900" s="29"/>
      <c r="B900" s="29"/>
      <c r="C900" s="54"/>
      <c r="D900" s="29"/>
      <c r="E900" s="29"/>
      <c r="F900" s="29"/>
      <c r="G900" s="131"/>
      <c r="H900" s="29"/>
      <c r="I900" s="29"/>
      <c r="J900" s="30"/>
      <c r="K900" s="4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5.75" customHeight="1" x14ac:dyDescent="0.3">
      <c r="A901" s="29"/>
      <c r="B901" s="29"/>
      <c r="C901" s="54"/>
      <c r="D901" s="29"/>
      <c r="E901" s="29"/>
      <c r="F901" s="29"/>
      <c r="G901" s="131"/>
      <c r="H901" s="29"/>
      <c r="I901" s="29"/>
      <c r="J901" s="30"/>
      <c r="K901" s="4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5.75" customHeight="1" x14ac:dyDescent="0.3">
      <c r="A902" s="29"/>
      <c r="B902" s="29"/>
      <c r="C902" s="54"/>
      <c r="D902" s="29"/>
      <c r="E902" s="29"/>
      <c r="F902" s="29"/>
      <c r="G902" s="131"/>
      <c r="H902" s="29"/>
      <c r="I902" s="29"/>
      <c r="J902" s="30"/>
      <c r="K902" s="4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5.75" customHeight="1" x14ac:dyDescent="0.3">
      <c r="A903" s="29"/>
      <c r="B903" s="29"/>
      <c r="C903" s="54"/>
      <c r="D903" s="29"/>
      <c r="E903" s="29"/>
      <c r="F903" s="29"/>
      <c r="G903" s="131"/>
      <c r="H903" s="29"/>
      <c r="I903" s="29"/>
      <c r="J903" s="30"/>
      <c r="K903" s="4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5.75" customHeight="1" x14ac:dyDescent="0.3">
      <c r="A904" s="29"/>
      <c r="B904" s="29"/>
      <c r="C904" s="54"/>
      <c r="D904" s="29"/>
      <c r="E904" s="29"/>
      <c r="F904" s="29"/>
      <c r="G904" s="131"/>
      <c r="H904" s="29"/>
      <c r="I904" s="29"/>
      <c r="J904" s="30"/>
      <c r="K904" s="4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5.75" customHeight="1" x14ac:dyDescent="0.3">
      <c r="A905" s="29"/>
      <c r="B905" s="29"/>
      <c r="C905" s="54"/>
      <c r="D905" s="29"/>
      <c r="E905" s="29"/>
      <c r="F905" s="29"/>
      <c r="G905" s="131"/>
      <c r="H905" s="29"/>
      <c r="I905" s="29"/>
      <c r="J905" s="30"/>
      <c r="K905" s="4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5.75" customHeight="1" x14ac:dyDescent="0.3">
      <c r="A906" s="29"/>
      <c r="B906" s="29"/>
      <c r="C906" s="54"/>
      <c r="D906" s="29"/>
      <c r="E906" s="29"/>
      <c r="F906" s="29"/>
      <c r="G906" s="131"/>
      <c r="H906" s="29"/>
      <c r="I906" s="29"/>
      <c r="J906" s="30"/>
      <c r="K906" s="4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5.75" customHeight="1" x14ac:dyDescent="0.3">
      <c r="A907" s="29"/>
      <c r="B907" s="29"/>
      <c r="C907" s="54"/>
      <c r="D907" s="29"/>
      <c r="E907" s="29"/>
      <c r="F907" s="29"/>
      <c r="G907" s="131"/>
      <c r="H907" s="29"/>
      <c r="I907" s="29"/>
      <c r="J907" s="30"/>
      <c r="K907" s="4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5.75" customHeight="1" x14ac:dyDescent="0.3">
      <c r="A908" s="29"/>
      <c r="B908" s="29"/>
      <c r="C908" s="54"/>
      <c r="D908" s="29"/>
      <c r="E908" s="29"/>
      <c r="F908" s="29"/>
      <c r="G908" s="131"/>
      <c r="H908" s="29"/>
      <c r="I908" s="29"/>
      <c r="J908" s="30"/>
      <c r="K908" s="4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5.75" customHeight="1" x14ac:dyDescent="0.3">
      <c r="A909" s="29"/>
      <c r="B909" s="29"/>
      <c r="C909" s="54"/>
      <c r="D909" s="29"/>
      <c r="E909" s="29"/>
      <c r="F909" s="29"/>
      <c r="G909" s="131"/>
      <c r="H909" s="29"/>
      <c r="I909" s="29"/>
      <c r="J909" s="30"/>
      <c r="K909" s="4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5.75" customHeight="1" x14ac:dyDescent="0.3">
      <c r="A910" s="29"/>
      <c r="B910" s="29"/>
      <c r="C910" s="54"/>
      <c r="D910" s="29"/>
      <c r="E910" s="29"/>
      <c r="F910" s="29"/>
      <c r="G910" s="131"/>
      <c r="H910" s="29"/>
      <c r="I910" s="29"/>
      <c r="J910" s="30"/>
      <c r="K910" s="4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5.75" customHeight="1" x14ac:dyDescent="0.3">
      <c r="A911" s="29"/>
      <c r="B911" s="29"/>
      <c r="C911" s="54"/>
      <c r="D911" s="29"/>
      <c r="E911" s="29"/>
      <c r="F911" s="29"/>
      <c r="G911" s="131"/>
      <c r="H911" s="29"/>
      <c r="I911" s="29"/>
      <c r="J911" s="30"/>
      <c r="K911" s="4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5.75" customHeight="1" x14ac:dyDescent="0.3">
      <c r="A912" s="29"/>
      <c r="B912" s="29"/>
      <c r="C912" s="54"/>
      <c r="D912" s="29"/>
      <c r="E912" s="29"/>
      <c r="F912" s="29"/>
      <c r="G912" s="131"/>
      <c r="H912" s="29"/>
      <c r="I912" s="29"/>
      <c r="J912" s="30"/>
      <c r="K912" s="4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5.75" customHeight="1" x14ac:dyDescent="0.3">
      <c r="A913" s="29"/>
      <c r="B913" s="29"/>
      <c r="C913" s="54"/>
      <c r="D913" s="29"/>
      <c r="E913" s="29"/>
      <c r="F913" s="29"/>
      <c r="G913" s="131"/>
      <c r="H913" s="29"/>
      <c r="I913" s="29"/>
      <c r="J913" s="30"/>
      <c r="K913" s="4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5.75" customHeight="1" x14ac:dyDescent="0.3">
      <c r="A914" s="29"/>
      <c r="B914" s="29"/>
      <c r="C914" s="54"/>
      <c r="D914" s="29"/>
      <c r="E914" s="29"/>
      <c r="F914" s="29"/>
      <c r="G914" s="131"/>
      <c r="H914" s="29"/>
      <c r="I914" s="29"/>
      <c r="J914" s="30"/>
      <c r="K914" s="4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5.75" customHeight="1" x14ac:dyDescent="0.3">
      <c r="A915" s="29"/>
      <c r="B915" s="29"/>
      <c r="C915" s="54"/>
      <c r="D915" s="29"/>
      <c r="E915" s="29"/>
      <c r="F915" s="29"/>
      <c r="G915" s="131"/>
      <c r="H915" s="29"/>
      <c r="I915" s="29"/>
      <c r="J915" s="30"/>
      <c r="K915" s="4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5.75" customHeight="1" x14ac:dyDescent="0.3">
      <c r="A916" s="29"/>
      <c r="B916" s="29"/>
      <c r="C916" s="54"/>
      <c r="D916" s="29"/>
      <c r="E916" s="29"/>
      <c r="F916" s="29"/>
      <c r="G916" s="131"/>
      <c r="H916" s="29"/>
      <c r="I916" s="29"/>
      <c r="J916" s="30"/>
      <c r="K916" s="4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5.75" customHeight="1" x14ac:dyDescent="0.3">
      <c r="A917" s="29"/>
      <c r="B917" s="29"/>
      <c r="C917" s="54"/>
      <c r="D917" s="29"/>
      <c r="E917" s="29"/>
      <c r="F917" s="29"/>
      <c r="G917" s="131"/>
      <c r="H917" s="29"/>
      <c r="I917" s="29"/>
      <c r="J917" s="30"/>
      <c r="K917" s="4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5.75" customHeight="1" x14ac:dyDescent="0.3">
      <c r="A918" s="29"/>
      <c r="B918" s="29"/>
      <c r="C918" s="54"/>
      <c r="D918" s="29"/>
      <c r="E918" s="29"/>
      <c r="F918" s="29"/>
      <c r="G918" s="131"/>
      <c r="H918" s="29"/>
      <c r="I918" s="29"/>
      <c r="J918" s="30"/>
      <c r="K918" s="4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5.75" customHeight="1" x14ac:dyDescent="0.3">
      <c r="A919" s="29"/>
      <c r="B919" s="29"/>
      <c r="C919" s="54"/>
      <c r="D919" s="29"/>
      <c r="E919" s="29"/>
      <c r="F919" s="29"/>
      <c r="G919" s="131"/>
      <c r="H919" s="29"/>
      <c r="I919" s="29"/>
      <c r="J919" s="30"/>
      <c r="K919" s="4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5.75" customHeight="1" x14ac:dyDescent="0.3">
      <c r="A920" s="29"/>
      <c r="B920" s="29"/>
      <c r="C920" s="54"/>
      <c r="D920" s="29"/>
      <c r="E920" s="29"/>
      <c r="F920" s="29"/>
      <c r="G920" s="131"/>
      <c r="H920" s="29"/>
      <c r="I920" s="29"/>
      <c r="J920" s="30"/>
      <c r="K920" s="4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5.75" customHeight="1" x14ac:dyDescent="0.3">
      <c r="A921" s="29"/>
      <c r="B921" s="29"/>
      <c r="C921" s="54"/>
      <c r="D921" s="29"/>
      <c r="E921" s="29"/>
      <c r="F921" s="29"/>
      <c r="G921" s="131"/>
      <c r="H921" s="29"/>
      <c r="I921" s="29"/>
      <c r="J921" s="30"/>
      <c r="K921" s="4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5.75" customHeight="1" x14ac:dyDescent="0.3">
      <c r="A922" s="29"/>
      <c r="B922" s="29"/>
      <c r="C922" s="54"/>
      <c r="D922" s="29"/>
      <c r="E922" s="29"/>
      <c r="F922" s="29"/>
      <c r="G922" s="131"/>
      <c r="H922" s="29"/>
      <c r="I922" s="29"/>
      <c r="J922" s="30"/>
      <c r="K922" s="4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5.75" customHeight="1" x14ac:dyDescent="0.3">
      <c r="A923" s="29"/>
      <c r="B923" s="29"/>
      <c r="C923" s="54"/>
      <c r="D923" s="29"/>
      <c r="E923" s="29"/>
      <c r="F923" s="29"/>
      <c r="G923" s="131"/>
      <c r="H923" s="29"/>
      <c r="I923" s="29"/>
      <c r="J923" s="30"/>
      <c r="K923" s="4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5.75" customHeight="1" x14ac:dyDescent="0.3">
      <c r="A924" s="29"/>
      <c r="B924" s="29"/>
      <c r="C924" s="54"/>
      <c r="D924" s="29"/>
      <c r="E924" s="29"/>
      <c r="F924" s="29"/>
      <c r="G924" s="131"/>
      <c r="H924" s="29"/>
      <c r="I924" s="29"/>
      <c r="J924" s="30"/>
      <c r="K924" s="4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5.75" customHeight="1" x14ac:dyDescent="0.3">
      <c r="A925" s="29"/>
      <c r="B925" s="29"/>
      <c r="C925" s="54"/>
      <c r="D925" s="29"/>
      <c r="E925" s="29"/>
      <c r="F925" s="29"/>
      <c r="G925" s="131"/>
      <c r="H925" s="29"/>
      <c r="I925" s="29"/>
      <c r="J925" s="30"/>
      <c r="K925" s="4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5.75" customHeight="1" x14ac:dyDescent="0.3">
      <c r="A926" s="29"/>
      <c r="B926" s="29"/>
      <c r="C926" s="54"/>
      <c r="D926" s="29"/>
      <c r="E926" s="29"/>
      <c r="F926" s="29"/>
      <c r="G926" s="131"/>
      <c r="H926" s="29"/>
      <c r="I926" s="29"/>
      <c r="J926" s="30"/>
      <c r="K926" s="4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5.75" customHeight="1" x14ac:dyDescent="0.3">
      <c r="A927" s="29"/>
      <c r="B927" s="29"/>
      <c r="C927" s="54"/>
      <c r="D927" s="29"/>
      <c r="E927" s="29"/>
      <c r="F927" s="29"/>
      <c r="G927" s="131"/>
      <c r="H927" s="29"/>
      <c r="I927" s="29"/>
      <c r="J927" s="30"/>
      <c r="K927" s="4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5.75" customHeight="1" x14ac:dyDescent="0.3">
      <c r="A928" s="29"/>
      <c r="B928" s="29"/>
      <c r="C928" s="54"/>
      <c r="D928" s="29"/>
      <c r="E928" s="29"/>
      <c r="F928" s="29"/>
      <c r="G928" s="131"/>
      <c r="H928" s="29"/>
      <c r="I928" s="29"/>
      <c r="J928" s="30"/>
      <c r="K928" s="4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5.75" customHeight="1" x14ac:dyDescent="0.3">
      <c r="A929" s="29"/>
      <c r="B929" s="29"/>
      <c r="C929" s="54"/>
      <c r="D929" s="29"/>
      <c r="E929" s="29"/>
      <c r="F929" s="29"/>
      <c r="G929" s="131"/>
      <c r="H929" s="29"/>
      <c r="I929" s="29"/>
      <c r="J929" s="30"/>
      <c r="K929" s="4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5.75" customHeight="1" x14ac:dyDescent="0.3">
      <c r="A930" s="29"/>
      <c r="B930" s="29"/>
      <c r="C930" s="54"/>
      <c r="D930" s="29"/>
      <c r="E930" s="29"/>
      <c r="F930" s="29"/>
      <c r="G930" s="131"/>
      <c r="H930" s="29"/>
      <c r="I930" s="29"/>
      <c r="J930" s="30"/>
      <c r="K930" s="4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5.75" customHeight="1" x14ac:dyDescent="0.3">
      <c r="A931" s="29"/>
      <c r="B931" s="29"/>
      <c r="C931" s="54"/>
      <c r="D931" s="29"/>
      <c r="E931" s="29"/>
      <c r="F931" s="29"/>
      <c r="G931" s="131"/>
      <c r="H931" s="29"/>
      <c r="I931" s="29"/>
      <c r="J931" s="30"/>
      <c r="K931" s="4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5.75" customHeight="1" x14ac:dyDescent="0.3">
      <c r="A932" s="29"/>
      <c r="B932" s="29"/>
      <c r="C932" s="54"/>
      <c r="D932" s="29"/>
      <c r="E932" s="29"/>
      <c r="F932" s="29"/>
      <c r="G932" s="131"/>
      <c r="H932" s="29"/>
      <c r="I932" s="29"/>
      <c r="J932" s="30"/>
      <c r="K932" s="4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5.75" customHeight="1" x14ac:dyDescent="0.3">
      <c r="A933" s="29"/>
      <c r="B933" s="29"/>
      <c r="C933" s="54"/>
      <c r="D933" s="29"/>
      <c r="E933" s="29"/>
      <c r="F933" s="29"/>
      <c r="G933" s="131"/>
      <c r="H933" s="29"/>
      <c r="I933" s="29"/>
      <c r="J933" s="30"/>
      <c r="K933" s="4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5.75" customHeight="1" x14ac:dyDescent="0.3">
      <c r="A934" s="29"/>
      <c r="B934" s="29"/>
      <c r="C934" s="54"/>
      <c r="D934" s="29"/>
      <c r="E934" s="29"/>
      <c r="F934" s="29"/>
      <c r="G934" s="131"/>
      <c r="H934" s="29"/>
      <c r="I934" s="29"/>
      <c r="J934" s="30"/>
      <c r="K934" s="4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5.75" customHeight="1" x14ac:dyDescent="0.3">
      <c r="A935" s="29"/>
      <c r="B935" s="29"/>
      <c r="C935" s="54"/>
      <c r="D935" s="29"/>
      <c r="E935" s="29"/>
      <c r="F935" s="29"/>
      <c r="G935" s="131"/>
      <c r="H935" s="29"/>
      <c r="I935" s="29"/>
      <c r="J935" s="30"/>
      <c r="K935" s="4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5.75" customHeight="1" x14ac:dyDescent="0.3">
      <c r="A936" s="29"/>
      <c r="B936" s="29"/>
      <c r="C936" s="54"/>
      <c r="D936" s="29"/>
      <c r="E936" s="29"/>
      <c r="F936" s="29"/>
      <c r="G936" s="131"/>
      <c r="H936" s="29"/>
      <c r="I936" s="29"/>
      <c r="J936" s="30"/>
      <c r="K936" s="4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5.75" customHeight="1" x14ac:dyDescent="0.3">
      <c r="A937" s="29"/>
      <c r="B937" s="29"/>
      <c r="C937" s="54"/>
      <c r="D937" s="29"/>
      <c r="E937" s="29"/>
      <c r="F937" s="29"/>
      <c r="G937" s="131"/>
      <c r="H937" s="29"/>
      <c r="I937" s="29"/>
      <c r="J937" s="30"/>
      <c r="K937" s="4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5.75" customHeight="1" x14ac:dyDescent="0.3">
      <c r="A938" s="29"/>
      <c r="B938" s="29"/>
      <c r="C938" s="54"/>
      <c r="D938" s="29"/>
      <c r="E938" s="29"/>
      <c r="F938" s="29"/>
      <c r="G938" s="131"/>
      <c r="H938" s="29"/>
      <c r="I938" s="29"/>
      <c r="J938" s="30"/>
      <c r="K938" s="4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5.75" customHeight="1" x14ac:dyDescent="0.3">
      <c r="A939" s="29"/>
      <c r="B939" s="29"/>
      <c r="C939" s="54"/>
      <c r="D939" s="29"/>
      <c r="E939" s="29"/>
      <c r="F939" s="29"/>
      <c r="G939" s="131"/>
      <c r="H939" s="29"/>
      <c r="I939" s="29"/>
      <c r="J939" s="30"/>
      <c r="K939" s="4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5.75" customHeight="1" x14ac:dyDescent="0.3">
      <c r="A940" s="29"/>
      <c r="B940" s="29"/>
      <c r="C940" s="54"/>
      <c r="D940" s="29"/>
      <c r="E940" s="29"/>
      <c r="F940" s="29"/>
      <c r="G940" s="131"/>
      <c r="H940" s="29"/>
      <c r="I940" s="29"/>
      <c r="J940" s="30"/>
      <c r="K940" s="4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5.75" customHeight="1" x14ac:dyDescent="0.3">
      <c r="A941" s="29"/>
      <c r="B941" s="29"/>
      <c r="C941" s="54"/>
      <c r="D941" s="29"/>
      <c r="E941" s="29"/>
      <c r="F941" s="29"/>
      <c r="G941" s="131"/>
      <c r="H941" s="29"/>
      <c r="I941" s="29"/>
      <c r="J941" s="30"/>
      <c r="K941" s="4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5.75" customHeight="1" x14ac:dyDescent="0.3">
      <c r="A942" s="29"/>
      <c r="B942" s="29"/>
      <c r="C942" s="54"/>
      <c r="D942" s="29"/>
      <c r="E942" s="29"/>
      <c r="F942" s="29"/>
      <c r="G942" s="131"/>
      <c r="H942" s="29"/>
      <c r="I942" s="29"/>
      <c r="J942" s="30"/>
      <c r="K942" s="4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5.75" customHeight="1" x14ac:dyDescent="0.3">
      <c r="A943" s="29"/>
      <c r="B943" s="29"/>
      <c r="C943" s="54"/>
      <c r="D943" s="29"/>
      <c r="E943" s="29"/>
      <c r="F943" s="29"/>
      <c r="G943" s="131"/>
      <c r="H943" s="29"/>
      <c r="I943" s="29"/>
      <c r="J943" s="30"/>
      <c r="K943" s="4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5.75" customHeight="1" x14ac:dyDescent="0.3">
      <c r="A944" s="29"/>
      <c r="B944" s="29"/>
      <c r="C944" s="54"/>
      <c r="D944" s="29"/>
      <c r="E944" s="29"/>
      <c r="F944" s="29"/>
      <c r="G944" s="131"/>
      <c r="H944" s="29"/>
      <c r="I944" s="29"/>
      <c r="J944" s="30"/>
      <c r="K944" s="4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5.75" customHeight="1" x14ac:dyDescent="0.3">
      <c r="A945" s="29"/>
      <c r="B945" s="29"/>
      <c r="C945" s="54"/>
      <c r="D945" s="29"/>
      <c r="E945" s="29"/>
      <c r="F945" s="29"/>
      <c r="G945" s="131"/>
      <c r="H945" s="29"/>
      <c r="I945" s="29"/>
      <c r="J945" s="30"/>
      <c r="K945" s="4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5.75" customHeight="1" x14ac:dyDescent="0.3">
      <c r="A946" s="29"/>
      <c r="B946" s="29"/>
      <c r="C946" s="54"/>
      <c r="D946" s="29"/>
      <c r="E946" s="29"/>
      <c r="F946" s="29"/>
      <c r="G946" s="131"/>
      <c r="H946" s="29"/>
      <c r="I946" s="29"/>
      <c r="J946" s="30"/>
      <c r="K946" s="4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5.75" customHeight="1" x14ac:dyDescent="0.3">
      <c r="A947" s="29"/>
      <c r="B947" s="29"/>
      <c r="C947" s="54"/>
      <c r="D947" s="29"/>
      <c r="E947" s="29"/>
      <c r="F947" s="29"/>
      <c r="G947" s="131"/>
      <c r="H947" s="29"/>
      <c r="I947" s="29"/>
      <c r="J947" s="30"/>
      <c r="K947" s="4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5.75" customHeight="1" x14ac:dyDescent="0.3">
      <c r="A948" s="29"/>
      <c r="B948" s="29"/>
      <c r="C948" s="54"/>
      <c r="D948" s="29"/>
      <c r="E948" s="29"/>
      <c r="F948" s="29"/>
      <c r="G948" s="131"/>
      <c r="H948" s="29"/>
      <c r="I948" s="29"/>
      <c r="J948" s="30"/>
      <c r="K948" s="4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5.75" customHeight="1" x14ac:dyDescent="0.3">
      <c r="A949" s="29"/>
      <c r="B949" s="29"/>
      <c r="C949" s="54"/>
      <c r="D949" s="29"/>
      <c r="E949" s="29"/>
      <c r="F949" s="29"/>
      <c r="G949" s="131"/>
      <c r="H949" s="29"/>
      <c r="I949" s="29"/>
      <c r="J949" s="30"/>
      <c r="K949" s="4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5.75" customHeight="1" x14ac:dyDescent="0.3">
      <c r="A950" s="29"/>
      <c r="B950" s="29"/>
      <c r="C950" s="54"/>
      <c r="D950" s="29"/>
      <c r="E950" s="29"/>
      <c r="F950" s="29"/>
      <c r="G950" s="131"/>
      <c r="H950" s="29"/>
      <c r="I950" s="29"/>
      <c r="J950" s="30"/>
      <c r="K950" s="4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5.75" customHeight="1" x14ac:dyDescent="0.3">
      <c r="A951" s="29"/>
      <c r="B951" s="29"/>
      <c r="C951" s="54"/>
      <c r="D951" s="29"/>
      <c r="E951" s="29"/>
      <c r="F951" s="29"/>
      <c r="G951" s="131"/>
      <c r="H951" s="29"/>
      <c r="I951" s="29"/>
      <c r="J951" s="30"/>
      <c r="K951" s="4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5.75" customHeight="1" x14ac:dyDescent="0.3">
      <c r="A952" s="29"/>
      <c r="B952" s="29"/>
      <c r="C952" s="54"/>
      <c r="D952" s="29"/>
      <c r="E952" s="29"/>
      <c r="F952" s="29"/>
      <c r="G952" s="131"/>
      <c r="H952" s="29"/>
      <c r="I952" s="29"/>
      <c r="J952" s="30"/>
      <c r="K952" s="4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5.75" customHeight="1" x14ac:dyDescent="0.3">
      <c r="A953" s="29"/>
      <c r="B953" s="29"/>
      <c r="C953" s="54"/>
      <c r="D953" s="29"/>
      <c r="E953" s="29"/>
      <c r="F953" s="29"/>
      <c r="G953" s="131"/>
      <c r="H953" s="29"/>
      <c r="I953" s="29"/>
      <c r="J953" s="30"/>
      <c r="K953" s="4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5.75" customHeight="1" x14ac:dyDescent="0.3">
      <c r="A954" s="29"/>
      <c r="B954" s="29"/>
      <c r="C954" s="54"/>
      <c r="D954" s="29"/>
      <c r="E954" s="29"/>
      <c r="F954" s="29"/>
      <c r="G954" s="131"/>
      <c r="H954" s="29"/>
      <c r="I954" s="29"/>
      <c r="J954" s="30"/>
      <c r="K954" s="4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5.75" customHeight="1" x14ac:dyDescent="0.3">
      <c r="A955" s="29"/>
      <c r="B955" s="29"/>
      <c r="C955" s="54"/>
      <c r="D955" s="29"/>
      <c r="E955" s="29"/>
      <c r="F955" s="29"/>
      <c r="G955" s="131"/>
      <c r="H955" s="29"/>
      <c r="I955" s="29"/>
      <c r="J955" s="30"/>
      <c r="K955" s="4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5.75" customHeight="1" x14ac:dyDescent="0.3">
      <c r="A956" s="29"/>
      <c r="B956" s="29"/>
      <c r="C956" s="54"/>
      <c r="D956" s="29"/>
      <c r="E956" s="29"/>
      <c r="F956" s="29"/>
      <c r="G956" s="131"/>
      <c r="H956" s="29"/>
      <c r="I956" s="29"/>
      <c r="J956" s="30"/>
      <c r="K956" s="4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5.75" customHeight="1" x14ac:dyDescent="0.3">
      <c r="A957" s="29"/>
      <c r="B957" s="29"/>
      <c r="C957" s="54"/>
      <c r="D957" s="29"/>
      <c r="E957" s="29"/>
      <c r="F957" s="29"/>
      <c r="G957" s="131"/>
      <c r="H957" s="29"/>
      <c r="I957" s="29"/>
      <c r="J957" s="30"/>
      <c r="K957" s="4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5.75" customHeight="1" x14ac:dyDescent="0.3">
      <c r="A958" s="29"/>
      <c r="B958" s="29"/>
      <c r="C958" s="54"/>
      <c r="D958" s="29"/>
      <c r="E958" s="29"/>
      <c r="F958" s="29"/>
      <c r="G958" s="131"/>
      <c r="H958" s="29"/>
      <c r="I958" s="29"/>
      <c r="J958" s="30"/>
      <c r="K958" s="4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5.75" customHeight="1" x14ac:dyDescent="0.3">
      <c r="A959" s="29"/>
      <c r="B959" s="29"/>
      <c r="C959" s="54"/>
      <c r="D959" s="29"/>
      <c r="E959" s="29"/>
      <c r="F959" s="29"/>
      <c r="G959" s="131"/>
      <c r="H959" s="29"/>
      <c r="I959" s="29"/>
      <c r="J959" s="30"/>
      <c r="K959" s="4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5.75" customHeight="1" x14ac:dyDescent="0.3">
      <c r="A960" s="29"/>
      <c r="B960" s="29"/>
      <c r="C960" s="54"/>
      <c r="D960" s="29"/>
      <c r="E960" s="29"/>
      <c r="F960" s="29"/>
      <c r="G960" s="131"/>
      <c r="H960" s="29"/>
      <c r="I960" s="29"/>
      <c r="J960" s="30"/>
      <c r="K960" s="4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5.75" customHeight="1" x14ac:dyDescent="0.3">
      <c r="A961" s="29"/>
      <c r="B961" s="29"/>
      <c r="C961" s="54"/>
      <c r="D961" s="29"/>
      <c r="E961" s="29"/>
      <c r="F961" s="29"/>
      <c r="G961" s="131"/>
      <c r="H961" s="29"/>
      <c r="I961" s="29"/>
      <c r="J961" s="30"/>
      <c r="K961" s="4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5.75" customHeight="1" x14ac:dyDescent="0.3">
      <c r="A962" s="29"/>
      <c r="B962" s="29"/>
      <c r="C962" s="54"/>
      <c r="D962" s="29"/>
      <c r="E962" s="29"/>
      <c r="F962" s="29"/>
      <c r="G962" s="131"/>
      <c r="H962" s="29"/>
      <c r="I962" s="29"/>
      <c r="J962" s="30"/>
      <c r="K962" s="4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5.75" customHeight="1" x14ac:dyDescent="0.3">
      <c r="A963" s="29"/>
      <c r="B963" s="29"/>
      <c r="C963" s="54"/>
      <c r="D963" s="29"/>
      <c r="E963" s="29"/>
      <c r="F963" s="29"/>
      <c r="G963" s="131"/>
      <c r="H963" s="29"/>
      <c r="I963" s="29"/>
      <c r="J963" s="30"/>
      <c r="K963" s="4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5.75" customHeight="1" x14ac:dyDescent="0.3">
      <c r="A964" s="29"/>
      <c r="B964" s="29"/>
      <c r="C964" s="54"/>
      <c r="D964" s="29"/>
      <c r="E964" s="29"/>
      <c r="F964" s="29"/>
      <c r="G964" s="131"/>
      <c r="H964" s="29"/>
      <c r="I964" s="29"/>
      <c r="J964" s="30"/>
      <c r="K964" s="4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5.75" customHeight="1" x14ac:dyDescent="0.3">
      <c r="A965" s="29"/>
      <c r="B965" s="29"/>
      <c r="C965" s="54"/>
      <c r="D965" s="29"/>
      <c r="E965" s="29"/>
      <c r="F965" s="29"/>
      <c r="G965" s="131"/>
      <c r="H965" s="29"/>
      <c r="I965" s="29"/>
      <c r="J965" s="30"/>
      <c r="K965" s="4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5.75" customHeight="1" x14ac:dyDescent="0.3">
      <c r="A966" s="29"/>
      <c r="B966" s="29"/>
      <c r="C966" s="54"/>
      <c r="D966" s="29"/>
      <c r="E966" s="29"/>
      <c r="F966" s="29"/>
      <c r="G966" s="131"/>
      <c r="H966" s="29"/>
      <c r="I966" s="29"/>
      <c r="J966" s="30"/>
      <c r="K966" s="4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5.75" customHeight="1" x14ac:dyDescent="0.3">
      <c r="A967" s="29"/>
      <c r="B967" s="29"/>
      <c r="C967" s="54"/>
      <c r="D967" s="29"/>
      <c r="E967" s="29"/>
      <c r="F967" s="29"/>
      <c r="G967" s="131"/>
      <c r="H967" s="29"/>
      <c r="I967" s="29"/>
      <c r="J967" s="30"/>
      <c r="K967" s="4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5.75" customHeight="1" x14ac:dyDescent="0.3">
      <c r="A968" s="29"/>
      <c r="B968" s="29"/>
      <c r="C968" s="54"/>
      <c r="D968" s="29"/>
      <c r="E968" s="29"/>
      <c r="F968" s="29"/>
      <c r="G968" s="131"/>
      <c r="H968" s="29"/>
      <c r="I968" s="29"/>
      <c r="J968" s="30"/>
      <c r="K968" s="4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5.75" customHeight="1" x14ac:dyDescent="0.3">
      <c r="A969" s="29"/>
      <c r="B969" s="29"/>
      <c r="C969" s="54"/>
      <c r="D969" s="29"/>
      <c r="E969" s="29"/>
      <c r="F969" s="29"/>
      <c r="G969" s="131"/>
      <c r="H969" s="29"/>
      <c r="I969" s="29"/>
      <c r="J969" s="30"/>
      <c r="K969" s="4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5.75" customHeight="1" x14ac:dyDescent="0.3">
      <c r="A970" s="29"/>
      <c r="B970" s="29"/>
      <c r="C970" s="54"/>
      <c r="D970" s="29"/>
      <c r="E970" s="29"/>
      <c r="F970" s="29"/>
      <c r="G970" s="131"/>
      <c r="H970" s="29"/>
      <c r="I970" s="29"/>
      <c r="J970" s="30"/>
      <c r="K970" s="4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5.75" customHeight="1" x14ac:dyDescent="0.3">
      <c r="A971" s="29"/>
      <c r="B971" s="29"/>
      <c r="C971" s="54"/>
      <c r="D971" s="29"/>
      <c r="E971" s="29"/>
      <c r="F971" s="29"/>
      <c r="G971" s="131"/>
      <c r="H971" s="29"/>
      <c r="I971" s="29"/>
      <c r="J971" s="30"/>
      <c r="K971" s="4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5.75" customHeight="1" x14ac:dyDescent="0.3">
      <c r="A972" s="29"/>
      <c r="B972" s="29"/>
      <c r="C972" s="54"/>
      <c r="D972" s="29"/>
      <c r="E972" s="29"/>
      <c r="F972" s="29"/>
      <c r="G972" s="131"/>
      <c r="H972" s="29"/>
      <c r="I972" s="29"/>
      <c r="J972" s="30"/>
      <c r="K972" s="4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5.75" customHeight="1" x14ac:dyDescent="0.3">
      <c r="A973" s="29"/>
      <c r="B973" s="29"/>
      <c r="C973" s="54"/>
      <c r="D973" s="29"/>
      <c r="E973" s="29"/>
      <c r="F973" s="29"/>
      <c r="G973" s="131"/>
      <c r="H973" s="29"/>
      <c r="I973" s="29"/>
      <c r="J973" s="30"/>
      <c r="K973" s="4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5.75" customHeight="1" x14ac:dyDescent="0.3">
      <c r="A974" s="29"/>
      <c r="B974" s="29"/>
      <c r="C974" s="54"/>
      <c r="D974" s="29"/>
      <c r="E974" s="29"/>
      <c r="F974" s="29"/>
      <c r="G974" s="131"/>
      <c r="H974" s="29"/>
      <c r="I974" s="29"/>
      <c r="J974" s="30"/>
      <c r="K974" s="4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5.75" customHeight="1" x14ac:dyDescent="0.3">
      <c r="A975" s="29"/>
      <c r="B975" s="29"/>
      <c r="C975" s="54"/>
      <c r="D975" s="29"/>
      <c r="E975" s="29"/>
      <c r="F975" s="29"/>
      <c r="G975" s="131"/>
      <c r="H975" s="29"/>
      <c r="I975" s="29"/>
      <c r="J975" s="30"/>
      <c r="K975" s="4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5.75" customHeight="1" x14ac:dyDescent="0.3">
      <c r="A976" s="29"/>
      <c r="B976" s="29"/>
      <c r="C976" s="54"/>
      <c r="D976" s="29"/>
      <c r="E976" s="29"/>
      <c r="F976" s="29"/>
      <c r="G976" s="131"/>
      <c r="H976" s="29"/>
      <c r="I976" s="29"/>
      <c r="J976" s="30"/>
      <c r="K976" s="4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5.75" customHeight="1" x14ac:dyDescent="0.3">
      <c r="A977" s="29"/>
      <c r="B977" s="29"/>
      <c r="C977" s="54"/>
      <c r="D977" s="29"/>
      <c r="E977" s="29"/>
      <c r="F977" s="29"/>
      <c r="G977" s="131"/>
      <c r="H977" s="29"/>
      <c r="I977" s="29"/>
      <c r="J977" s="30"/>
      <c r="K977" s="4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5.75" customHeight="1" x14ac:dyDescent="0.3">
      <c r="A978" s="29"/>
      <c r="B978" s="29"/>
      <c r="C978" s="54"/>
      <c r="D978" s="29"/>
      <c r="E978" s="29"/>
      <c r="F978" s="29"/>
      <c r="G978" s="131"/>
      <c r="H978" s="29"/>
      <c r="I978" s="29"/>
      <c r="J978" s="30"/>
      <c r="K978" s="4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5.75" customHeight="1" x14ac:dyDescent="0.3">
      <c r="A979" s="29"/>
      <c r="B979" s="29"/>
      <c r="C979" s="54"/>
      <c r="D979" s="29"/>
      <c r="E979" s="29"/>
      <c r="F979" s="29"/>
      <c r="G979" s="131"/>
      <c r="H979" s="29"/>
      <c r="I979" s="29"/>
      <c r="J979" s="30"/>
      <c r="K979" s="4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5.75" customHeight="1" x14ac:dyDescent="0.3">
      <c r="A980" s="29"/>
      <c r="B980" s="29"/>
      <c r="C980" s="54"/>
      <c r="D980" s="29"/>
      <c r="E980" s="29"/>
      <c r="F980" s="29"/>
      <c r="G980" s="131"/>
      <c r="H980" s="29"/>
      <c r="I980" s="29"/>
      <c r="J980" s="30"/>
      <c r="K980" s="4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5.75" customHeight="1" x14ac:dyDescent="0.3">
      <c r="A981" s="29"/>
      <c r="B981" s="29"/>
      <c r="C981" s="54"/>
      <c r="D981" s="29"/>
      <c r="E981" s="29"/>
      <c r="F981" s="29"/>
      <c r="G981" s="131"/>
      <c r="H981" s="29"/>
      <c r="I981" s="29"/>
      <c r="J981" s="30"/>
      <c r="K981" s="4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5.75" customHeight="1" x14ac:dyDescent="0.3">
      <c r="A982" s="29"/>
      <c r="B982" s="29"/>
      <c r="C982" s="54"/>
      <c r="D982" s="29"/>
      <c r="E982" s="29"/>
      <c r="F982" s="29"/>
      <c r="G982" s="131"/>
      <c r="H982" s="29"/>
      <c r="I982" s="29"/>
      <c r="J982" s="30"/>
      <c r="K982" s="4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5.75" customHeight="1" x14ac:dyDescent="0.3">
      <c r="A983" s="29"/>
      <c r="B983" s="29"/>
      <c r="C983" s="54"/>
      <c r="D983" s="29"/>
      <c r="E983" s="29"/>
      <c r="F983" s="29"/>
      <c r="G983" s="131"/>
      <c r="H983" s="29"/>
      <c r="I983" s="29"/>
      <c r="J983" s="30"/>
      <c r="K983" s="4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5.75" customHeight="1" x14ac:dyDescent="0.3">
      <c r="A984" s="29"/>
      <c r="B984" s="29"/>
      <c r="C984" s="54"/>
      <c r="D984" s="29"/>
      <c r="E984" s="29"/>
      <c r="F984" s="29"/>
      <c r="G984" s="131"/>
      <c r="H984" s="29"/>
      <c r="I984" s="29"/>
      <c r="J984" s="30"/>
      <c r="K984" s="4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5.75" customHeight="1" x14ac:dyDescent="0.3">
      <c r="A985" s="29"/>
      <c r="B985" s="29"/>
      <c r="C985" s="54"/>
      <c r="D985" s="29"/>
      <c r="E985" s="29"/>
      <c r="F985" s="29"/>
      <c r="G985" s="131"/>
      <c r="H985" s="29"/>
      <c r="I985" s="29"/>
      <c r="J985" s="30"/>
      <c r="K985" s="4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5.75" customHeight="1" x14ac:dyDescent="0.3">
      <c r="A986" s="29"/>
      <c r="B986" s="29"/>
      <c r="C986" s="54"/>
      <c r="D986" s="29"/>
      <c r="E986" s="29"/>
      <c r="F986" s="29"/>
      <c r="G986" s="131"/>
      <c r="H986" s="29"/>
      <c r="I986" s="29"/>
      <c r="J986" s="30"/>
      <c r="K986" s="4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5.75" customHeight="1" x14ac:dyDescent="0.3">
      <c r="A987" s="29"/>
      <c r="B987" s="29"/>
      <c r="C987" s="54"/>
      <c r="D987" s="29"/>
      <c r="E987" s="29"/>
      <c r="F987" s="29"/>
      <c r="G987" s="131"/>
      <c r="H987" s="29"/>
      <c r="I987" s="29"/>
      <c r="J987" s="30"/>
      <c r="K987" s="4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5.75" customHeight="1" x14ac:dyDescent="0.3">
      <c r="A988" s="29"/>
      <c r="B988" s="29"/>
      <c r="C988" s="54"/>
      <c r="D988" s="29"/>
      <c r="E988" s="29"/>
      <c r="F988" s="29"/>
      <c r="G988" s="131"/>
      <c r="H988" s="29"/>
      <c r="I988" s="29"/>
      <c r="J988" s="30"/>
      <c r="K988" s="4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5.75" customHeight="1" x14ac:dyDescent="0.3">
      <c r="A989" s="29"/>
      <c r="B989" s="29"/>
      <c r="C989" s="54"/>
      <c r="D989" s="29"/>
      <c r="E989" s="29"/>
      <c r="F989" s="29"/>
      <c r="G989" s="131"/>
      <c r="H989" s="29"/>
      <c r="I989" s="29"/>
      <c r="J989" s="30"/>
      <c r="K989" s="4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5.75" customHeight="1" x14ac:dyDescent="0.3">
      <c r="A990" s="29"/>
      <c r="B990" s="29"/>
      <c r="C990" s="54"/>
      <c r="D990" s="29"/>
      <c r="E990" s="29"/>
      <c r="F990" s="29"/>
      <c r="G990" s="131"/>
      <c r="H990" s="29"/>
      <c r="I990" s="29"/>
      <c r="J990" s="30"/>
      <c r="K990" s="4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5.75" customHeight="1" x14ac:dyDescent="0.3">
      <c r="A991" s="29"/>
      <c r="B991" s="29"/>
      <c r="C991" s="54"/>
      <c r="D991" s="29"/>
      <c r="E991" s="29"/>
      <c r="F991" s="29"/>
      <c r="G991" s="131"/>
      <c r="H991" s="29"/>
      <c r="I991" s="29"/>
      <c r="J991" s="30"/>
      <c r="K991" s="4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5.75" customHeight="1" x14ac:dyDescent="0.3">
      <c r="A992" s="29"/>
      <c r="B992" s="29"/>
      <c r="C992" s="54"/>
      <c r="D992" s="29"/>
      <c r="E992" s="29"/>
      <c r="F992" s="29"/>
      <c r="G992" s="131"/>
      <c r="H992" s="29"/>
      <c r="I992" s="29"/>
      <c r="J992" s="30"/>
      <c r="K992" s="4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5.75" customHeight="1" x14ac:dyDescent="0.3">
      <c r="A993" s="29"/>
      <c r="B993" s="29"/>
      <c r="C993" s="54"/>
      <c r="D993" s="29"/>
      <c r="E993" s="29"/>
      <c r="F993" s="29"/>
      <c r="G993" s="131"/>
      <c r="H993" s="29"/>
      <c r="I993" s="29"/>
      <c r="J993" s="30"/>
      <c r="K993" s="4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5.75" customHeight="1" x14ac:dyDescent="0.3">
      <c r="A994" s="29"/>
      <c r="B994" s="29"/>
      <c r="C994" s="54"/>
      <c r="D994" s="29"/>
      <c r="E994" s="29"/>
      <c r="F994" s="29"/>
      <c r="G994" s="131"/>
      <c r="H994" s="29"/>
      <c r="I994" s="29"/>
      <c r="J994" s="30"/>
      <c r="K994" s="4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5.75" customHeight="1" x14ac:dyDescent="0.3">
      <c r="A995" s="29"/>
      <c r="B995" s="29"/>
      <c r="C995" s="54"/>
      <c r="D995" s="29"/>
      <c r="E995" s="29"/>
      <c r="F995" s="29"/>
      <c r="G995" s="131"/>
      <c r="H995" s="29"/>
      <c r="I995" s="29"/>
      <c r="J995" s="30"/>
      <c r="K995" s="4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5.75" customHeight="1" x14ac:dyDescent="0.3">
      <c r="A996" s="29"/>
      <c r="B996" s="29"/>
      <c r="C996" s="54"/>
      <c r="D996" s="29"/>
      <c r="E996" s="29"/>
      <c r="F996" s="29"/>
      <c r="G996" s="131"/>
      <c r="H996" s="29"/>
      <c r="I996" s="29"/>
      <c r="J996" s="30"/>
      <c r="K996" s="4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5.75" customHeight="1" x14ac:dyDescent="0.3">
      <c r="A997" s="29"/>
      <c r="B997" s="29"/>
      <c r="C997" s="54"/>
      <c r="D997" s="29"/>
      <c r="E997" s="29"/>
      <c r="F997" s="29"/>
      <c r="G997" s="131"/>
      <c r="H997" s="29"/>
      <c r="I997" s="29"/>
      <c r="J997" s="30"/>
      <c r="K997" s="4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5.75" customHeight="1" x14ac:dyDescent="0.3">
      <c r="A998" s="29"/>
      <c r="B998" s="29"/>
      <c r="C998" s="54"/>
      <c r="D998" s="29"/>
      <c r="E998" s="29"/>
      <c r="F998" s="29"/>
      <c r="G998" s="131"/>
      <c r="H998" s="29"/>
      <c r="I998" s="29"/>
      <c r="J998" s="30"/>
      <c r="K998" s="4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5.75" customHeight="1" x14ac:dyDescent="0.3">
      <c r="A999" s="29"/>
      <c r="B999" s="29"/>
      <c r="C999" s="54"/>
      <c r="D999" s="29"/>
      <c r="E999" s="29"/>
      <c r="F999" s="29"/>
      <c r="G999" s="131"/>
      <c r="H999" s="29"/>
      <c r="I999" s="29"/>
      <c r="J999" s="30"/>
      <c r="K999" s="4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5.75" customHeight="1" x14ac:dyDescent="0.3">
      <c r="A1000" s="29"/>
      <c r="B1000" s="29"/>
      <c r="C1000" s="54"/>
      <c r="D1000" s="29"/>
      <c r="E1000" s="29"/>
      <c r="F1000" s="29"/>
      <c r="G1000" s="131"/>
      <c r="H1000" s="29"/>
      <c r="I1000" s="29"/>
      <c r="J1000" s="30"/>
      <c r="K1000" s="4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">
    <mergeCell ref="A1:G1"/>
    <mergeCell ref="D3:E3"/>
    <mergeCell ref="C26:D26"/>
  </mergeCells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1000"/>
  <sheetViews>
    <sheetView workbookViewId="0"/>
  </sheetViews>
  <sheetFormatPr defaultColWidth="14.44140625" defaultRowHeight="15" customHeight="1" x14ac:dyDescent="0.3"/>
  <cols>
    <col min="1" max="1" width="4.5546875" customWidth="1"/>
    <col min="2" max="2" width="6.44140625" customWidth="1"/>
    <col min="3" max="3" width="13.44140625" customWidth="1"/>
    <col min="4" max="4" width="28.44140625" customWidth="1"/>
    <col min="5" max="5" width="9.109375" customWidth="1"/>
    <col min="6" max="6" width="10.109375" customWidth="1"/>
    <col min="7" max="7" width="9.109375" customWidth="1"/>
    <col min="8" max="8" width="11.88671875" customWidth="1"/>
    <col min="9" max="26" width="8.6640625" customWidth="1"/>
  </cols>
  <sheetData>
    <row r="1" spans="1:26" ht="19.5" customHeight="1" x14ac:dyDescent="0.3">
      <c r="A1" s="4"/>
      <c r="B1" s="4"/>
      <c r="C1" s="4"/>
      <c r="D1" s="132"/>
      <c r="E1" s="132"/>
      <c r="F1" s="132"/>
      <c r="G1" s="132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9.5" customHeight="1" x14ac:dyDescent="0.3">
      <c r="A2" s="4"/>
      <c r="B2" s="133" t="s">
        <v>1</v>
      </c>
      <c r="C2" s="133" t="s">
        <v>8</v>
      </c>
      <c r="D2" s="134" t="s">
        <v>10</v>
      </c>
      <c r="E2" s="134" t="s">
        <v>87</v>
      </c>
      <c r="F2" s="134" t="s">
        <v>88</v>
      </c>
      <c r="G2" s="134" t="s">
        <v>243</v>
      </c>
      <c r="H2" s="133" t="s">
        <v>90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9.5" customHeight="1" x14ac:dyDescent="0.3">
      <c r="A3" s="4"/>
      <c r="B3" s="135">
        <v>1</v>
      </c>
      <c r="C3" s="136">
        <v>45344</v>
      </c>
      <c r="D3" s="137" t="s">
        <v>244</v>
      </c>
      <c r="E3" s="138">
        <v>6</v>
      </c>
      <c r="F3" s="138" t="s">
        <v>97</v>
      </c>
      <c r="G3" s="139">
        <v>30</v>
      </c>
      <c r="H3" s="140">
        <f t="shared" ref="H3:H9" si="0">E3*G3</f>
        <v>180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9.5" customHeight="1" x14ac:dyDescent="0.3">
      <c r="A4" s="4"/>
      <c r="B4" s="135">
        <v>2</v>
      </c>
      <c r="C4" s="136">
        <v>45344</v>
      </c>
      <c r="D4" s="137" t="s">
        <v>245</v>
      </c>
      <c r="E4" s="138">
        <v>1</v>
      </c>
      <c r="F4" s="138" t="s">
        <v>97</v>
      </c>
      <c r="G4" s="139">
        <v>80</v>
      </c>
      <c r="H4" s="140">
        <f t="shared" si="0"/>
        <v>80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9.5" customHeight="1" x14ac:dyDescent="0.3">
      <c r="A5" s="4"/>
      <c r="B5" s="135">
        <v>3</v>
      </c>
      <c r="C5" s="136">
        <v>45344</v>
      </c>
      <c r="D5" s="137" t="s">
        <v>246</v>
      </c>
      <c r="E5" s="138">
        <v>5</v>
      </c>
      <c r="F5" s="138" t="s">
        <v>97</v>
      </c>
      <c r="G5" s="139">
        <v>10</v>
      </c>
      <c r="H5" s="140">
        <f t="shared" si="0"/>
        <v>50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9.5" customHeight="1" x14ac:dyDescent="0.3">
      <c r="A6" s="4"/>
      <c r="B6" s="135">
        <v>4</v>
      </c>
      <c r="C6" s="136">
        <v>45344</v>
      </c>
      <c r="D6" s="137" t="s">
        <v>247</v>
      </c>
      <c r="E6" s="138">
        <v>1</v>
      </c>
      <c r="F6" s="138" t="s">
        <v>97</v>
      </c>
      <c r="G6" s="139">
        <v>1160</v>
      </c>
      <c r="H6" s="140">
        <f t="shared" si="0"/>
        <v>1160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9.5" customHeight="1" x14ac:dyDescent="0.3">
      <c r="A7" s="4"/>
      <c r="B7" s="135">
        <v>5</v>
      </c>
      <c r="C7" s="136">
        <v>45344</v>
      </c>
      <c r="D7" s="137" t="s">
        <v>248</v>
      </c>
      <c r="E7" s="138">
        <v>1</v>
      </c>
      <c r="F7" s="138" t="s">
        <v>97</v>
      </c>
      <c r="G7" s="139">
        <v>1600</v>
      </c>
      <c r="H7" s="140">
        <f t="shared" si="0"/>
        <v>1600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9.5" customHeight="1" x14ac:dyDescent="0.3">
      <c r="A8" s="4"/>
      <c r="B8" s="135">
        <v>6</v>
      </c>
      <c r="C8" s="136">
        <v>45344</v>
      </c>
      <c r="D8" s="137" t="s">
        <v>249</v>
      </c>
      <c r="E8" s="138">
        <v>1</v>
      </c>
      <c r="F8" s="138" t="s">
        <v>97</v>
      </c>
      <c r="G8" s="141">
        <v>860</v>
      </c>
      <c r="H8" s="140">
        <f t="shared" si="0"/>
        <v>860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9.5" customHeight="1" x14ac:dyDescent="0.3">
      <c r="A9" s="4"/>
      <c r="B9" s="135">
        <v>7</v>
      </c>
      <c r="C9" s="136">
        <v>45353</v>
      </c>
      <c r="D9" s="137" t="s">
        <v>244</v>
      </c>
      <c r="E9" s="138">
        <v>10</v>
      </c>
      <c r="F9" s="138" t="s">
        <v>97</v>
      </c>
      <c r="G9" s="139">
        <v>35</v>
      </c>
      <c r="H9" s="140">
        <f t="shared" si="0"/>
        <v>350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9.5" customHeight="1" x14ac:dyDescent="0.3">
      <c r="A10" s="4"/>
      <c r="B10" s="277" t="s">
        <v>90</v>
      </c>
      <c r="C10" s="243"/>
      <c r="D10" s="243"/>
      <c r="E10" s="243"/>
      <c r="F10" s="243"/>
      <c r="G10" s="240"/>
      <c r="H10" s="142">
        <f>SUM(H3:H9)</f>
        <v>4280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9.5" customHeight="1" x14ac:dyDescent="0.3">
      <c r="A11" s="4"/>
      <c r="B11" s="4"/>
      <c r="C11" s="4"/>
      <c r="D11" s="132"/>
      <c r="E11" s="132"/>
      <c r="F11" s="132"/>
      <c r="G11" s="132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9.5" customHeight="1" x14ac:dyDescent="0.3">
      <c r="A12" s="4"/>
      <c r="B12" s="4"/>
      <c r="C12" s="4"/>
      <c r="D12" s="132"/>
      <c r="E12" s="132"/>
      <c r="F12" s="132"/>
      <c r="G12" s="132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9.5" customHeight="1" x14ac:dyDescent="0.3">
      <c r="A13" s="4"/>
      <c r="B13" s="4"/>
      <c r="C13" s="4"/>
      <c r="D13" s="132"/>
      <c r="E13" s="132"/>
      <c r="F13" s="132"/>
      <c r="G13" s="132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9.5" customHeight="1" x14ac:dyDescent="0.3">
      <c r="A14" s="4"/>
      <c r="B14" s="4"/>
      <c r="C14" s="4"/>
      <c r="D14" s="132"/>
      <c r="E14" s="132"/>
      <c r="F14" s="132"/>
      <c r="G14" s="132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9.5" customHeight="1" x14ac:dyDescent="0.3">
      <c r="A15" s="4"/>
      <c r="B15" s="4"/>
      <c r="C15" s="4"/>
      <c r="D15" s="132"/>
      <c r="E15" s="132"/>
      <c r="F15" s="132"/>
      <c r="G15" s="132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9.5" customHeight="1" x14ac:dyDescent="0.3">
      <c r="A16" s="4"/>
      <c r="B16" s="4"/>
      <c r="C16" s="4"/>
      <c r="D16" s="132"/>
      <c r="E16" s="132"/>
      <c r="F16" s="132"/>
      <c r="G16" s="132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9.5" customHeight="1" x14ac:dyDescent="0.3">
      <c r="A17" s="4"/>
      <c r="B17" s="4"/>
      <c r="C17" s="4"/>
      <c r="D17" s="132"/>
      <c r="E17" s="132"/>
      <c r="F17" s="132"/>
      <c r="G17" s="132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9.5" customHeight="1" x14ac:dyDescent="0.3">
      <c r="A18" s="4"/>
      <c r="B18" s="4"/>
      <c r="C18" s="4"/>
      <c r="D18" s="132"/>
      <c r="E18" s="132"/>
      <c r="F18" s="132"/>
      <c r="G18" s="132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9.5" customHeight="1" x14ac:dyDescent="0.3">
      <c r="A19" s="4"/>
      <c r="B19" s="4"/>
      <c r="C19" s="4"/>
      <c r="D19" s="132"/>
      <c r="E19" s="132"/>
      <c r="F19" s="132"/>
      <c r="G19" s="132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9.5" customHeight="1" x14ac:dyDescent="0.3">
      <c r="A20" s="4"/>
      <c r="B20" s="4"/>
      <c r="C20" s="4"/>
      <c r="D20" s="132"/>
      <c r="E20" s="132"/>
      <c r="F20" s="132"/>
      <c r="G20" s="132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9.5" customHeight="1" x14ac:dyDescent="0.3">
      <c r="A21" s="4"/>
      <c r="B21" s="4"/>
      <c r="C21" s="4"/>
      <c r="D21" s="132"/>
      <c r="E21" s="132"/>
      <c r="F21" s="132"/>
      <c r="G21" s="132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9.5" customHeight="1" x14ac:dyDescent="0.3">
      <c r="A22" s="4"/>
      <c r="B22" s="4"/>
      <c r="C22" s="4"/>
      <c r="D22" s="132"/>
      <c r="E22" s="132"/>
      <c r="F22" s="132"/>
      <c r="G22" s="132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9.5" customHeight="1" x14ac:dyDescent="0.3">
      <c r="A23" s="4"/>
      <c r="B23" s="4"/>
      <c r="C23" s="4"/>
      <c r="D23" s="132"/>
      <c r="E23" s="132"/>
      <c r="F23" s="132"/>
      <c r="G23" s="132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9.5" customHeight="1" x14ac:dyDescent="0.3">
      <c r="A24" s="4"/>
      <c r="B24" s="4"/>
      <c r="C24" s="4"/>
      <c r="D24" s="132"/>
      <c r="E24" s="132"/>
      <c r="F24" s="132"/>
      <c r="G24" s="132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9.5" customHeight="1" x14ac:dyDescent="0.3">
      <c r="A25" s="4"/>
      <c r="B25" s="4"/>
      <c r="C25" s="4"/>
      <c r="D25" s="132"/>
      <c r="E25" s="132"/>
      <c r="F25" s="132"/>
      <c r="G25" s="132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9.5" customHeight="1" x14ac:dyDescent="0.3">
      <c r="A26" s="4"/>
      <c r="B26" s="4"/>
      <c r="C26" s="4"/>
      <c r="D26" s="132"/>
      <c r="E26" s="132"/>
      <c r="F26" s="132"/>
      <c r="G26" s="132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9.5" customHeight="1" x14ac:dyDescent="0.3">
      <c r="A27" s="4"/>
      <c r="B27" s="4"/>
      <c r="C27" s="4"/>
      <c r="D27" s="132"/>
      <c r="E27" s="132"/>
      <c r="F27" s="132"/>
      <c r="G27" s="132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9.5" customHeight="1" x14ac:dyDescent="0.3">
      <c r="A28" s="4"/>
      <c r="B28" s="4"/>
      <c r="C28" s="4"/>
      <c r="D28" s="132"/>
      <c r="E28" s="132"/>
      <c r="F28" s="132"/>
      <c r="G28" s="132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9.5" customHeight="1" x14ac:dyDescent="0.3">
      <c r="A29" s="4"/>
      <c r="B29" s="4"/>
      <c r="C29" s="4"/>
      <c r="D29" s="132"/>
      <c r="E29" s="132"/>
      <c r="F29" s="132"/>
      <c r="G29" s="132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9.5" customHeight="1" x14ac:dyDescent="0.3">
      <c r="A30" s="4"/>
      <c r="B30" s="4"/>
      <c r="C30" s="4"/>
      <c r="D30" s="132"/>
      <c r="E30" s="132"/>
      <c r="F30" s="132"/>
      <c r="G30" s="132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9.5" customHeight="1" x14ac:dyDescent="0.3">
      <c r="A31" s="4"/>
      <c r="B31" s="4"/>
      <c r="C31" s="4"/>
      <c r="D31" s="132"/>
      <c r="E31" s="132"/>
      <c r="F31" s="132"/>
      <c r="G31" s="132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9.5" customHeight="1" x14ac:dyDescent="0.3">
      <c r="A32" s="4"/>
      <c r="B32" s="4"/>
      <c r="C32" s="4"/>
      <c r="D32" s="132"/>
      <c r="E32" s="132"/>
      <c r="F32" s="132"/>
      <c r="G32" s="132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9.5" customHeight="1" x14ac:dyDescent="0.3">
      <c r="A33" s="4"/>
      <c r="B33" s="4"/>
      <c r="C33" s="4"/>
      <c r="D33" s="132"/>
      <c r="E33" s="132"/>
      <c r="F33" s="132"/>
      <c r="G33" s="132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9.5" customHeight="1" x14ac:dyDescent="0.3">
      <c r="A34" s="4"/>
      <c r="B34" s="4"/>
      <c r="C34" s="4"/>
      <c r="D34" s="132"/>
      <c r="E34" s="132"/>
      <c r="F34" s="132"/>
      <c r="G34" s="132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9.5" customHeight="1" x14ac:dyDescent="0.3">
      <c r="A35" s="4"/>
      <c r="B35" s="4"/>
      <c r="C35" s="4"/>
      <c r="D35" s="132"/>
      <c r="E35" s="132"/>
      <c r="F35" s="132"/>
      <c r="G35" s="132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9.5" customHeight="1" x14ac:dyDescent="0.3">
      <c r="A36" s="4"/>
      <c r="B36" s="4"/>
      <c r="C36" s="4"/>
      <c r="D36" s="132"/>
      <c r="E36" s="132"/>
      <c r="F36" s="132"/>
      <c r="G36" s="132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9.5" customHeight="1" x14ac:dyDescent="0.3">
      <c r="A37" s="4"/>
      <c r="B37" s="4"/>
      <c r="C37" s="4"/>
      <c r="D37" s="132"/>
      <c r="E37" s="132"/>
      <c r="F37" s="132"/>
      <c r="G37" s="132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9.5" customHeight="1" x14ac:dyDescent="0.3">
      <c r="A38" s="4"/>
      <c r="B38" s="4"/>
      <c r="C38" s="4"/>
      <c r="D38" s="132"/>
      <c r="E38" s="132"/>
      <c r="F38" s="132"/>
      <c r="G38" s="132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9.5" customHeight="1" x14ac:dyDescent="0.3">
      <c r="A39" s="4"/>
      <c r="B39" s="4"/>
      <c r="C39" s="4"/>
      <c r="D39" s="132"/>
      <c r="E39" s="132"/>
      <c r="F39" s="132"/>
      <c r="G39" s="132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9.5" customHeight="1" x14ac:dyDescent="0.3">
      <c r="A40" s="4"/>
      <c r="B40" s="4"/>
      <c r="C40" s="4"/>
      <c r="D40" s="132"/>
      <c r="E40" s="132"/>
      <c r="F40" s="132"/>
      <c r="G40" s="132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9.5" customHeight="1" x14ac:dyDescent="0.3">
      <c r="A41" s="4"/>
      <c r="B41" s="4"/>
      <c r="C41" s="4"/>
      <c r="D41" s="132"/>
      <c r="E41" s="132"/>
      <c r="F41" s="132"/>
      <c r="G41" s="132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9.5" customHeight="1" x14ac:dyDescent="0.3">
      <c r="A42" s="4"/>
      <c r="B42" s="4"/>
      <c r="C42" s="4"/>
      <c r="D42" s="132"/>
      <c r="E42" s="132"/>
      <c r="F42" s="132"/>
      <c r="G42" s="132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9.5" customHeight="1" x14ac:dyDescent="0.3">
      <c r="A43" s="4"/>
      <c r="B43" s="4"/>
      <c r="C43" s="4"/>
      <c r="D43" s="132"/>
      <c r="E43" s="132"/>
      <c r="F43" s="132"/>
      <c r="G43" s="132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9.5" customHeight="1" x14ac:dyDescent="0.3">
      <c r="A44" s="4"/>
      <c r="B44" s="4"/>
      <c r="C44" s="4"/>
      <c r="D44" s="132"/>
      <c r="E44" s="132"/>
      <c r="F44" s="132"/>
      <c r="G44" s="132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9.5" customHeight="1" x14ac:dyDescent="0.3">
      <c r="A45" s="4"/>
      <c r="B45" s="4"/>
      <c r="C45" s="4"/>
      <c r="D45" s="132"/>
      <c r="E45" s="132"/>
      <c r="F45" s="132"/>
      <c r="G45" s="132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9.5" customHeight="1" x14ac:dyDescent="0.3">
      <c r="A46" s="4"/>
      <c r="B46" s="4"/>
      <c r="C46" s="4"/>
      <c r="D46" s="132"/>
      <c r="E46" s="132"/>
      <c r="F46" s="132"/>
      <c r="G46" s="132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9.5" customHeight="1" x14ac:dyDescent="0.3">
      <c r="A47" s="4"/>
      <c r="B47" s="4"/>
      <c r="C47" s="4"/>
      <c r="D47" s="132"/>
      <c r="E47" s="132"/>
      <c r="F47" s="132"/>
      <c r="G47" s="132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9.5" customHeight="1" x14ac:dyDescent="0.3">
      <c r="A48" s="4"/>
      <c r="B48" s="4"/>
      <c r="C48" s="4"/>
      <c r="D48" s="132"/>
      <c r="E48" s="132"/>
      <c r="F48" s="132"/>
      <c r="G48" s="132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9.5" customHeight="1" x14ac:dyDescent="0.3">
      <c r="A49" s="4"/>
      <c r="B49" s="4"/>
      <c r="C49" s="4"/>
      <c r="D49" s="132"/>
      <c r="E49" s="132"/>
      <c r="F49" s="132"/>
      <c r="G49" s="132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9.5" customHeight="1" x14ac:dyDescent="0.3">
      <c r="A50" s="4"/>
      <c r="B50" s="4"/>
      <c r="C50" s="4"/>
      <c r="D50" s="132"/>
      <c r="E50" s="132"/>
      <c r="F50" s="132"/>
      <c r="G50" s="132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9.5" customHeight="1" x14ac:dyDescent="0.3">
      <c r="A51" s="4"/>
      <c r="B51" s="4"/>
      <c r="C51" s="4"/>
      <c r="D51" s="132"/>
      <c r="E51" s="132"/>
      <c r="F51" s="132"/>
      <c r="G51" s="132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9.5" customHeight="1" x14ac:dyDescent="0.3">
      <c r="A52" s="4"/>
      <c r="B52" s="4"/>
      <c r="C52" s="4"/>
      <c r="D52" s="132"/>
      <c r="E52" s="132"/>
      <c r="F52" s="132"/>
      <c r="G52" s="132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9.5" customHeight="1" x14ac:dyDescent="0.3">
      <c r="A53" s="4"/>
      <c r="B53" s="4"/>
      <c r="C53" s="4"/>
      <c r="D53" s="132"/>
      <c r="E53" s="132"/>
      <c r="F53" s="132"/>
      <c r="G53" s="132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9.5" customHeight="1" x14ac:dyDescent="0.3">
      <c r="A54" s="4"/>
      <c r="B54" s="4"/>
      <c r="C54" s="4"/>
      <c r="D54" s="132"/>
      <c r="E54" s="132"/>
      <c r="F54" s="132"/>
      <c r="G54" s="132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9.5" customHeight="1" x14ac:dyDescent="0.3">
      <c r="A55" s="4"/>
      <c r="B55" s="4"/>
      <c r="C55" s="4"/>
      <c r="D55" s="132"/>
      <c r="E55" s="132"/>
      <c r="F55" s="132"/>
      <c r="G55" s="132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9.5" customHeight="1" x14ac:dyDescent="0.3">
      <c r="A56" s="4"/>
      <c r="B56" s="4"/>
      <c r="C56" s="4"/>
      <c r="D56" s="132"/>
      <c r="E56" s="132"/>
      <c r="F56" s="132"/>
      <c r="G56" s="132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9.5" customHeight="1" x14ac:dyDescent="0.3">
      <c r="A57" s="4"/>
      <c r="B57" s="4"/>
      <c r="C57" s="4"/>
      <c r="D57" s="132"/>
      <c r="E57" s="132"/>
      <c r="F57" s="132"/>
      <c r="G57" s="132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9.5" customHeight="1" x14ac:dyDescent="0.3">
      <c r="A58" s="4"/>
      <c r="B58" s="4"/>
      <c r="C58" s="4"/>
      <c r="D58" s="132"/>
      <c r="E58" s="132"/>
      <c r="F58" s="132"/>
      <c r="G58" s="132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9.5" customHeight="1" x14ac:dyDescent="0.3">
      <c r="A59" s="4"/>
      <c r="B59" s="4"/>
      <c r="C59" s="4"/>
      <c r="D59" s="132"/>
      <c r="E59" s="132"/>
      <c r="F59" s="132"/>
      <c r="G59" s="132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9.5" customHeight="1" x14ac:dyDescent="0.3">
      <c r="A60" s="4"/>
      <c r="B60" s="4"/>
      <c r="C60" s="4"/>
      <c r="D60" s="132"/>
      <c r="E60" s="132"/>
      <c r="F60" s="132"/>
      <c r="G60" s="132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9.5" customHeight="1" x14ac:dyDescent="0.3">
      <c r="A61" s="4"/>
      <c r="B61" s="4"/>
      <c r="C61" s="4"/>
      <c r="D61" s="132"/>
      <c r="E61" s="132"/>
      <c r="F61" s="132"/>
      <c r="G61" s="132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9.5" customHeight="1" x14ac:dyDescent="0.3">
      <c r="A62" s="4"/>
      <c r="B62" s="4"/>
      <c r="C62" s="4"/>
      <c r="D62" s="132"/>
      <c r="E62" s="132"/>
      <c r="F62" s="132"/>
      <c r="G62" s="132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9.5" customHeight="1" x14ac:dyDescent="0.3">
      <c r="A63" s="4"/>
      <c r="B63" s="4"/>
      <c r="C63" s="4"/>
      <c r="D63" s="132"/>
      <c r="E63" s="132"/>
      <c r="F63" s="132"/>
      <c r="G63" s="132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9.5" customHeight="1" x14ac:dyDescent="0.3">
      <c r="A64" s="4"/>
      <c r="B64" s="4"/>
      <c r="C64" s="4"/>
      <c r="D64" s="132"/>
      <c r="E64" s="132"/>
      <c r="F64" s="132"/>
      <c r="G64" s="132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9.5" customHeight="1" x14ac:dyDescent="0.3">
      <c r="A65" s="4"/>
      <c r="B65" s="4"/>
      <c r="C65" s="4"/>
      <c r="D65" s="132"/>
      <c r="E65" s="132"/>
      <c r="F65" s="132"/>
      <c r="G65" s="132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9.5" customHeight="1" x14ac:dyDescent="0.3">
      <c r="A66" s="4"/>
      <c r="B66" s="4"/>
      <c r="C66" s="4"/>
      <c r="D66" s="132"/>
      <c r="E66" s="132"/>
      <c r="F66" s="132"/>
      <c r="G66" s="132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9.5" customHeight="1" x14ac:dyDescent="0.3">
      <c r="A67" s="4"/>
      <c r="B67" s="4"/>
      <c r="C67" s="4"/>
      <c r="D67" s="132"/>
      <c r="E67" s="132"/>
      <c r="F67" s="132"/>
      <c r="G67" s="132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9.5" customHeight="1" x14ac:dyDescent="0.3">
      <c r="A68" s="4"/>
      <c r="B68" s="4"/>
      <c r="C68" s="4"/>
      <c r="D68" s="132"/>
      <c r="E68" s="132"/>
      <c r="F68" s="132"/>
      <c r="G68" s="132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9.5" customHeight="1" x14ac:dyDescent="0.3">
      <c r="A69" s="4"/>
      <c r="B69" s="4"/>
      <c r="C69" s="4"/>
      <c r="D69" s="132"/>
      <c r="E69" s="132"/>
      <c r="F69" s="132"/>
      <c r="G69" s="132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9.5" customHeight="1" x14ac:dyDescent="0.3">
      <c r="A70" s="4"/>
      <c r="B70" s="4"/>
      <c r="C70" s="4"/>
      <c r="D70" s="132"/>
      <c r="E70" s="132"/>
      <c r="F70" s="132"/>
      <c r="G70" s="132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9.5" customHeight="1" x14ac:dyDescent="0.3">
      <c r="A71" s="4"/>
      <c r="B71" s="4"/>
      <c r="C71" s="4"/>
      <c r="D71" s="132"/>
      <c r="E71" s="132"/>
      <c r="F71" s="132"/>
      <c r="G71" s="132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9.5" customHeight="1" x14ac:dyDescent="0.3">
      <c r="A72" s="4"/>
      <c r="B72" s="4"/>
      <c r="C72" s="4"/>
      <c r="D72" s="132"/>
      <c r="E72" s="132"/>
      <c r="F72" s="132"/>
      <c r="G72" s="132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9.5" customHeight="1" x14ac:dyDescent="0.3">
      <c r="A73" s="4"/>
      <c r="B73" s="4"/>
      <c r="C73" s="4"/>
      <c r="D73" s="132"/>
      <c r="E73" s="132"/>
      <c r="F73" s="132"/>
      <c r="G73" s="132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9.5" customHeight="1" x14ac:dyDescent="0.3">
      <c r="A74" s="4"/>
      <c r="B74" s="4"/>
      <c r="C74" s="4"/>
      <c r="D74" s="132"/>
      <c r="E74" s="132"/>
      <c r="F74" s="132"/>
      <c r="G74" s="132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9.5" customHeight="1" x14ac:dyDescent="0.3">
      <c r="A75" s="4"/>
      <c r="B75" s="4"/>
      <c r="C75" s="4"/>
      <c r="D75" s="132"/>
      <c r="E75" s="132"/>
      <c r="F75" s="132"/>
      <c r="G75" s="132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9.5" customHeight="1" x14ac:dyDescent="0.3">
      <c r="A76" s="4"/>
      <c r="B76" s="4"/>
      <c r="C76" s="4"/>
      <c r="D76" s="132"/>
      <c r="E76" s="132"/>
      <c r="F76" s="132"/>
      <c r="G76" s="132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9.5" customHeight="1" x14ac:dyDescent="0.3">
      <c r="A77" s="4"/>
      <c r="B77" s="4"/>
      <c r="C77" s="4"/>
      <c r="D77" s="132"/>
      <c r="E77" s="132"/>
      <c r="F77" s="132"/>
      <c r="G77" s="132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9.5" customHeight="1" x14ac:dyDescent="0.3">
      <c r="A78" s="4"/>
      <c r="B78" s="4"/>
      <c r="C78" s="4"/>
      <c r="D78" s="132"/>
      <c r="E78" s="132"/>
      <c r="F78" s="132"/>
      <c r="G78" s="132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9.5" customHeight="1" x14ac:dyDescent="0.3">
      <c r="A79" s="4"/>
      <c r="B79" s="4"/>
      <c r="C79" s="4"/>
      <c r="D79" s="132"/>
      <c r="E79" s="132"/>
      <c r="F79" s="132"/>
      <c r="G79" s="132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9.5" customHeight="1" x14ac:dyDescent="0.3">
      <c r="A80" s="4"/>
      <c r="B80" s="4"/>
      <c r="C80" s="4"/>
      <c r="D80" s="132"/>
      <c r="E80" s="132"/>
      <c r="F80" s="132"/>
      <c r="G80" s="132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9.5" customHeight="1" x14ac:dyDescent="0.3">
      <c r="A81" s="4"/>
      <c r="B81" s="4"/>
      <c r="C81" s="4"/>
      <c r="D81" s="132"/>
      <c r="E81" s="132"/>
      <c r="F81" s="132"/>
      <c r="G81" s="132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9.5" customHeight="1" x14ac:dyDescent="0.3">
      <c r="A82" s="4"/>
      <c r="B82" s="4"/>
      <c r="C82" s="4"/>
      <c r="D82" s="132"/>
      <c r="E82" s="132"/>
      <c r="F82" s="132"/>
      <c r="G82" s="132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9.5" customHeight="1" x14ac:dyDescent="0.3">
      <c r="A83" s="4"/>
      <c r="B83" s="4"/>
      <c r="C83" s="4"/>
      <c r="D83" s="132"/>
      <c r="E83" s="132"/>
      <c r="F83" s="132"/>
      <c r="G83" s="132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9.5" customHeight="1" x14ac:dyDescent="0.3">
      <c r="A84" s="4"/>
      <c r="B84" s="4"/>
      <c r="C84" s="4"/>
      <c r="D84" s="132"/>
      <c r="E84" s="132"/>
      <c r="F84" s="132"/>
      <c r="G84" s="132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9.5" customHeight="1" x14ac:dyDescent="0.3">
      <c r="A85" s="4"/>
      <c r="B85" s="4"/>
      <c r="C85" s="4"/>
      <c r="D85" s="132"/>
      <c r="E85" s="132"/>
      <c r="F85" s="132"/>
      <c r="G85" s="132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9.5" customHeight="1" x14ac:dyDescent="0.3">
      <c r="A86" s="4"/>
      <c r="B86" s="4"/>
      <c r="C86" s="4"/>
      <c r="D86" s="132"/>
      <c r="E86" s="132"/>
      <c r="F86" s="132"/>
      <c r="G86" s="132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9.5" customHeight="1" x14ac:dyDescent="0.3">
      <c r="A87" s="4"/>
      <c r="B87" s="4"/>
      <c r="C87" s="4"/>
      <c r="D87" s="132"/>
      <c r="E87" s="132"/>
      <c r="F87" s="132"/>
      <c r="G87" s="132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9.5" customHeight="1" x14ac:dyDescent="0.3">
      <c r="A88" s="4"/>
      <c r="B88" s="4"/>
      <c r="C88" s="4"/>
      <c r="D88" s="132"/>
      <c r="E88" s="132"/>
      <c r="F88" s="132"/>
      <c r="G88" s="132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9.5" customHeight="1" x14ac:dyDescent="0.3">
      <c r="A89" s="4"/>
      <c r="B89" s="4"/>
      <c r="C89" s="4"/>
      <c r="D89" s="132"/>
      <c r="E89" s="132"/>
      <c r="F89" s="132"/>
      <c r="G89" s="132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9.5" customHeight="1" x14ac:dyDescent="0.3">
      <c r="A90" s="4"/>
      <c r="B90" s="4"/>
      <c r="C90" s="4"/>
      <c r="D90" s="132"/>
      <c r="E90" s="132"/>
      <c r="F90" s="132"/>
      <c r="G90" s="132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9.5" customHeight="1" x14ac:dyDescent="0.3">
      <c r="A91" s="4"/>
      <c r="B91" s="4"/>
      <c r="C91" s="4"/>
      <c r="D91" s="132"/>
      <c r="E91" s="132"/>
      <c r="F91" s="132"/>
      <c r="G91" s="132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9.5" customHeight="1" x14ac:dyDescent="0.3">
      <c r="A92" s="4"/>
      <c r="B92" s="4"/>
      <c r="C92" s="4"/>
      <c r="D92" s="132"/>
      <c r="E92" s="132"/>
      <c r="F92" s="132"/>
      <c r="G92" s="132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9.5" customHeight="1" x14ac:dyDescent="0.3">
      <c r="A93" s="4"/>
      <c r="B93" s="4"/>
      <c r="C93" s="4"/>
      <c r="D93" s="132"/>
      <c r="E93" s="132"/>
      <c r="F93" s="132"/>
      <c r="G93" s="132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9.5" customHeight="1" x14ac:dyDescent="0.3">
      <c r="A94" s="4"/>
      <c r="B94" s="4"/>
      <c r="C94" s="4"/>
      <c r="D94" s="132"/>
      <c r="E94" s="132"/>
      <c r="F94" s="132"/>
      <c r="G94" s="132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9.5" customHeight="1" x14ac:dyDescent="0.3">
      <c r="A95" s="4"/>
      <c r="B95" s="4"/>
      <c r="C95" s="4"/>
      <c r="D95" s="132"/>
      <c r="E95" s="132"/>
      <c r="F95" s="132"/>
      <c r="G95" s="132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9.5" customHeight="1" x14ac:dyDescent="0.3">
      <c r="A96" s="4"/>
      <c r="B96" s="4"/>
      <c r="C96" s="4"/>
      <c r="D96" s="132"/>
      <c r="E96" s="132"/>
      <c r="F96" s="132"/>
      <c r="G96" s="132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9.5" customHeight="1" x14ac:dyDescent="0.3">
      <c r="A97" s="4"/>
      <c r="B97" s="4"/>
      <c r="C97" s="4"/>
      <c r="D97" s="132"/>
      <c r="E97" s="132"/>
      <c r="F97" s="132"/>
      <c r="G97" s="132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9.5" customHeight="1" x14ac:dyDescent="0.3">
      <c r="A98" s="4"/>
      <c r="B98" s="4"/>
      <c r="C98" s="4"/>
      <c r="D98" s="132"/>
      <c r="E98" s="132"/>
      <c r="F98" s="132"/>
      <c r="G98" s="132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9.5" customHeight="1" x14ac:dyDescent="0.3">
      <c r="A99" s="4"/>
      <c r="B99" s="4"/>
      <c r="C99" s="4"/>
      <c r="D99" s="132"/>
      <c r="E99" s="132"/>
      <c r="F99" s="132"/>
      <c r="G99" s="132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9.5" customHeight="1" x14ac:dyDescent="0.3">
      <c r="A100" s="4"/>
      <c r="B100" s="4"/>
      <c r="C100" s="4"/>
      <c r="D100" s="132"/>
      <c r="E100" s="132"/>
      <c r="F100" s="132"/>
      <c r="G100" s="132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9.5" customHeight="1" x14ac:dyDescent="0.3">
      <c r="A101" s="4"/>
      <c r="B101" s="4"/>
      <c r="C101" s="4"/>
      <c r="D101" s="132"/>
      <c r="E101" s="132"/>
      <c r="F101" s="132"/>
      <c r="G101" s="132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9.5" customHeight="1" x14ac:dyDescent="0.3">
      <c r="A102" s="4"/>
      <c r="B102" s="4"/>
      <c r="C102" s="4"/>
      <c r="D102" s="132"/>
      <c r="E102" s="132"/>
      <c r="F102" s="132"/>
      <c r="G102" s="132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9.5" customHeight="1" x14ac:dyDescent="0.3">
      <c r="A103" s="4"/>
      <c r="B103" s="4"/>
      <c r="C103" s="4"/>
      <c r="D103" s="132"/>
      <c r="E103" s="132"/>
      <c r="F103" s="132"/>
      <c r="G103" s="132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9.5" customHeight="1" x14ac:dyDescent="0.3">
      <c r="A104" s="4"/>
      <c r="B104" s="4"/>
      <c r="C104" s="4"/>
      <c r="D104" s="132"/>
      <c r="E104" s="132"/>
      <c r="F104" s="132"/>
      <c r="G104" s="132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9.5" customHeight="1" x14ac:dyDescent="0.3">
      <c r="A105" s="4"/>
      <c r="B105" s="4"/>
      <c r="C105" s="4"/>
      <c r="D105" s="132"/>
      <c r="E105" s="132"/>
      <c r="F105" s="132"/>
      <c r="G105" s="132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9.5" customHeight="1" x14ac:dyDescent="0.3">
      <c r="A106" s="4"/>
      <c r="B106" s="4"/>
      <c r="C106" s="4"/>
      <c r="D106" s="132"/>
      <c r="E106" s="132"/>
      <c r="F106" s="132"/>
      <c r="G106" s="132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9.5" customHeight="1" x14ac:dyDescent="0.3">
      <c r="A107" s="4"/>
      <c r="B107" s="4"/>
      <c r="C107" s="4"/>
      <c r="D107" s="132"/>
      <c r="E107" s="132"/>
      <c r="F107" s="132"/>
      <c r="G107" s="132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9.5" customHeight="1" x14ac:dyDescent="0.3">
      <c r="A108" s="4"/>
      <c r="B108" s="4"/>
      <c r="C108" s="4"/>
      <c r="D108" s="132"/>
      <c r="E108" s="132"/>
      <c r="F108" s="132"/>
      <c r="G108" s="132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9.5" customHeight="1" x14ac:dyDescent="0.3">
      <c r="A109" s="4"/>
      <c r="B109" s="4"/>
      <c r="C109" s="4"/>
      <c r="D109" s="132"/>
      <c r="E109" s="132"/>
      <c r="F109" s="132"/>
      <c r="G109" s="132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9.5" customHeight="1" x14ac:dyDescent="0.3">
      <c r="A110" s="4"/>
      <c r="B110" s="4"/>
      <c r="C110" s="4"/>
      <c r="D110" s="132"/>
      <c r="E110" s="132"/>
      <c r="F110" s="132"/>
      <c r="G110" s="132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9.5" customHeight="1" x14ac:dyDescent="0.3">
      <c r="A111" s="4"/>
      <c r="B111" s="4"/>
      <c r="C111" s="4"/>
      <c r="D111" s="132"/>
      <c r="E111" s="132"/>
      <c r="F111" s="132"/>
      <c r="G111" s="132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9.5" customHeight="1" x14ac:dyDescent="0.3">
      <c r="A112" s="4"/>
      <c r="B112" s="4"/>
      <c r="C112" s="4"/>
      <c r="D112" s="132"/>
      <c r="E112" s="132"/>
      <c r="F112" s="132"/>
      <c r="G112" s="132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9.5" customHeight="1" x14ac:dyDescent="0.3">
      <c r="A113" s="4"/>
      <c r="B113" s="4"/>
      <c r="C113" s="4"/>
      <c r="D113" s="132"/>
      <c r="E113" s="132"/>
      <c r="F113" s="132"/>
      <c r="G113" s="132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9.5" customHeight="1" x14ac:dyDescent="0.3">
      <c r="A114" s="4"/>
      <c r="B114" s="4"/>
      <c r="C114" s="4"/>
      <c r="D114" s="132"/>
      <c r="E114" s="132"/>
      <c r="F114" s="132"/>
      <c r="G114" s="132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9.5" customHeight="1" x14ac:dyDescent="0.3">
      <c r="A115" s="4"/>
      <c r="B115" s="4"/>
      <c r="C115" s="4"/>
      <c r="D115" s="132"/>
      <c r="E115" s="132"/>
      <c r="F115" s="132"/>
      <c r="G115" s="132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9.5" customHeight="1" x14ac:dyDescent="0.3">
      <c r="A116" s="4"/>
      <c r="B116" s="4"/>
      <c r="C116" s="4"/>
      <c r="D116" s="132"/>
      <c r="E116" s="132"/>
      <c r="F116" s="132"/>
      <c r="G116" s="132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9.5" customHeight="1" x14ac:dyDescent="0.3">
      <c r="A117" s="4"/>
      <c r="B117" s="4"/>
      <c r="C117" s="4"/>
      <c r="D117" s="132"/>
      <c r="E117" s="132"/>
      <c r="F117" s="132"/>
      <c r="G117" s="132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9.5" customHeight="1" x14ac:dyDescent="0.3">
      <c r="A118" s="4"/>
      <c r="B118" s="4"/>
      <c r="C118" s="4"/>
      <c r="D118" s="132"/>
      <c r="E118" s="132"/>
      <c r="F118" s="132"/>
      <c r="G118" s="132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9.5" customHeight="1" x14ac:dyDescent="0.3">
      <c r="A119" s="4"/>
      <c r="B119" s="4"/>
      <c r="C119" s="4"/>
      <c r="D119" s="132"/>
      <c r="E119" s="132"/>
      <c r="F119" s="132"/>
      <c r="G119" s="132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9.5" customHeight="1" x14ac:dyDescent="0.3">
      <c r="A120" s="4"/>
      <c r="B120" s="4"/>
      <c r="C120" s="4"/>
      <c r="D120" s="132"/>
      <c r="E120" s="132"/>
      <c r="F120" s="132"/>
      <c r="G120" s="132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9.5" customHeight="1" x14ac:dyDescent="0.3">
      <c r="A121" s="4"/>
      <c r="B121" s="4"/>
      <c r="C121" s="4"/>
      <c r="D121" s="132"/>
      <c r="E121" s="132"/>
      <c r="F121" s="132"/>
      <c r="G121" s="132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9.5" customHeight="1" x14ac:dyDescent="0.3">
      <c r="A122" s="4"/>
      <c r="B122" s="4"/>
      <c r="C122" s="4"/>
      <c r="D122" s="132"/>
      <c r="E122" s="132"/>
      <c r="F122" s="132"/>
      <c r="G122" s="132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9.5" customHeight="1" x14ac:dyDescent="0.3">
      <c r="A123" s="4"/>
      <c r="B123" s="4"/>
      <c r="C123" s="4"/>
      <c r="D123" s="132"/>
      <c r="E123" s="132"/>
      <c r="F123" s="132"/>
      <c r="G123" s="132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9.5" customHeight="1" x14ac:dyDescent="0.3">
      <c r="A124" s="4"/>
      <c r="B124" s="4"/>
      <c r="C124" s="4"/>
      <c r="D124" s="132"/>
      <c r="E124" s="132"/>
      <c r="F124" s="132"/>
      <c r="G124" s="132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9.5" customHeight="1" x14ac:dyDescent="0.3">
      <c r="A125" s="4"/>
      <c r="B125" s="4"/>
      <c r="C125" s="4"/>
      <c r="D125" s="132"/>
      <c r="E125" s="132"/>
      <c r="F125" s="132"/>
      <c r="G125" s="132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9.5" customHeight="1" x14ac:dyDescent="0.3">
      <c r="A126" s="4"/>
      <c r="B126" s="4"/>
      <c r="C126" s="4"/>
      <c r="D126" s="132"/>
      <c r="E126" s="132"/>
      <c r="F126" s="132"/>
      <c r="G126" s="132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9.5" customHeight="1" x14ac:dyDescent="0.3">
      <c r="A127" s="4"/>
      <c r="B127" s="4"/>
      <c r="C127" s="4"/>
      <c r="D127" s="132"/>
      <c r="E127" s="132"/>
      <c r="F127" s="132"/>
      <c r="G127" s="132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9.5" customHeight="1" x14ac:dyDescent="0.3">
      <c r="A128" s="4"/>
      <c r="B128" s="4"/>
      <c r="C128" s="4"/>
      <c r="D128" s="132"/>
      <c r="E128" s="132"/>
      <c r="F128" s="132"/>
      <c r="G128" s="132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9.5" customHeight="1" x14ac:dyDescent="0.3">
      <c r="A129" s="4"/>
      <c r="B129" s="4"/>
      <c r="C129" s="4"/>
      <c r="D129" s="132"/>
      <c r="E129" s="132"/>
      <c r="F129" s="132"/>
      <c r="G129" s="132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9.5" customHeight="1" x14ac:dyDescent="0.3">
      <c r="A130" s="4"/>
      <c r="B130" s="4"/>
      <c r="C130" s="4"/>
      <c r="D130" s="132"/>
      <c r="E130" s="132"/>
      <c r="F130" s="132"/>
      <c r="G130" s="132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9.5" customHeight="1" x14ac:dyDescent="0.3">
      <c r="A131" s="4"/>
      <c r="B131" s="4"/>
      <c r="C131" s="4"/>
      <c r="D131" s="132"/>
      <c r="E131" s="132"/>
      <c r="F131" s="132"/>
      <c r="G131" s="132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9.5" customHeight="1" x14ac:dyDescent="0.3">
      <c r="A132" s="4"/>
      <c r="B132" s="4"/>
      <c r="C132" s="4"/>
      <c r="D132" s="132"/>
      <c r="E132" s="132"/>
      <c r="F132" s="132"/>
      <c r="G132" s="132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9.5" customHeight="1" x14ac:dyDescent="0.3">
      <c r="A133" s="4"/>
      <c r="B133" s="4"/>
      <c r="C133" s="4"/>
      <c r="D133" s="132"/>
      <c r="E133" s="132"/>
      <c r="F133" s="132"/>
      <c r="G133" s="132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9.5" customHeight="1" x14ac:dyDescent="0.3">
      <c r="A134" s="4"/>
      <c r="B134" s="4"/>
      <c r="C134" s="4"/>
      <c r="D134" s="132"/>
      <c r="E134" s="132"/>
      <c r="F134" s="132"/>
      <c r="G134" s="132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9.5" customHeight="1" x14ac:dyDescent="0.3">
      <c r="A135" s="4"/>
      <c r="B135" s="4"/>
      <c r="C135" s="4"/>
      <c r="D135" s="132"/>
      <c r="E135" s="132"/>
      <c r="F135" s="132"/>
      <c r="G135" s="132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9.5" customHeight="1" x14ac:dyDescent="0.3">
      <c r="A136" s="4"/>
      <c r="B136" s="4"/>
      <c r="C136" s="4"/>
      <c r="D136" s="132"/>
      <c r="E136" s="132"/>
      <c r="F136" s="132"/>
      <c r="G136" s="132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9.5" customHeight="1" x14ac:dyDescent="0.3">
      <c r="A137" s="4"/>
      <c r="B137" s="4"/>
      <c r="C137" s="4"/>
      <c r="D137" s="132"/>
      <c r="E137" s="132"/>
      <c r="F137" s="132"/>
      <c r="G137" s="132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9.5" customHeight="1" x14ac:dyDescent="0.3">
      <c r="A138" s="4"/>
      <c r="B138" s="4"/>
      <c r="C138" s="4"/>
      <c r="D138" s="132"/>
      <c r="E138" s="132"/>
      <c r="F138" s="132"/>
      <c r="G138" s="132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9.5" customHeight="1" x14ac:dyDescent="0.3">
      <c r="A139" s="4"/>
      <c r="B139" s="4"/>
      <c r="C139" s="4"/>
      <c r="D139" s="132"/>
      <c r="E139" s="132"/>
      <c r="F139" s="132"/>
      <c r="G139" s="132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9.5" customHeight="1" x14ac:dyDescent="0.3">
      <c r="A140" s="4"/>
      <c r="B140" s="4"/>
      <c r="C140" s="4"/>
      <c r="D140" s="132"/>
      <c r="E140" s="132"/>
      <c r="F140" s="132"/>
      <c r="G140" s="132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9.5" customHeight="1" x14ac:dyDescent="0.3">
      <c r="A141" s="4"/>
      <c r="B141" s="4"/>
      <c r="C141" s="4"/>
      <c r="D141" s="132"/>
      <c r="E141" s="132"/>
      <c r="F141" s="132"/>
      <c r="G141" s="132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9.5" customHeight="1" x14ac:dyDescent="0.3">
      <c r="A142" s="4"/>
      <c r="B142" s="4"/>
      <c r="C142" s="4"/>
      <c r="D142" s="132"/>
      <c r="E142" s="132"/>
      <c r="F142" s="132"/>
      <c r="G142" s="132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9.5" customHeight="1" x14ac:dyDescent="0.3">
      <c r="A143" s="4"/>
      <c r="B143" s="4"/>
      <c r="C143" s="4"/>
      <c r="D143" s="132"/>
      <c r="E143" s="132"/>
      <c r="F143" s="132"/>
      <c r="G143" s="132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9.5" customHeight="1" x14ac:dyDescent="0.3">
      <c r="A144" s="4"/>
      <c r="B144" s="4"/>
      <c r="C144" s="4"/>
      <c r="D144" s="132"/>
      <c r="E144" s="132"/>
      <c r="F144" s="132"/>
      <c r="G144" s="132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9.5" customHeight="1" x14ac:dyDescent="0.3">
      <c r="A145" s="4"/>
      <c r="B145" s="4"/>
      <c r="C145" s="4"/>
      <c r="D145" s="132"/>
      <c r="E145" s="132"/>
      <c r="F145" s="132"/>
      <c r="G145" s="132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9.5" customHeight="1" x14ac:dyDescent="0.3">
      <c r="A146" s="4"/>
      <c r="B146" s="4"/>
      <c r="C146" s="4"/>
      <c r="D146" s="132"/>
      <c r="E146" s="132"/>
      <c r="F146" s="132"/>
      <c r="G146" s="132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9.5" customHeight="1" x14ac:dyDescent="0.3">
      <c r="A147" s="4"/>
      <c r="B147" s="4"/>
      <c r="C147" s="4"/>
      <c r="D147" s="132"/>
      <c r="E147" s="132"/>
      <c r="F147" s="132"/>
      <c r="G147" s="132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9.5" customHeight="1" x14ac:dyDescent="0.3">
      <c r="A148" s="4"/>
      <c r="B148" s="4"/>
      <c r="C148" s="4"/>
      <c r="D148" s="132"/>
      <c r="E148" s="132"/>
      <c r="F148" s="132"/>
      <c r="G148" s="132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9.5" customHeight="1" x14ac:dyDescent="0.3">
      <c r="A149" s="4"/>
      <c r="B149" s="4"/>
      <c r="C149" s="4"/>
      <c r="D149" s="132"/>
      <c r="E149" s="132"/>
      <c r="F149" s="132"/>
      <c r="G149" s="132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9.5" customHeight="1" x14ac:dyDescent="0.3">
      <c r="A150" s="4"/>
      <c r="B150" s="4"/>
      <c r="C150" s="4"/>
      <c r="D150" s="132"/>
      <c r="E150" s="132"/>
      <c r="F150" s="132"/>
      <c r="G150" s="132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9.5" customHeight="1" x14ac:dyDescent="0.3">
      <c r="A151" s="4"/>
      <c r="B151" s="4"/>
      <c r="C151" s="4"/>
      <c r="D151" s="132"/>
      <c r="E151" s="132"/>
      <c r="F151" s="132"/>
      <c r="G151" s="132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9.5" customHeight="1" x14ac:dyDescent="0.3">
      <c r="A152" s="4"/>
      <c r="B152" s="4"/>
      <c r="C152" s="4"/>
      <c r="D152" s="132"/>
      <c r="E152" s="132"/>
      <c r="F152" s="132"/>
      <c r="G152" s="132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9.5" customHeight="1" x14ac:dyDescent="0.3">
      <c r="A153" s="4"/>
      <c r="B153" s="4"/>
      <c r="C153" s="4"/>
      <c r="D153" s="132"/>
      <c r="E153" s="132"/>
      <c r="F153" s="132"/>
      <c r="G153" s="132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9.5" customHeight="1" x14ac:dyDescent="0.3">
      <c r="A154" s="4"/>
      <c r="B154" s="4"/>
      <c r="C154" s="4"/>
      <c r="D154" s="132"/>
      <c r="E154" s="132"/>
      <c r="F154" s="132"/>
      <c r="G154" s="132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9.5" customHeight="1" x14ac:dyDescent="0.3">
      <c r="A155" s="4"/>
      <c r="B155" s="4"/>
      <c r="C155" s="4"/>
      <c r="D155" s="132"/>
      <c r="E155" s="132"/>
      <c r="F155" s="132"/>
      <c r="G155" s="132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9.5" customHeight="1" x14ac:dyDescent="0.3">
      <c r="A156" s="4"/>
      <c r="B156" s="4"/>
      <c r="C156" s="4"/>
      <c r="D156" s="132"/>
      <c r="E156" s="132"/>
      <c r="F156" s="132"/>
      <c r="G156" s="132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9.5" customHeight="1" x14ac:dyDescent="0.3">
      <c r="A157" s="4"/>
      <c r="B157" s="4"/>
      <c r="C157" s="4"/>
      <c r="D157" s="132"/>
      <c r="E157" s="132"/>
      <c r="F157" s="132"/>
      <c r="G157" s="132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9.5" customHeight="1" x14ac:dyDescent="0.3">
      <c r="A158" s="4"/>
      <c r="B158" s="4"/>
      <c r="C158" s="4"/>
      <c r="D158" s="132"/>
      <c r="E158" s="132"/>
      <c r="F158" s="132"/>
      <c r="G158" s="132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9.5" customHeight="1" x14ac:dyDescent="0.3">
      <c r="A159" s="4"/>
      <c r="B159" s="4"/>
      <c r="C159" s="4"/>
      <c r="D159" s="132"/>
      <c r="E159" s="132"/>
      <c r="F159" s="132"/>
      <c r="G159" s="132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9.5" customHeight="1" x14ac:dyDescent="0.3">
      <c r="A160" s="4"/>
      <c r="B160" s="4"/>
      <c r="C160" s="4"/>
      <c r="D160" s="132"/>
      <c r="E160" s="132"/>
      <c r="F160" s="132"/>
      <c r="G160" s="132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9.5" customHeight="1" x14ac:dyDescent="0.3">
      <c r="A161" s="4"/>
      <c r="B161" s="4"/>
      <c r="C161" s="4"/>
      <c r="D161" s="132"/>
      <c r="E161" s="132"/>
      <c r="F161" s="132"/>
      <c r="G161" s="132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9.5" customHeight="1" x14ac:dyDescent="0.3">
      <c r="A162" s="4"/>
      <c r="B162" s="4"/>
      <c r="C162" s="4"/>
      <c r="D162" s="132"/>
      <c r="E162" s="132"/>
      <c r="F162" s="132"/>
      <c r="G162" s="132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9.5" customHeight="1" x14ac:dyDescent="0.3">
      <c r="A163" s="4"/>
      <c r="B163" s="4"/>
      <c r="C163" s="4"/>
      <c r="D163" s="132"/>
      <c r="E163" s="132"/>
      <c r="F163" s="132"/>
      <c r="G163" s="132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9.5" customHeight="1" x14ac:dyDescent="0.3">
      <c r="A164" s="4"/>
      <c r="B164" s="4"/>
      <c r="C164" s="4"/>
      <c r="D164" s="132"/>
      <c r="E164" s="132"/>
      <c r="F164" s="132"/>
      <c r="G164" s="132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9.5" customHeight="1" x14ac:dyDescent="0.3">
      <c r="A165" s="4"/>
      <c r="B165" s="4"/>
      <c r="C165" s="4"/>
      <c r="D165" s="132"/>
      <c r="E165" s="132"/>
      <c r="F165" s="132"/>
      <c r="G165" s="132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9.5" customHeight="1" x14ac:dyDescent="0.3">
      <c r="A166" s="4"/>
      <c r="B166" s="4"/>
      <c r="C166" s="4"/>
      <c r="D166" s="132"/>
      <c r="E166" s="132"/>
      <c r="F166" s="132"/>
      <c r="G166" s="132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9.5" customHeight="1" x14ac:dyDescent="0.3">
      <c r="A167" s="4"/>
      <c r="B167" s="4"/>
      <c r="C167" s="4"/>
      <c r="D167" s="132"/>
      <c r="E167" s="132"/>
      <c r="F167" s="132"/>
      <c r="G167" s="132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9.5" customHeight="1" x14ac:dyDescent="0.3">
      <c r="A168" s="4"/>
      <c r="B168" s="4"/>
      <c r="C168" s="4"/>
      <c r="D168" s="132"/>
      <c r="E168" s="132"/>
      <c r="F168" s="132"/>
      <c r="G168" s="132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9.5" customHeight="1" x14ac:dyDescent="0.3">
      <c r="A169" s="4"/>
      <c r="B169" s="4"/>
      <c r="C169" s="4"/>
      <c r="D169" s="132"/>
      <c r="E169" s="132"/>
      <c r="F169" s="132"/>
      <c r="G169" s="132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9.5" customHeight="1" x14ac:dyDescent="0.3">
      <c r="A170" s="4"/>
      <c r="B170" s="4"/>
      <c r="C170" s="4"/>
      <c r="D170" s="132"/>
      <c r="E170" s="132"/>
      <c r="F170" s="132"/>
      <c r="G170" s="132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9.5" customHeight="1" x14ac:dyDescent="0.3">
      <c r="A171" s="4"/>
      <c r="B171" s="4"/>
      <c r="C171" s="4"/>
      <c r="D171" s="132"/>
      <c r="E171" s="132"/>
      <c r="F171" s="132"/>
      <c r="G171" s="132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9.5" customHeight="1" x14ac:dyDescent="0.3">
      <c r="A172" s="4"/>
      <c r="B172" s="4"/>
      <c r="C172" s="4"/>
      <c r="D172" s="132"/>
      <c r="E172" s="132"/>
      <c r="F172" s="132"/>
      <c r="G172" s="132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9.5" customHeight="1" x14ac:dyDescent="0.3">
      <c r="A173" s="4"/>
      <c r="B173" s="4"/>
      <c r="C173" s="4"/>
      <c r="D173" s="132"/>
      <c r="E173" s="132"/>
      <c r="F173" s="132"/>
      <c r="G173" s="132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9.5" customHeight="1" x14ac:dyDescent="0.3">
      <c r="A174" s="4"/>
      <c r="B174" s="4"/>
      <c r="C174" s="4"/>
      <c r="D174" s="132"/>
      <c r="E174" s="132"/>
      <c r="F174" s="132"/>
      <c r="G174" s="132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9.5" customHeight="1" x14ac:dyDescent="0.3">
      <c r="A175" s="4"/>
      <c r="B175" s="4"/>
      <c r="C175" s="4"/>
      <c r="D175" s="132"/>
      <c r="E175" s="132"/>
      <c r="F175" s="132"/>
      <c r="G175" s="132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9.5" customHeight="1" x14ac:dyDescent="0.3">
      <c r="A176" s="4"/>
      <c r="B176" s="4"/>
      <c r="C176" s="4"/>
      <c r="D176" s="132"/>
      <c r="E176" s="132"/>
      <c r="F176" s="132"/>
      <c r="G176" s="132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9.5" customHeight="1" x14ac:dyDescent="0.3">
      <c r="A177" s="4"/>
      <c r="B177" s="4"/>
      <c r="C177" s="4"/>
      <c r="D177" s="132"/>
      <c r="E177" s="132"/>
      <c r="F177" s="132"/>
      <c r="G177" s="132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9.5" customHeight="1" x14ac:dyDescent="0.3">
      <c r="A178" s="4"/>
      <c r="B178" s="4"/>
      <c r="C178" s="4"/>
      <c r="D178" s="132"/>
      <c r="E178" s="132"/>
      <c r="F178" s="132"/>
      <c r="G178" s="132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9.5" customHeight="1" x14ac:dyDescent="0.3">
      <c r="A179" s="4"/>
      <c r="B179" s="4"/>
      <c r="C179" s="4"/>
      <c r="D179" s="132"/>
      <c r="E179" s="132"/>
      <c r="F179" s="132"/>
      <c r="G179" s="132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9.5" customHeight="1" x14ac:dyDescent="0.3">
      <c r="A180" s="4"/>
      <c r="B180" s="4"/>
      <c r="C180" s="4"/>
      <c r="D180" s="132"/>
      <c r="E180" s="132"/>
      <c r="F180" s="132"/>
      <c r="G180" s="132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9.5" customHeight="1" x14ac:dyDescent="0.3">
      <c r="A181" s="4"/>
      <c r="B181" s="4"/>
      <c r="C181" s="4"/>
      <c r="D181" s="132"/>
      <c r="E181" s="132"/>
      <c r="F181" s="132"/>
      <c r="G181" s="132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9.5" customHeight="1" x14ac:dyDescent="0.3">
      <c r="A182" s="4"/>
      <c r="B182" s="4"/>
      <c r="C182" s="4"/>
      <c r="D182" s="132"/>
      <c r="E182" s="132"/>
      <c r="F182" s="132"/>
      <c r="G182" s="132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9.5" customHeight="1" x14ac:dyDescent="0.3">
      <c r="A183" s="4"/>
      <c r="B183" s="4"/>
      <c r="C183" s="4"/>
      <c r="D183" s="132"/>
      <c r="E183" s="132"/>
      <c r="F183" s="132"/>
      <c r="G183" s="132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9.5" customHeight="1" x14ac:dyDescent="0.3">
      <c r="A184" s="4"/>
      <c r="B184" s="4"/>
      <c r="C184" s="4"/>
      <c r="D184" s="132"/>
      <c r="E184" s="132"/>
      <c r="F184" s="132"/>
      <c r="G184" s="132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9.5" customHeight="1" x14ac:dyDescent="0.3">
      <c r="A185" s="4"/>
      <c r="B185" s="4"/>
      <c r="C185" s="4"/>
      <c r="D185" s="132"/>
      <c r="E185" s="132"/>
      <c r="F185" s="132"/>
      <c r="G185" s="132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9.5" customHeight="1" x14ac:dyDescent="0.3">
      <c r="A186" s="4"/>
      <c r="B186" s="4"/>
      <c r="C186" s="4"/>
      <c r="D186" s="132"/>
      <c r="E186" s="132"/>
      <c r="F186" s="132"/>
      <c r="G186" s="132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9.5" customHeight="1" x14ac:dyDescent="0.3">
      <c r="A187" s="4"/>
      <c r="B187" s="4"/>
      <c r="C187" s="4"/>
      <c r="D187" s="132"/>
      <c r="E187" s="132"/>
      <c r="F187" s="132"/>
      <c r="G187" s="132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9.5" customHeight="1" x14ac:dyDescent="0.3">
      <c r="A188" s="4"/>
      <c r="B188" s="4"/>
      <c r="C188" s="4"/>
      <c r="D188" s="132"/>
      <c r="E188" s="132"/>
      <c r="F188" s="132"/>
      <c r="G188" s="132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9.5" customHeight="1" x14ac:dyDescent="0.3">
      <c r="A189" s="4"/>
      <c r="B189" s="4"/>
      <c r="C189" s="4"/>
      <c r="D189" s="132"/>
      <c r="E189" s="132"/>
      <c r="F189" s="132"/>
      <c r="G189" s="132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9.5" customHeight="1" x14ac:dyDescent="0.3">
      <c r="A190" s="4"/>
      <c r="B190" s="4"/>
      <c r="C190" s="4"/>
      <c r="D190" s="132"/>
      <c r="E190" s="132"/>
      <c r="F190" s="132"/>
      <c r="G190" s="132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9.5" customHeight="1" x14ac:dyDescent="0.3">
      <c r="A191" s="4"/>
      <c r="B191" s="4"/>
      <c r="C191" s="4"/>
      <c r="D191" s="132"/>
      <c r="E191" s="132"/>
      <c r="F191" s="132"/>
      <c r="G191" s="132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9.5" customHeight="1" x14ac:dyDescent="0.3">
      <c r="A192" s="4"/>
      <c r="B192" s="4"/>
      <c r="C192" s="4"/>
      <c r="D192" s="132"/>
      <c r="E192" s="132"/>
      <c r="F192" s="132"/>
      <c r="G192" s="132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9.5" customHeight="1" x14ac:dyDescent="0.3">
      <c r="A193" s="4"/>
      <c r="B193" s="4"/>
      <c r="C193" s="4"/>
      <c r="D193" s="132"/>
      <c r="E193" s="132"/>
      <c r="F193" s="132"/>
      <c r="G193" s="132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9.5" customHeight="1" x14ac:dyDescent="0.3">
      <c r="A194" s="4"/>
      <c r="B194" s="4"/>
      <c r="C194" s="4"/>
      <c r="D194" s="132"/>
      <c r="E194" s="132"/>
      <c r="F194" s="132"/>
      <c r="G194" s="132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9.5" customHeight="1" x14ac:dyDescent="0.3">
      <c r="A195" s="4"/>
      <c r="B195" s="4"/>
      <c r="C195" s="4"/>
      <c r="D195" s="132"/>
      <c r="E195" s="132"/>
      <c r="F195" s="132"/>
      <c r="G195" s="132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9.5" customHeight="1" x14ac:dyDescent="0.3">
      <c r="A196" s="4"/>
      <c r="B196" s="4"/>
      <c r="C196" s="4"/>
      <c r="D196" s="132"/>
      <c r="E196" s="132"/>
      <c r="F196" s="132"/>
      <c r="G196" s="132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9.5" customHeight="1" x14ac:dyDescent="0.3">
      <c r="A197" s="4"/>
      <c r="B197" s="4"/>
      <c r="C197" s="4"/>
      <c r="D197" s="132"/>
      <c r="E197" s="132"/>
      <c r="F197" s="132"/>
      <c r="G197" s="132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9.5" customHeight="1" x14ac:dyDescent="0.3">
      <c r="A198" s="4"/>
      <c r="B198" s="4"/>
      <c r="C198" s="4"/>
      <c r="D198" s="132"/>
      <c r="E198" s="132"/>
      <c r="F198" s="132"/>
      <c r="G198" s="132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9.5" customHeight="1" x14ac:dyDescent="0.3">
      <c r="A199" s="4"/>
      <c r="B199" s="4"/>
      <c r="C199" s="4"/>
      <c r="D199" s="132"/>
      <c r="E199" s="132"/>
      <c r="F199" s="132"/>
      <c r="G199" s="132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9.5" customHeight="1" x14ac:dyDescent="0.3">
      <c r="A200" s="4"/>
      <c r="B200" s="4"/>
      <c r="C200" s="4"/>
      <c r="D200" s="132"/>
      <c r="E200" s="132"/>
      <c r="F200" s="132"/>
      <c r="G200" s="132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9.5" customHeight="1" x14ac:dyDescent="0.3">
      <c r="A201" s="4"/>
      <c r="B201" s="4"/>
      <c r="C201" s="4"/>
      <c r="D201" s="132"/>
      <c r="E201" s="132"/>
      <c r="F201" s="132"/>
      <c r="G201" s="132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9.5" customHeight="1" x14ac:dyDescent="0.3">
      <c r="A202" s="4"/>
      <c r="B202" s="4"/>
      <c r="C202" s="4"/>
      <c r="D202" s="132"/>
      <c r="E202" s="132"/>
      <c r="F202" s="132"/>
      <c r="G202" s="132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9.5" customHeight="1" x14ac:dyDescent="0.3">
      <c r="A203" s="4"/>
      <c r="B203" s="4"/>
      <c r="C203" s="4"/>
      <c r="D203" s="132"/>
      <c r="E203" s="132"/>
      <c r="F203" s="132"/>
      <c r="G203" s="132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9.5" customHeight="1" x14ac:dyDescent="0.3">
      <c r="A204" s="4"/>
      <c r="B204" s="4"/>
      <c r="C204" s="4"/>
      <c r="D204" s="132"/>
      <c r="E204" s="132"/>
      <c r="F204" s="132"/>
      <c r="G204" s="132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9.5" customHeight="1" x14ac:dyDescent="0.3">
      <c r="A205" s="4"/>
      <c r="B205" s="4"/>
      <c r="C205" s="4"/>
      <c r="D205" s="132"/>
      <c r="E205" s="132"/>
      <c r="F205" s="132"/>
      <c r="G205" s="132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9.5" customHeight="1" x14ac:dyDescent="0.3">
      <c r="A206" s="4"/>
      <c r="B206" s="4"/>
      <c r="C206" s="4"/>
      <c r="D206" s="132"/>
      <c r="E206" s="132"/>
      <c r="F206" s="132"/>
      <c r="G206" s="132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9.5" customHeight="1" x14ac:dyDescent="0.3">
      <c r="A207" s="4"/>
      <c r="B207" s="4"/>
      <c r="C207" s="4"/>
      <c r="D207" s="132"/>
      <c r="E207" s="132"/>
      <c r="F207" s="132"/>
      <c r="G207" s="132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9.5" customHeight="1" x14ac:dyDescent="0.3">
      <c r="A208" s="4"/>
      <c r="B208" s="4"/>
      <c r="C208" s="4"/>
      <c r="D208" s="132"/>
      <c r="E208" s="132"/>
      <c r="F208" s="132"/>
      <c r="G208" s="132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9.5" customHeight="1" x14ac:dyDescent="0.3">
      <c r="A209" s="4"/>
      <c r="B209" s="4"/>
      <c r="C209" s="4"/>
      <c r="D209" s="132"/>
      <c r="E209" s="132"/>
      <c r="F209" s="132"/>
      <c r="G209" s="132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9.5" customHeight="1" x14ac:dyDescent="0.3">
      <c r="A210" s="4"/>
      <c r="B210" s="4"/>
      <c r="C210" s="4"/>
      <c r="D210" s="132"/>
      <c r="E210" s="132"/>
      <c r="F210" s="132"/>
      <c r="G210" s="132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9.5" customHeight="1" x14ac:dyDescent="0.3">
      <c r="A211" s="4"/>
      <c r="B211" s="4"/>
      <c r="C211" s="4"/>
      <c r="D211" s="132"/>
      <c r="E211" s="132"/>
      <c r="F211" s="132"/>
      <c r="G211" s="132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9.5" customHeight="1" x14ac:dyDescent="0.3">
      <c r="A212" s="4"/>
      <c r="B212" s="4"/>
      <c r="C212" s="4"/>
      <c r="D212" s="132"/>
      <c r="E212" s="132"/>
      <c r="F212" s="132"/>
      <c r="G212" s="132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9.5" customHeight="1" x14ac:dyDescent="0.3">
      <c r="A213" s="4"/>
      <c r="B213" s="4"/>
      <c r="C213" s="4"/>
      <c r="D213" s="132"/>
      <c r="E213" s="132"/>
      <c r="F213" s="132"/>
      <c r="G213" s="132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9.5" customHeight="1" x14ac:dyDescent="0.3">
      <c r="A214" s="4"/>
      <c r="B214" s="4"/>
      <c r="C214" s="4"/>
      <c r="D214" s="132"/>
      <c r="E214" s="132"/>
      <c r="F214" s="132"/>
      <c r="G214" s="132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9.5" customHeight="1" x14ac:dyDescent="0.3">
      <c r="A215" s="4"/>
      <c r="B215" s="4"/>
      <c r="C215" s="4"/>
      <c r="D215" s="132"/>
      <c r="E215" s="132"/>
      <c r="F215" s="132"/>
      <c r="G215" s="132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9.5" customHeight="1" x14ac:dyDescent="0.3">
      <c r="A216" s="4"/>
      <c r="B216" s="4"/>
      <c r="C216" s="4"/>
      <c r="D216" s="132"/>
      <c r="E216" s="132"/>
      <c r="F216" s="132"/>
      <c r="G216" s="132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9.5" customHeight="1" x14ac:dyDescent="0.3">
      <c r="A217" s="4"/>
      <c r="B217" s="4"/>
      <c r="C217" s="4"/>
      <c r="D217" s="132"/>
      <c r="E217" s="132"/>
      <c r="F217" s="132"/>
      <c r="G217" s="132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9.5" customHeight="1" x14ac:dyDescent="0.3">
      <c r="A218" s="4"/>
      <c r="B218" s="4"/>
      <c r="C218" s="4"/>
      <c r="D218" s="132"/>
      <c r="E218" s="132"/>
      <c r="F218" s="132"/>
      <c r="G218" s="132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9.5" customHeight="1" x14ac:dyDescent="0.3">
      <c r="A219" s="4"/>
      <c r="B219" s="4"/>
      <c r="C219" s="4"/>
      <c r="D219" s="132"/>
      <c r="E219" s="132"/>
      <c r="F219" s="132"/>
      <c r="G219" s="132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9.5" customHeight="1" x14ac:dyDescent="0.3">
      <c r="A220" s="4"/>
      <c r="B220" s="4"/>
      <c r="C220" s="4"/>
      <c r="D220" s="132"/>
      <c r="E220" s="132"/>
      <c r="F220" s="132"/>
      <c r="G220" s="132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9.5" customHeight="1" x14ac:dyDescent="0.3">
      <c r="A221" s="4"/>
      <c r="B221" s="4"/>
      <c r="C221" s="4"/>
      <c r="D221" s="132"/>
      <c r="E221" s="132"/>
      <c r="F221" s="132"/>
      <c r="G221" s="132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9.5" customHeight="1" x14ac:dyDescent="0.3">
      <c r="A222" s="4"/>
      <c r="B222" s="4"/>
      <c r="C222" s="4"/>
      <c r="D222" s="132"/>
      <c r="E222" s="132"/>
      <c r="F222" s="132"/>
      <c r="G222" s="132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9.5" customHeight="1" x14ac:dyDescent="0.3">
      <c r="A223" s="4"/>
      <c r="B223" s="4"/>
      <c r="C223" s="4"/>
      <c r="D223" s="132"/>
      <c r="E223" s="132"/>
      <c r="F223" s="132"/>
      <c r="G223" s="132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9.5" customHeight="1" x14ac:dyDescent="0.3">
      <c r="A224" s="4"/>
      <c r="B224" s="4"/>
      <c r="C224" s="4"/>
      <c r="D224" s="132"/>
      <c r="E224" s="132"/>
      <c r="F224" s="132"/>
      <c r="G224" s="132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9.5" customHeight="1" x14ac:dyDescent="0.3">
      <c r="A225" s="4"/>
      <c r="B225" s="4"/>
      <c r="C225" s="4"/>
      <c r="D225" s="132"/>
      <c r="E225" s="132"/>
      <c r="F225" s="132"/>
      <c r="G225" s="132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9.5" customHeight="1" x14ac:dyDescent="0.3">
      <c r="A226" s="4"/>
      <c r="B226" s="4"/>
      <c r="C226" s="4"/>
      <c r="D226" s="132"/>
      <c r="E226" s="132"/>
      <c r="F226" s="132"/>
      <c r="G226" s="132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9.5" customHeight="1" x14ac:dyDescent="0.3">
      <c r="A227" s="4"/>
      <c r="B227" s="4"/>
      <c r="C227" s="4"/>
      <c r="D227" s="132"/>
      <c r="E227" s="132"/>
      <c r="F227" s="132"/>
      <c r="G227" s="132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9.5" customHeight="1" x14ac:dyDescent="0.3">
      <c r="A228" s="4"/>
      <c r="B228" s="4"/>
      <c r="C228" s="4"/>
      <c r="D228" s="132"/>
      <c r="E228" s="132"/>
      <c r="F228" s="132"/>
      <c r="G228" s="132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9.5" customHeight="1" x14ac:dyDescent="0.3">
      <c r="A229" s="4"/>
      <c r="B229" s="4"/>
      <c r="C229" s="4"/>
      <c r="D229" s="132"/>
      <c r="E229" s="132"/>
      <c r="F229" s="132"/>
      <c r="G229" s="132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9.5" customHeight="1" x14ac:dyDescent="0.3">
      <c r="A230" s="4"/>
      <c r="B230" s="4"/>
      <c r="C230" s="4"/>
      <c r="D230" s="132"/>
      <c r="E230" s="132"/>
      <c r="F230" s="132"/>
      <c r="G230" s="132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9.5" customHeight="1" x14ac:dyDescent="0.3">
      <c r="A231" s="4"/>
      <c r="B231" s="4"/>
      <c r="C231" s="4"/>
      <c r="D231" s="132"/>
      <c r="E231" s="132"/>
      <c r="F231" s="132"/>
      <c r="G231" s="132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9.5" customHeight="1" x14ac:dyDescent="0.3">
      <c r="A232" s="4"/>
      <c r="B232" s="4"/>
      <c r="C232" s="4"/>
      <c r="D232" s="132"/>
      <c r="E232" s="132"/>
      <c r="F232" s="132"/>
      <c r="G232" s="132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9.5" customHeight="1" x14ac:dyDescent="0.3">
      <c r="A233" s="4"/>
      <c r="B233" s="4"/>
      <c r="C233" s="4"/>
      <c r="D233" s="132"/>
      <c r="E233" s="132"/>
      <c r="F233" s="132"/>
      <c r="G233" s="132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9.5" customHeight="1" x14ac:dyDescent="0.3">
      <c r="A234" s="4"/>
      <c r="B234" s="4"/>
      <c r="C234" s="4"/>
      <c r="D234" s="132"/>
      <c r="E234" s="132"/>
      <c r="F234" s="132"/>
      <c r="G234" s="132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9.5" customHeight="1" x14ac:dyDescent="0.3">
      <c r="A235" s="4"/>
      <c r="B235" s="4"/>
      <c r="C235" s="4"/>
      <c r="D235" s="132"/>
      <c r="E235" s="132"/>
      <c r="F235" s="132"/>
      <c r="G235" s="132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9.5" customHeight="1" x14ac:dyDescent="0.3">
      <c r="A236" s="4"/>
      <c r="B236" s="4"/>
      <c r="C236" s="4"/>
      <c r="D236" s="132"/>
      <c r="E236" s="132"/>
      <c r="F236" s="132"/>
      <c r="G236" s="132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9.5" customHeight="1" x14ac:dyDescent="0.3">
      <c r="A237" s="4"/>
      <c r="B237" s="4"/>
      <c r="C237" s="4"/>
      <c r="D237" s="132"/>
      <c r="E237" s="132"/>
      <c r="F237" s="132"/>
      <c r="G237" s="132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9.5" customHeight="1" x14ac:dyDescent="0.3">
      <c r="A238" s="4"/>
      <c r="B238" s="4"/>
      <c r="C238" s="4"/>
      <c r="D238" s="132"/>
      <c r="E238" s="132"/>
      <c r="F238" s="132"/>
      <c r="G238" s="132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9.5" customHeight="1" x14ac:dyDescent="0.3">
      <c r="A239" s="4"/>
      <c r="B239" s="4"/>
      <c r="C239" s="4"/>
      <c r="D239" s="132"/>
      <c r="E239" s="132"/>
      <c r="F239" s="132"/>
      <c r="G239" s="132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9.5" customHeight="1" x14ac:dyDescent="0.3">
      <c r="A240" s="4"/>
      <c r="B240" s="4"/>
      <c r="C240" s="4"/>
      <c r="D240" s="132"/>
      <c r="E240" s="132"/>
      <c r="F240" s="132"/>
      <c r="G240" s="132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9.5" customHeight="1" x14ac:dyDescent="0.3">
      <c r="A241" s="4"/>
      <c r="B241" s="4"/>
      <c r="C241" s="4"/>
      <c r="D241" s="132"/>
      <c r="E241" s="132"/>
      <c r="F241" s="132"/>
      <c r="G241" s="132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9.5" customHeight="1" x14ac:dyDescent="0.3">
      <c r="A242" s="4"/>
      <c r="B242" s="4"/>
      <c r="C242" s="4"/>
      <c r="D242" s="132"/>
      <c r="E242" s="132"/>
      <c r="F242" s="132"/>
      <c r="G242" s="132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9.5" customHeight="1" x14ac:dyDescent="0.3">
      <c r="A243" s="4"/>
      <c r="B243" s="4"/>
      <c r="C243" s="4"/>
      <c r="D243" s="132"/>
      <c r="E243" s="132"/>
      <c r="F243" s="132"/>
      <c r="G243" s="132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9.5" customHeight="1" x14ac:dyDescent="0.3">
      <c r="A244" s="4"/>
      <c r="B244" s="4"/>
      <c r="C244" s="4"/>
      <c r="D244" s="132"/>
      <c r="E244" s="132"/>
      <c r="F244" s="132"/>
      <c r="G244" s="132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9.5" customHeight="1" x14ac:dyDescent="0.3">
      <c r="A245" s="4"/>
      <c r="B245" s="4"/>
      <c r="C245" s="4"/>
      <c r="D245" s="132"/>
      <c r="E245" s="132"/>
      <c r="F245" s="132"/>
      <c r="G245" s="132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9.5" customHeight="1" x14ac:dyDescent="0.3">
      <c r="A246" s="4"/>
      <c r="B246" s="4"/>
      <c r="C246" s="4"/>
      <c r="D246" s="132"/>
      <c r="E246" s="132"/>
      <c r="F246" s="132"/>
      <c r="G246" s="132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9.5" customHeight="1" x14ac:dyDescent="0.3">
      <c r="A247" s="4"/>
      <c r="B247" s="4"/>
      <c r="C247" s="4"/>
      <c r="D247" s="132"/>
      <c r="E247" s="132"/>
      <c r="F247" s="132"/>
      <c r="G247" s="132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9.5" customHeight="1" x14ac:dyDescent="0.3">
      <c r="A248" s="4"/>
      <c r="B248" s="4"/>
      <c r="C248" s="4"/>
      <c r="D248" s="132"/>
      <c r="E248" s="132"/>
      <c r="F248" s="132"/>
      <c r="G248" s="132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9.5" customHeight="1" x14ac:dyDescent="0.3">
      <c r="A249" s="4"/>
      <c r="B249" s="4"/>
      <c r="C249" s="4"/>
      <c r="D249" s="132"/>
      <c r="E249" s="132"/>
      <c r="F249" s="132"/>
      <c r="G249" s="132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9.5" customHeight="1" x14ac:dyDescent="0.3">
      <c r="A250" s="4"/>
      <c r="B250" s="4"/>
      <c r="C250" s="4"/>
      <c r="D250" s="132"/>
      <c r="E250" s="132"/>
      <c r="F250" s="132"/>
      <c r="G250" s="132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9.5" customHeight="1" x14ac:dyDescent="0.3">
      <c r="A251" s="4"/>
      <c r="B251" s="4"/>
      <c r="C251" s="4"/>
      <c r="D251" s="132"/>
      <c r="E251" s="132"/>
      <c r="F251" s="132"/>
      <c r="G251" s="132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9.5" customHeight="1" x14ac:dyDescent="0.3">
      <c r="A252" s="4"/>
      <c r="B252" s="4"/>
      <c r="C252" s="4"/>
      <c r="D252" s="132"/>
      <c r="E252" s="132"/>
      <c r="F252" s="132"/>
      <c r="G252" s="132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9.5" customHeight="1" x14ac:dyDescent="0.3">
      <c r="A253" s="4"/>
      <c r="B253" s="4"/>
      <c r="C253" s="4"/>
      <c r="D253" s="132"/>
      <c r="E253" s="132"/>
      <c r="F253" s="132"/>
      <c r="G253" s="132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9.5" customHeight="1" x14ac:dyDescent="0.3">
      <c r="A254" s="4"/>
      <c r="B254" s="4"/>
      <c r="C254" s="4"/>
      <c r="D254" s="132"/>
      <c r="E254" s="132"/>
      <c r="F254" s="132"/>
      <c r="G254" s="132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9.5" customHeight="1" x14ac:dyDescent="0.3">
      <c r="A255" s="4"/>
      <c r="B255" s="4"/>
      <c r="C255" s="4"/>
      <c r="D255" s="132"/>
      <c r="E255" s="132"/>
      <c r="F255" s="132"/>
      <c r="G255" s="132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9.5" customHeight="1" x14ac:dyDescent="0.3">
      <c r="A256" s="4"/>
      <c r="B256" s="4"/>
      <c r="C256" s="4"/>
      <c r="D256" s="132"/>
      <c r="E256" s="132"/>
      <c r="F256" s="132"/>
      <c r="G256" s="132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9.5" customHeight="1" x14ac:dyDescent="0.3">
      <c r="A257" s="4"/>
      <c r="B257" s="4"/>
      <c r="C257" s="4"/>
      <c r="D257" s="132"/>
      <c r="E257" s="132"/>
      <c r="F257" s="132"/>
      <c r="G257" s="132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9.5" customHeight="1" x14ac:dyDescent="0.3">
      <c r="A258" s="4"/>
      <c r="B258" s="4"/>
      <c r="C258" s="4"/>
      <c r="D258" s="132"/>
      <c r="E258" s="132"/>
      <c r="F258" s="132"/>
      <c r="G258" s="132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9.5" customHeight="1" x14ac:dyDescent="0.3">
      <c r="A259" s="4"/>
      <c r="B259" s="4"/>
      <c r="C259" s="4"/>
      <c r="D259" s="132"/>
      <c r="E259" s="132"/>
      <c r="F259" s="132"/>
      <c r="G259" s="132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9.5" customHeight="1" x14ac:dyDescent="0.3">
      <c r="A260" s="4"/>
      <c r="B260" s="4"/>
      <c r="C260" s="4"/>
      <c r="D260" s="132"/>
      <c r="E260" s="132"/>
      <c r="F260" s="132"/>
      <c r="G260" s="132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9.5" customHeight="1" x14ac:dyDescent="0.3">
      <c r="A261" s="4"/>
      <c r="B261" s="4"/>
      <c r="C261" s="4"/>
      <c r="D261" s="132"/>
      <c r="E261" s="132"/>
      <c r="F261" s="132"/>
      <c r="G261" s="132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9.5" customHeight="1" x14ac:dyDescent="0.3">
      <c r="A262" s="4"/>
      <c r="B262" s="4"/>
      <c r="C262" s="4"/>
      <c r="D262" s="132"/>
      <c r="E262" s="132"/>
      <c r="F262" s="132"/>
      <c r="G262" s="132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9.5" customHeight="1" x14ac:dyDescent="0.3">
      <c r="A263" s="4"/>
      <c r="B263" s="4"/>
      <c r="C263" s="4"/>
      <c r="D263" s="132"/>
      <c r="E263" s="132"/>
      <c r="F263" s="132"/>
      <c r="G263" s="132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9.5" customHeight="1" x14ac:dyDescent="0.3">
      <c r="A264" s="4"/>
      <c r="B264" s="4"/>
      <c r="C264" s="4"/>
      <c r="D264" s="132"/>
      <c r="E264" s="132"/>
      <c r="F264" s="132"/>
      <c r="G264" s="132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9.5" customHeight="1" x14ac:dyDescent="0.3">
      <c r="A265" s="4"/>
      <c r="B265" s="4"/>
      <c r="C265" s="4"/>
      <c r="D265" s="132"/>
      <c r="E265" s="132"/>
      <c r="F265" s="132"/>
      <c r="G265" s="132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9.5" customHeight="1" x14ac:dyDescent="0.3">
      <c r="A266" s="4"/>
      <c r="B266" s="4"/>
      <c r="C266" s="4"/>
      <c r="D266" s="132"/>
      <c r="E266" s="132"/>
      <c r="F266" s="132"/>
      <c r="G266" s="132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9.5" customHeight="1" x14ac:dyDescent="0.3">
      <c r="A267" s="4"/>
      <c r="B267" s="4"/>
      <c r="C267" s="4"/>
      <c r="D267" s="132"/>
      <c r="E267" s="132"/>
      <c r="F267" s="132"/>
      <c r="G267" s="132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9.5" customHeight="1" x14ac:dyDescent="0.3">
      <c r="A268" s="4"/>
      <c r="B268" s="4"/>
      <c r="C268" s="4"/>
      <c r="D268" s="132"/>
      <c r="E268" s="132"/>
      <c r="F268" s="132"/>
      <c r="G268" s="132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9.5" customHeight="1" x14ac:dyDescent="0.3">
      <c r="A269" s="4"/>
      <c r="B269" s="4"/>
      <c r="C269" s="4"/>
      <c r="D269" s="132"/>
      <c r="E269" s="132"/>
      <c r="F269" s="132"/>
      <c r="G269" s="132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9.5" customHeight="1" x14ac:dyDescent="0.3">
      <c r="A270" s="4"/>
      <c r="B270" s="4"/>
      <c r="C270" s="4"/>
      <c r="D270" s="132"/>
      <c r="E270" s="132"/>
      <c r="F270" s="132"/>
      <c r="G270" s="132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9.5" customHeight="1" x14ac:dyDescent="0.3">
      <c r="A271" s="4"/>
      <c r="B271" s="4"/>
      <c r="C271" s="4"/>
      <c r="D271" s="132"/>
      <c r="E271" s="132"/>
      <c r="F271" s="132"/>
      <c r="G271" s="132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9.5" customHeight="1" x14ac:dyDescent="0.3">
      <c r="A272" s="4"/>
      <c r="B272" s="4"/>
      <c r="C272" s="4"/>
      <c r="D272" s="132"/>
      <c r="E272" s="132"/>
      <c r="F272" s="132"/>
      <c r="G272" s="132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9.5" customHeight="1" x14ac:dyDescent="0.3">
      <c r="A273" s="4"/>
      <c r="B273" s="4"/>
      <c r="C273" s="4"/>
      <c r="D273" s="132"/>
      <c r="E273" s="132"/>
      <c r="F273" s="132"/>
      <c r="G273" s="132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9.5" customHeight="1" x14ac:dyDescent="0.3">
      <c r="A274" s="4"/>
      <c r="B274" s="4"/>
      <c r="C274" s="4"/>
      <c r="D274" s="132"/>
      <c r="E274" s="132"/>
      <c r="F274" s="132"/>
      <c r="G274" s="132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9.5" customHeight="1" x14ac:dyDescent="0.3">
      <c r="A275" s="4"/>
      <c r="B275" s="4"/>
      <c r="C275" s="4"/>
      <c r="D275" s="132"/>
      <c r="E275" s="132"/>
      <c r="F275" s="132"/>
      <c r="G275" s="132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9.5" customHeight="1" x14ac:dyDescent="0.3">
      <c r="A276" s="4"/>
      <c r="B276" s="4"/>
      <c r="C276" s="4"/>
      <c r="D276" s="132"/>
      <c r="E276" s="132"/>
      <c r="F276" s="132"/>
      <c r="G276" s="132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9.5" customHeight="1" x14ac:dyDescent="0.3">
      <c r="A277" s="4"/>
      <c r="B277" s="4"/>
      <c r="C277" s="4"/>
      <c r="D277" s="132"/>
      <c r="E277" s="132"/>
      <c r="F277" s="132"/>
      <c r="G277" s="132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9.5" customHeight="1" x14ac:dyDescent="0.3">
      <c r="A278" s="4"/>
      <c r="B278" s="4"/>
      <c r="C278" s="4"/>
      <c r="D278" s="132"/>
      <c r="E278" s="132"/>
      <c r="F278" s="132"/>
      <c r="G278" s="132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9.5" customHeight="1" x14ac:dyDescent="0.3">
      <c r="A279" s="4"/>
      <c r="B279" s="4"/>
      <c r="C279" s="4"/>
      <c r="D279" s="132"/>
      <c r="E279" s="132"/>
      <c r="F279" s="132"/>
      <c r="G279" s="132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9.5" customHeight="1" x14ac:dyDescent="0.3">
      <c r="A280" s="4"/>
      <c r="B280" s="4"/>
      <c r="C280" s="4"/>
      <c r="D280" s="132"/>
      <c r="E280" s="132"/>
      <c r="F280" s="132"/>
      <c r="G280" s="132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9.5" customHeight="1" x14ac:dyDescent="0.3">
      <c r="A281" s="4"/>
      <c r="B281" s="4"/>
      <c r="C281" s="4"/>
      <c r="D281" s="132"/>
      <c r="E281" s="132"/>
      <c r="F281" s="132"/>
      <c r="G281" s="132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9.5" customHeight="1" x14ac:dyDescent="0.3">
      <c r="A282" s="4"/>
      <c r="B282" s="4"/>
      <c r="C282" s="4"/>
      <c r="D282" s="132"/>
      <c r="E282" s="132"/>
      <c r="F282" s="132"/>
      <c r="G282" s="132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9.5" customHeight="1" x14ac:dyDescent="0.3">
      <c r="A283" s="4"/>
      <c r="B283" s="4"/>
      <c r="C283" s="4"/>
      <c r="D283" s="132"/>
      <c r="E283" s="132"/>
      <c r="F283" s="132"/>
      <c r="G283" s="132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9.5" customHeight="1" x14ac:dyDescent="0.3">
      <c r="A284" s="4"/>
      <c r="B284" s="4"/>
      <c r="C284" s="4"/>
      <c r="D284" s="132"/>
      <c r="E284" s="132"/>
      <c r="F284" s="132"/>
      <c r="G284" s="132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9.5" customHeight="1" x14ac:dyDescent="0.3">
      <c r="A285" s="4"/>
      <c r="B285" s="4"/>
      <c r="C285" s="4"/>
      <c r="D285" s="132"/>
      <c r="E285" s="132"/>
      <c r="F285" s="132"/>
      <c r="G285" s="132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9.5" customHeight="1" x14ac:dyDescent="0.3">
      <c r="A286" s="4"/>
      <c r="B286" s="4"/>
      <c r="C286" s="4"/>
      <c r="D286" s="132"/>
      <c r="E286" s="132"/>
      <c r="F286" s="132"/>
      <c r="G286" s="132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9.5" customHeight="1" x14ac:dyDescent="0.3">
      <c r="A287" s="4"/>
      <c r="B287" s="4"/>
      <c r="C287" s="4"/>
      <c r="D287" s="132"/>
      <c r="E287" s="132"/>
      <c r="F287" s="132"/>
      <c r="G287" s="132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9.5" customHeight="1" x14ac:dyDescent="0.3">
      <c r="A288" s="4"/>
      <c r="B288" s="4"/>
      <c r="C288" s="4"/>
      <c r="D288" s="132"/>
      <c r="E288" s="132"/>
      <c r="F288" s="132"/>
      <c r="G288" s="132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9.5" customHeight="1" x14ac:dyDescent="0.3">
      <c r="A289" s="4"/>
      <c r="B289" s="4"/>
      <c r="C289" s="4"/>
      <c r="D289" s="132"/>
      <c r="E289" s="132"/>
      <c r="F289" s="132"/>
      <c r="G289" s="132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9.5" customHeight="1" x14ac:dyDescent="0.3">
      <c r="A290" s="4"/>
      <c r="B290" s="4"/>
      <c r="C290" s="4"/>
      <c r="D290" s="132"/>
      <c r="E290" s="132"/>
      <c r="F290" s="132"/>
      <c r="G290" s="132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9.5" customHeight="1" x14ac:dyDescent="0.3">
      <c r="A291" s="4"/>
      <c r="B291" s="4"/>
      <c r="C291" s="4"/>
      <c r="D291" s="132"/>
      <c r="E291" s="132"/>
      <c r="F291" s="132"/>
      <c r="G291" s="132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9.5" customHeight="1" x14ac:dyDescent="0.3">
      <c r="A292" s="4"/>
      <c r="B292" s="4"/>
      <c r="C292" s="4"/>
      <c r="D292" s="132"/>
      <c r="E292" s="132"/>
      <c r="F292" s="132"/>
      <c r="G292" s="132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9.5" customHeight="1" x14ac:dyDescent="0.3">
      <c r="A293" s="4"/>
      <c r="B293" s="4"/>
      <c r="C293" s="4"/>
      <c r="D293" s="132"/>
      <c r="E293" s="132"/>
      <c r="F293" s="132"/>
      <c r="G293" s="132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9.5" customHeight="1" x14ac:dyDescent="0.3">
      <c r="A294" s="4"/>
      <c r="B294" s="4"/>
      <c r="C294" s="4"/>
      <c r="D294" s="132"/>
      <c r="E294" s="132"/>
      <c r="F294" s="132"/>
      <c r="G294" s="132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9.5" customHeight="1" x14ac:dyDescent="0.3">
      <c r="A295" s="4"/>
      <c r="B295" s="4"/>
      <c r="C295" s="4"/>
      <c r="D295" s="132"/>
      <c r="E295" s="132"/>
      <c r="F295" s="132"/>
      <c r="G295" s="132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9.5" customHeight="1" x14ac:dyDescent="0.3">
      <c r="A296" s="4"/>
      <c r="B296" s="4"/>
      <c r="C296" s="4"/>
      <c r="D296" s="132"/>
      <c r="E296" s="132"/>
      <c r="F296" s="132"/>
      <c r="G296" s="132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9.5" customHeight="1" x14ac:dyDescent="0.3">
      <c r="A297" s="4"/>
      <c r="B297" s="4"/>
      <c r="C297" s="4"/>
      <c r="D297" s="132"/>
      <c r="E297" s="132"/>
      <c r="F297" s="132"/>
      <c r="G297" s="132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9.5" customHeight="1" x14ac:dyDescent="0.3">
      <c r="A298" s="4"/>
      <c r="B298" s="4"/>
      <c r="C298" s="4"/>
      <c r="D298" s="132"/>
      <c r="E298" s="132"/>
      <c r="F298" s="132"/>
      <c r="G298" s="132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9.5" customHeight="1" x14ac:dyDescent="0.3">
      <c r="A299" s="4"/>
      <c r="B299" s="4"/>
      <c r="C299" s="4"/>
      <c r="D299" s="132"/>
      <c r="E299" s="132"/>
      <c r="F299" s="132"/>
      <c r="G299" s="132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9.5" customHeight="1" x14ac:dyDescent="0.3">
      <c r="A300" s="4"/>
      <c r="B300" s="4"/>
      <c r="C300" s="4"/>
      <c r="D300" s="132"/>
      <c r="E300" s="132"/>
      <c r="F300" s="132"/>
      <c r="G300" s="132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9.5" customHeight="1" x14ac:dyDescent="0.3">
      <c r="A301" s="4"/>
      <c r="B301" s="4"/>
      <c r="C301" s="4"/>
      <c r="D301" s="132"/>
      <c r="E301" s="132"/>
      <c r="F301" s="132"/>
      <c r="G301" s="132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9.5" customHeight="1" x14ac:dyDescent="0.3">
      <c r="A302" s="4"/>
      <c r="B302" s="4"/>
      <c r="C302" s="4"/>
      <c r="D302" s="132"/>
      <c r="E302" s="132"/>
      <c r="F302" s="132"/>
      <c r="G302" s="132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9.5" customHeight="1" x14ac:dyDescent="0.3">
      <c r="A303" s="4"/>
      <c r="B303" s="4"/>
      <c r="C303" s="4"/>
      <c r="D303" s="132"/>
      <c r="E303" s="132"/>
      <c r="F303" s="132"/>
      <c r="G303" s="132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9.5" customHeight="1" x14ac:dyDescent="0.3">
      <c r="A304" s="4"/>
      <c r="B304" s="4"/>
      <c r="C304" s="4"/>
      <c r="D304" s="132"/>
      <c r="E304" s="132"/>
      <c r="F304" s="132"/>
      <c r="G304" s="132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9.5" customHeight="1" x14ac:dyDescent="0.3">
      <c r="A305" s="4"/>
      <c r="B305" s="4"/>
      <c r="C305" s="4"/>
      <c r="D305" s="132"/>
      <c r="E305" s="132"/>
      <c r="F305" s="132"/>
      <c r="G305" s="132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9.5" customHeight="1" x14ac:dyDescent="0.3">
      <c r="A306" s="4"/>
      <c r="B306" s="4"/>
      <c r="C306" s="4"/>
      <c r="D306" s="132"/>
      <c r="E306" s="132"/>
      <c r="F306" s="132"/>
      <c r="G306" s="132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9.5" customHeight="1" x14ac:dyDescent="0.3">
      <c r="A307" s="4"/>
      <c r="B307" s="4"/>
      <c r="C307" s="4"/>
      <c r="D307" s="132"/>
      <c r="E307" s="132"/>
      <c r="F307" s="132"/>
      <c r="G307" s="132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9.5" customHeight="1" x14ac:dyDescent="0.3">
      <c r="A308" s="4"/>
      <c r="B308" s="4"/>
      <c r="C308" s="4"/>
      <c r="D308" s="132"/>
      <c r="E308" s="132"/>
      <c r="F308" s="132"/>
      <c r="G308" s="132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9.5" customHeight="1" x14ac:dyDescent="0.3">
      <c r="A309" s="4"/>
      <c r="B309" s="4"/>
      <c r="C309" s="4"/>
      <c r="D309" s="132"/>
      <c r="E309" s="132"/>
      <c r="F309" s="132"/>
      <c r="G309" s="132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9.5" customHeight="1" x14ac:dyDescent="0.3">
      <c r="A310" s="4"/>
      <c r="B310" s="4"/>
      <c r="C310" s="4"/>
      <c r="D310" s="132"/>
      <c r="E310" s="132"/>
      <c r="F310" s="132"/>
      <c r="G310" s="132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9.5" customHeight="1" x14ac:dyDescent="0.3">
      <c r="A311" s="4"/>
      <c r="B311" s="4"/>
      <c r="C311" s="4"/>
      <c r="D311" s="132"/>
      <c r="E311" s="132"/>
      <c r="F311" s="132"/>
      <c r="G311" s="132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9.5" customHeight="1" x14ac:dyDescent="0.3">
      <c r="A312" s="4"/>
      <c r="B312" s="4"/>
      <c r="C312" s="4"/>
      <c r="D312" s="132"/>
      <c r="E312" s="132"/>
      <c r="F312" s="132"/>
      <c r="G312" s="132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9.5" customHeight="1" x14ac:dyDescent="0.3">
      <c r="A313" s="4"/>
      <c r="B313" s="4"/>
      <c r="C313" s="4"/>
      <c r="D313" s="132"/>
      <c r="E313" s="132"/>
      <c r="F313" s="132"/>
      <c r="G313" s="132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9.5" customHeight="1" x14ac:dyDescent="0.3">
      <c r="A314" s="4"/>
      <c r="B314" s="4"/>
      <c r="C314" s="4"/>
      <c r="D314" s="132"/>
      <c r="E314" s="132"/>
      <c r="F314" s="132"/>
      <c r="G314" s="132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9.5" customHeight="1" x14ac:dyDescent="0.3">
      <c r="A315" s="4"/>
      <c r="B315" s="4"/>
      <c r="C315" s="4"/>
      <c r="D315" s="132"/>
      <c r="E315" s="132"/>
      <c r="F315" s="132"/>
      <c r="G315" s="132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9.5" customHeight="1" x14ac:dyDescent="0.3">
      <c r="A316" s="4"/>
      <c r="B316" s="4"/>
      <c r="C316" s="4"/>
      <c r="D316" s="132"/>
      <c r="E316" s="132"/>
      <c r="F316" s="132"/>
      <c r="G316" s="132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9.5" customHeight="1" x14ac:dyDescent="0.3">
      <c r="A317" s="4"/>
      <c r="B317" s="4"/>
      <c r="C317" s="4"/>
      <c r="D317" s="132"/>
      <c r="E317" s="132"/>
      <c r="F317" s="132"/>
      <c r="G317" s="132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9.5" customHeight="1" x14ac:dyDescent="0.3">
      <c r="A318" s="4"/>
      <c r="B318" s="4"/>
      <c r="C318" s="4"/>
      <c r="D318" s="132"/>
      <c r="E318" s="132"/>
      <c r="F318" s="132"/>
      <c r="G318" s="132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9.5" customHeight="1" x14ac:dyDescent="0.3">
      <c r="A319" s="4"/>
      <c r="B319" s="4"/>
      <c r="C319" s="4"/>
      <c r="D319" s="132"/>
      <c r="E319" s="132"/>
      <c r="F319" s="132"/>
      <c r="G319" s="132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9.5" customHeight="1" x14ac:dyDescent="0.3">
      <c r="A320" s="4"/>
      <c r="B320" s="4"/>
      <c r="C320" s="4"/>
      <c r="D320" s="132"/>
      <c r="E320" s="132"/>
      <c r="F320" s="132"/>
      <c r="G320" s="132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9.5" customHeight="1" x14ac:dyDescent="0.3">
      <c r="A321" s="4"/>
      <c r="B321" s="4"/>
      <c r="C321" s="4"/>
      <c r="D321" s="132"/>
      <c r="E321" s="132"/>
      <c r="F321" s="132"/>
      <c r="G321" s="132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9.5" customHeight="1" x14ac:dyDescent="0.3">
      <c r="A322" s="4"/>
      <c r="B322" s="4"/>
      <c r="C322" s="4"/>
      <c r="D322" s="132"/>
      <c r="E322" s="132"/>
      <c r="F322" s="132"/>
      <c r="G322" s="132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9.5" customHeight="1" x14ac:dyDescent="0.3">
      <c r="A323" s="4"/>
      <c r="B323" s="4"/>
      <c r="C323" s="4"/>
      <c r="D323" s="132"/>
      <c r="E323" s="132"/>
      <c r="F323" s="132"/>
      <c r="G323" s="132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9.5" customHeight="1" x14ac:dyDescent="0.3">
      <c r="A324" s="4"/>
      <c r="B324" s="4"/>
      <c r="C324" s="4"/>
      <c r="D324" s="132"/>
      <c r="E324" s="132"/>
      <c r="F324" s="132"/>
      <c r="G324" s="132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9.5" customHeight="1" x14ac:dyDescent="0.3">
      <c r="A325" s="4"/>
      <c r="B325" s="4"/>
      <c r="C325" s="4"/>
      <c r="D325" s="132"/>
      <c r="E325" s="132"/>
      <c r="F325" s="132"/>
      <c r="G325" s="132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9.5" customHeight="1" x14ac:dyDescent="0.3">
      <c r="A326" s="4"/>
      <c r="B326" s="4"/>
      <c r="C326" s="4"/>
      <c r="D326" s="132"/>
      <c r="E326" s="132"/>
      <c r="F326" s="132"/>
      <c r="G326" s="132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9.5" customHeight="1" x14ac:dyDescent="0.3">
      <c r="A327" s="4"/>
      <c r="B327" s="4"/>
      <c r="C327" s="4"/>
      <c r="D327" s="132"/>
      <c r="E327" s="132"/>
      <c r="F327" s="132"/>
      <c r="G327" s="132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9.5" customHeight="1" x14ac:dyDescent="0.3">
      <c r="A328" s="4"/>
      <c r="B328" s="4"/>
      <c r="C328" s="4"/>
      <c r="D328" s="132"/>
      <c r="E328" s="132"/>
      <c r="F328" s="132"/>
      <c r="G328" s="132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9.5" customHeight="1" x14ac:dyDescent="0.3">
      <c r="A329" s="4"/>
      <c r="B329" s="4"/>
      <c r="C329" s="4"/>
      <c r="D329" s="132"/>
      <c r="E329" s="132"/>
      <c r="F329" s="132"/>
      <c r="G329" s="132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9.5" customHeight="1" x14ac:dyDescent="0.3">
      <c r="A330" s="4"/>
      <c r="B330" s="4"/>
      <c r="C330" s="4"/>
      <c r="D330" s="132"/>
      <c r="E330" s="132"/>
      <c r="F330" s="132"/>
      <c r="G330" s="132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9.5" customHeight="1" x14ac:dyDescent="0.3">
      <c r="A331" s="4"/>
      <c r="B331" s="4"/>
      <c r="C331" s="4"/>
      <c r="D331" s="132"/>
      <c r="E331" s="132"/>
      <c r="F331" s="132"/>
      <c r="G331" s="132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9.5" customHeight="1" x14ac:dyDescent="0.3">
      <c r="A332" s="4"/>
      <c r="B332" s="4"/>
      <c r="C332" s="4"/>
      <c r="D332" s="132"/>
      <c r="E332" s="132"/>
      <c r="F332" s="132"/>
      <c r="G332" s="132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9.5" customHeight="1" x14ac:dyDescent="0.3">
      <c r="A333" s="4"/>
      <c r="B333" s="4"/>
      <c r="C333" s="4"/>
      <c r="D333" s="132"/>
      <c r="E333" s="132"/>
      <c r="F333" s="132"/>
      <c r="G333" s="132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9.5" customHeight="1" x14ac:dyDescent="0.3">
      <c r="A334" s="4"/>
      <c r="B334" s="4"/>
      <c r="C334" s="4"/>
      <c r="D334" s="132"/>
      <c r="E334" s="132"/>
      <c r="F334" s="132"/>
      <c r="G334" s="132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9.5" customHeight="1" x14ac:dyDescent="0.3">
      <c r="A335" s="4"/>
      <c r="B335" s="4"/>
      <c r="C335" s="4"/>
      <c r="D335" s="132"/>
      <c r="E335" s="132"/>
      <c r="F335" s="132"/>
      <c r="G335" s="132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9.5" customHeight="1" x14ac:dyDescent="0.3">
      <c r="A336" s="4"/>
      <c r="B336" s="4"/>
      <c r="C336" s="4"/>
      <c r="D336" s="132"/>
      <c r="E336" s="132"/>
      <c r="F336" s="132"/>
      <c r="G336" s="132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9.5" customHeight="1" x14ac:dyDescent="0.3">
      <c r="A337" s="4"/>
      <c r="B337" s="4"/>
      <c r="C337" s="4"/>
      <c r="D337" s="132"/>
      <c r="E337" s="132"/>
      <c r="F337" s="132"/>
      <c r="G337" s="132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9.5" customHeight="1" x14ac:dyDescent="0.3">
      <c r="A338" s="4"/>
      <c r="B338" s="4"/>
      <c r="C338" s="4"/>
      <c r="D338" s="132"/>
      <c r="E338" s="132"/>
      <c r="F338" s="132"/>
      <c r="G338" s="132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9.5" customHeight="1" x14ac:dyDescent="0.3">
      <c r="A339" s="4"/>
      <c r="B339" s="4"/>
      <c r="C339" s="4"/>
      <c r="D339" s="132"/>
      <c r="E339" s="132"/>
      <c r="F339" s="132"/>
      <c r="G339" s="132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9.5" customHeight="1" x14ac:dyDescent="0.3">
      <c r="A340" s="4"/>
      <c r="B340" s="4"/>
      <c r="C340" s="4"/>
      <c r="D340" s="132"/>
      <c r="E340" s="132"/>
      <c r="F340" s="132"/>
      <c r="G340" s="132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9.5" customHeight="1" x14ac:dyDescent="0.3">
      <c r="A341" s="4"/>
      <c r="B341" s="4"/>
      <c r="C341" s="4"/>
      <c r="D341" s="132"/>
      <c r="E341" s="132"/>
      <c r="F341" s="132"/>
      <c r="G341" s="132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9.5" customHeight="1" x14ac:dyDescent="0.3">
      <c r="A342" s="4"/>
      <c r="B342" s="4"/>
      <c r="C342" s="4"/>
      <c r="D342" s="132"/>
      <c r="E342" s="132"/>
      <c r="F342" s="132"/>
      <c r="G342" s="132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9.5" customHeight="1" x14ac:dyDescent="0.3">
      <c r="A343" s="4"/>
      <c r="B343" s="4"/>
      <c r="C343" s="4"/>
      <c r="D343" s="132"/>
      <c r="E343" s="132"/>
      <c r="F343" s="132"/>
      <c r="G343" s="132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9.5" customHeight="1" x14ac:dyDescent="0.3">
      <c r="A344" s="4"/>
      <c r="B344" s="4"/>
      <c r="C344" s="4"/>
      <c r="D344" s="132"/>
      <c r="E344" s="132"/>
      <c r="F344" s="132"/>
      <c r="G344" s="132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9.5" customHeight="1" x14ac:dyDescent="0.3">
      <c r="A345" s="4"/>
      <c r="B345" s="4"/>
      <c r="C345" s="4"/>
      <c r="D345" s="132"/>
      <c r="E345" s="132"/>
      <c r="F345" s="132"/>
      <c r="G345" s="132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9.5" customHeight="1" x14ac:dyDescent="0.3">
      <c r="A346" s="4"/>
      <c r="B346" s="4"/>
      <c r="C346" s="4"/>
      <c r="D346" s="132"/>
      <c r="E346" s="132"/>
      <c r="F346" s="132"/>
      <c r="G346" s="132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9.5" customHeight="1" x14ac:dyDescent="0.3">
      <c r="A347" s="4"/>
      <c r="B347" s="4"/>
      <c r="C347" s="4"/>
      <c r="D347" s="132"/>
      <c r="E347" s="132"/>
      <c r="F347" s="132"/>
      <c r="G347" s="132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9.5" customHeight="1" x14ac:dyDescent="0.3">
      <c r="A348" s="4"/>
      <c r="B348" s="4"/>
      <c r="C348" s="4"/>
      <c r="D348" s="132"/>
      <c r="E348" s="132"/>
      <c r="F348" s="132"/>
      <c r="G348" s="132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9.5" customHeight="1" x14ac:dyDescent="0.3">
      <c r="A349" s="4"/>
      <c r="B349" s="4"/>
      <c r="C349" s="4"/>
      <c r="D349" s="132"/>
      <c r="E349" s="132"/>
      <c r="F349" s="132"/>
      <c r="G349" s="132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9.5" customHeight="1" x14ac:dyDescent="0.3">
      <c r="A350" s="4"/>
      <c r="B350" s="4"/>
      <c r="C350" s="4"/>
      <c r="D350" s="132"/>
      <c r="E350" s="132"/>
      <c r="F350" s="132"/>
      <c r="G350" s="132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9.5" customHeight="1" x14ac:dyDescent="0.3">
      <c r="A351" s="4"/>
      <c r="B351" s="4"/>
      <c r="C351" s="4"/>
      <c r="D351" s="132"/>
      <c r="E351" s="132"/>
      <c r="F351" s="132"/>
      <c r="G351" s="132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9.5" customHeight="1" x14ac:dyDescent="0.3">
      <c r="A352" s="4"/>
      <c r="B352" s="4"/>
      <c r="C352" s="4"/>
      <c r="D352" s="132"/>
      <c r="E352" s="132"/>
      <c r="F352" s="132"/>
      <c r="G352" s="132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9.5" customHeight="1" x14ac:dyDescent="0.3">
      <c r="A353" s="4"/>
      <c r="B353" s="4"/>
      <c r="C353" s="4"/>
      <c r="D353" s="132"/>
      <c r="E353" s="132"/>
      <c r="F353" s="132"/>
      <c r="G353" s="132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9.5" customHeight="1" x14ac:dyDescent="0.3">
      <c r="A354" s="4"/>
      <c r="B354" s="4"/>
      <c r="C354" s="4"/>
      <c r="D354" s="132"/>
      <c r="E354" s="132"/>
      <c r="F354" s="132"/>
      <c r="G354" s="132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9.5" customHeight="1" x14ac:dyDescent="0.3">
      <c r="A355" s="4"/>
      <c r="B355" s="4"/>
      <c r="C355" s="4"/>
      <c r="D355" s="132"/>
      <c r="E355" s="132"/>
      <c r="F355" s="132"/>
      <c r="G355" s="132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9.5" customHeight="1" x14ac:dyDescent="0.3">
      <c r="A356" s="4"/>
      <c r="B356" s="4"/>
      <c r="C356" s="4"/>
      <c r="D356" s="132"/>
      <c r="E356" s="132"/>
      <c r="F356" s="132"/>
      <c r="G356" s="132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9.5" customHeight="1" x14ac:dyDescent="0.3">
      <c r="A357" s="4"/>
      <c r="B357" s="4"/>
      <c r="C357" s="4"/>
      <c r="D357" s="132"/>
      <c r="E357" s="132"/>
      <c r="F357" s="132"/>
      <c r="G357" s="132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9.5" customHeight="1" x14ac:dyDescent="0.3">
      <c r="A358" s="4"/>
      <c r="B358" s="4"/>
      <c r="C358" s="4"/>
      <c r="D358" s="132"/>
      <c r="E358" s="132"/>
      <c r="F358" s="132"/>
      <c r="G358" s="132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9.5" customHeight="1" x14ac:dyDescent="0.3">
      <c r="A359" s="4"/>
      <c r="B359" s="4"/>
      <c r="C359" s="4"/>
      <c r="D359" s="132"/>
      <c r="E359" s="132"/>
      <c r="F359" s="132"/>
      <c r="G359" s="132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9.5" customHeight="1" x14ac:dyDescent="0.3">
      <c r="A360" s="4"/>
      <c r="B360" s="4"/>
      <c r="C360" s="4"/>
      <c r="D360" s="132"/>
      <c r="E360" s="132"/>
      <c r="F360" s="132"/>
      <c r="G360" s="132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9.5" customHeight="1" x14ac:dyDescent="0.3">
      <c r="A361" s="4"/>
      <c r="B361" s="4"/>
      <c r="C361" s="4"/>
      <c r="D361" s="132"/>
      <c r="E361" s="132"/>
      <c r="F361" s="132"/>
      <c r="G361" s="132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9.5" customHeight="1" x14ac:dyDescent="0.3">
      <c r="A362" s="4"/>
      <c r="B362" s="4"/>
      <c r="C362" s="4"/>
      <c r="D362" s="132"/>
      <c r="E362" s="132"/>
      <c r="F362" s="132"/>
      <c r="G362" s="132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9.5" customHeight="1" x14ac:dyDescent="0.3">
      <c r="A363" s="4"/>
      <c r="B363" s="4"/>
      <c r="C363" s="4"/>
      <c r="D363" s="132"/>
      <c r="E363" s="132"/>
      <c r="F363" s="132"/>
      <c r="G363" s="132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9.5" customHeight="1" x14ac:dyDescent="0.3">
      <c r="A364" s="4"/>
      <c r="B364" s="4"/>
      <c r="C364" s="4"/>
      <c r="D364" s="132"/>
      <c r="E364" s="132"/>
      <c r="F364" s="132"/>
      <c r="G364" s="132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9.5" customHeight="1" x14ac:dyDescent="0.3">
      <c r="A365" s="4"/>
      <c r="B365" s="4"/>
      <c r="C365" s="4"/>
      <c r="D365" s="132"/>
      <c r="E365" s="132"/>
      <c r="F365" s="132"/>
      <c r="G365" s="132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9.5" customHeight="1" x14ac:dyDescent="0.3">
      <c r="A366" s="4"/>
      <c r="B366" s="4"/>
      <c r="C366" s="4"/>
      <c r="D366" s="132"/>
      <c r="E366" s="132"/>
      <c r="F366" s="132"/>
      <c r="G366" s="132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9.5" customHeight="1" x14ac:dyDescent="0.3">
      <c r="A367" s="4"/>
      <c r="B367" s="4"/>
      <c r="C367" s="4"/>
      <c r="D367" s="132"/>
      <c r="E367" s="132"/>
      <c r="F367" s="132"/>
      <c r="G367" s="132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9.5" customHeight="1" x14ac:dyDescent="0.3">
      <c r="A368" s="4"/>
      <c r="B368" s="4"/>
      <c r="C368" s="4"/>
      <c r="D368" s="132"/>
      <c r="E368" s="132"/>
      <c r="F368" s="132"/>
      <c r="G368" s="132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9.5" customHeight="1" x14ac:dyDescent="0.3">
      <c r="A369" s="4"/>
      <c r="B369" s="4"/>
      <c r="C369" s="4"/>
      <c r="D369" s="132"/>
      <c r="E369" s="132"/>
      <c r="F369" s="132"/>
      <c r="G369" s="132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9.5" customHeight="1" x14ac:dyDescent="0.3">
      <c r="A370" s="4"/>
      <c r="B370" s="4"/>
      <c r="C370" s="4"/>
      <c r="D370" s="132"/>
      <c r="E370" s="132"/>
      <c r="F370" s="132"/>
      <c r="G370" s="132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9.5" customHeight="1" x14ac:dyDescent="0.3">
      <c r="A371" s="4"/>
      <c r="B371" s="4"/>
      <c r="C371" s="4"/>
      <c r="D371" s="132"/>
      <c r="E371" s="132"/>
      <c r="F371" s="132"/>
      <c r="G371" s="132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9.5" customHeight="1" x14ac:dyDescent="0.3">
      <c r="A372" s="4"/>
      <c r="B372" s="4"/>
      <c r="C372" s="4"/>
      <c r="D372" s="132"/>
      <c r="E372" s="132"/>
      <c r="F372" s="132"/>
      <c r="G372" s="132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9.5" customHeight="1" x14ac:dyDescent="0.3">
      <c r="A373" s="4"/>
      <c r="B373" s="4"/>
      <c r="C373" s="4"/>
      <c r="D373" s="132"/>
      <c r="E373" s="132"/>
      <c r="F373" s="132"/>
      <c r="G373" s="132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9.5" customHeight="1" x14ac:dyDescent="0.3">
      <c r="A374" s="4"/>
      <c r="B374" s="4"/>
      <c r="C374" s="4"/>
      <c r="D374" s="132"/>
      <c r="E374" s="132"/>
      <c r="F374" s="132"/>
      <c r="G374" s="132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9.5" customHeight="1" x14ac:dyDescent="0.3">
      <c r="A375" s="4"/>
      <c r="B375" s="4"/>
      <c r="C375" s="4"/>
      <c r="D375" s="132"/>
      <c r="E375" s="132"/>
      <c r="F375" s="132"/>
      <c r="G375" s="132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9.5" customHeight="1" x14ac:dyDescent="0.3">
      <c r="A376" s="4"/>
      <c r="B376" s="4"/>
      <c r="C376" s="4"/>
      <c r="D376" s="132"/>
      <c r="E376" s="132"/>
      <c r="F376" s="132"/>
      <c r="G376" s="132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9.5" customHeight="1" x14ac:dyDescent="0.3">
      <c r="A377" s="4"/>
      <c r="B377" s="4"/>
      <c r="C377" s="4"/>
      <c r="D377" s="132"/>
      <c r="E377" s="132"/>
      <c r="F377" s="132"/>
      <c r="G377" s="132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9.5" customHeight="1" x14ac:dyDescent="0.3">
      <c r="A378" s="4"/>
      <c r="B378" s="4"/>
      <c r="C378" s="4"/>
      <c r="D378" s="132"/>
      <c r="E378" s="132"/>
      <c r="F378" s="132"/>
      <c r="G378" s="132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9.5" customHeight="1" x14ac:dyDescent="0.3">
      <c r="A379" s="4"/>
      <c r="B379" s="4"/>
      <c r="C379" s="4"/>
      <c r="D379" s="132"/>
      <c r="E379" s="132"/>
      <c r="F379" s="132"/>
      <c r="G379" s="132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9.5" customHeight="1" x14ac:dyDescent="0.3">
      <c r="A380" s="4"/>
      <c r="B380" s="4"/>
      <c r="C380" s="4"/>
      <c r="D380" s="132"/>
      <c r="E380" s="132"/>
      <c r="F380" s="132"/>
      <c r="G380" s="132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9.5" customHeight="1" x14ac:dyDescent="0.3">
      <c r="A381" s="4"/>
      <c r="B381" s="4"/>
      <c r="C381" s="4"/>
      <c r="D381" s="132"/>
      <c r="E381" s="132"/>
      <c r="F381" s="132"/>
      <c r="G381" s="132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9.5" customHeight="1" x14ac:dyDescent="0.3">
      <c r="A382" s="4"/>
      <c r="B382" s="4"/>
      <c r="C382" s="4"/>
      <c r="D382" s="132"/>
      <c r="E382" s="132"/>
      <c r="F382" s="132"/>
      <c r="G382" s="132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9.5" customHeight="1" x14ac:dyDescent="0.3">
      <c r="A383" s="4"/>
      <c r="B383" s="4"/>
      <c r="C383" s="4"/>
      <c r="D383" s="132"/>
      <c r="E383" s="132"/>
      <c r="F383" s="132"/>
      <c r="G383" s="132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9.5" customHeight="1" x14ac:dyDescent="0.3">
      <c r="A384" s="4"/>
      <c r="B384" s="4"/>
      <c r="C384" s="4"/>
      <c r="D384" s="132"/>
      <c r="E384" s="132"/>
      <c r="F384" s="132"/>
      <c r="G384" s="132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9.5" customHeight="1" x14ac:dyDescent="0.3">
      <c r="A385" s="4"/>
      <c r="B385" s="4"/>
      <c r="C385" s="4"/>
      <c r="D385" s="132"/>
      <c r="E385" s="132"/>
      <c r="F385" s="132"/>
      <c r="G385" s="132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9.5" customHeight="1" x14ac:dyDescent="0.3">
      <c r="A386" s="4"/>
      <c r="B386" s="4"/>
      <c r="C386" s="4"/>
      <c r="D386" s="132"/>
      <c r="E386" s="132"/>
      <c r="F386" s="132"/>
      <c r="G386" s="132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9.5" customHeight="1" x14ac:dyDescent="0.3">
      <c r="A387" s="4"/>
      <c r="B387" s="4"/>
      <c r="C387" s="4"/>
      <c r="D387" s="132"/>
      <c r="E387" s="132"/>
      <c r="F387" s="132"/>
      <c r="G387" s="132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9.5" customHeight="1" x14ac:dyDescent="0.3">
      <c r="A388" s="4"/>
      <c r="B388" s="4"/>
      <c r="C388" s="4"/>
      <c r="D388" s="132"/>
      <c r="E388" s="132"/>
      <c r="F388" s="132"/>
      <c r="G388" s="132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9.5" customHeight="1" x14ac:dyDescent="0.3">
      <c r="A389" s="4"/>
      <c r="B389" s="4"/>
      <c r="C389" s="4"/>
      <c r="D389" s="132"/>
      <c r="E389" s="132"/>
      <c r="F389" s="132"/>
      <c r="G389" s="132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9.5" customHeight="1" x14ac:dyDescent="0.3">
      <c r="A390" s="4"/>
      <c r="B390" s="4"/>
      <c r="C390" s="4"/>
      <c r="D390" s="132"/>
      <c r="E390" s="132"/>
      <c r="F390" s="132"/>
      <c r="G390" s="132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9.5" customHeight="1" x14ac:dyDescent="0.3">
      <c r="A391" s="4"/>
      <c r="B391" s="4"/>
      <c r="C391" s="4"/>
      <c r="D391" s="132"/>
      <c r="E391" s="132"/>
      <c r="F391" s="132"/>
      <c r="G391" s="132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9.5" customHeight="1" x14ac:dyDescent="0.3">
      <c r="A392" s="4"/>
      <c r="B392" s="4"/>
      <c r="C392" s="4"/>
      <c r="D392" s="132"/>
      <c r="E392" s="132"/>
      <c r="F392" s="132"/>
      <c r="G392" s="132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9.5" customHeight="1" x14ac:dyDescent="0.3">
      <c r="A393" s="4"/>
      <c r="B393" s="4"/>
      <c r="C393" s="4"/>
      <c r="D393" s="132"/>
      <c r="E393" s="132"/>
      <c r="F393" s="132"/>
      <c r="G393" s="132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9.5" customHeight="1" x14ac:dyDescent="0.3">
      <c r="A394" s="4"/>
      <c r="B394" s="4"/>
      <c r="C394" s="4"/>
      <c r="D394" s="132"/>
      <c r="E394" s="132"/>
      <c r="F394" s="132"/>
      <c r="G394" s="132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9.5" customHeight="1" x14ac:dyDescent="0.3">
      <c r="A395" s="4"/>
      <c r="B395" s="4"/>
      <c r="C395" s="4"/>
      <c r="D395" s="132"/>
      <c r="E395" s="132"/>
      <c r="F395" s="132"/>
      <c r="G395" s="132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9.5" customHeight="1" x14ac:dyDescent="0.3">
      <c r="A396" s="4"/>
      <c r="B396" s="4"/>
      <c r="C396" s="4"/>
      <c r="D396" s="132"/>
      <c r="E396" s="132"/>
      <c r="F396" s="132"/>
      <c r="G396" s="132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9.5" customHeight="1" x14ac:dyDescent="0.3">
      <c r="A397" s="4"/>
      <c r="B397" s="4"/>
      <c r="C397" s="4"/>
      <c r="D397" s="132"/>
      <c r="E397" s="132"/>
      <c r="F397" s="132"/>
      <c r="G397" s="132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9.5" customHeight="1" x14ac:dyDescent="0.3">
      <c r="A398" s="4"/>
      <c r="B398" s="4"/>
      <c r="C398" s="4"/>
      <c r="D398" s="132"/>
      <c r="E398" s="132"/>
      <c r="F398" s="132"/>
      <c r="G398" s="132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9.5" customHeight="1" x14ac:dyDescent="0.3">
      <c r="A399" s="4"/>
      <c r="B399" s="4"/>
      <c r="C399" s="4"/>
      <c r="D399" s="132"/>
      <c r="E399" s="132"/>
      <c r="F399" s="132"/>
      <c r="G399" s="132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9.5" customHeight="1" x14ac:dyDescent="0.3">
      <c r="A400" s="4"/>
      <c r="B400" s="4"/>
      <c r="C400" s="4"/>
      <c r="D400" s="132"/>
      <c r="E400" s="132"/>
      <c r="F400" s="132"/>
      <c r="G400" s="132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9.5" customHeight="1" x14ac:dyDescent="0.3">
      <c r="A401" s="4"/>
      <c r="B401" s="4"/>
      <c r="C401" s="4"/>
      <c r="D401" s="132"/>
      <c r="E401" s="132"/>
      <c r="F401" s="132"/>
      <c r="G401" s="132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9.5" customHeight="1" x14ac:dyDescent="0.3">
      <c r="A402" s="4"/>
      <c r="B402" s="4"/>
      <c r="C402" s="4"/>
      <c r="D402" s="132"/>
      <c r="E402" s="132"/>
      <c r="F402" s="132"/>
      <c r="G402" s="132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9.5" customHeight="1" x14ac:dyDescent="0.3">
      <c r="A403" s="4"/>
      <c r="B403" s="4"/>
      <c r="C403" s="4"/>
      <c r="D403" s="132"/>
      <c r="E403" s="132"/>
      <c r="F403" s="132"/>
      <c r="G403" s="132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9.5" customHeight="1" x14ac:dyDescent="0.3">
      <c r="A404" s="4"/>
      <c r="B404" s="4"/>
      <c r="C404" s="4"/>
      <c r="D404" s="132"/>
      <c r="E404" s="132"/>
      <c r="F404" s="132"/>
      <c r="G404" s="132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9.5" customHeight="1" x14ac:dyDescent="0.3">
      <c r="A405" s="4"/>
      <c r="B405" s="4"/>
      <c r="C405" s="4"/>
      <c r="D405" s="132"/>
      <c r="E405" s="132"/>
      <c r="F405" s="132"/>
      <c r="G405" s="132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9.5" customHeight="1" x14ac:dyDescent="0.3">
      <c r="A406" s="4"/>
      <c r="B406" s="4"/>
      <c r="C406" s="4"/>
      <c r="D406" s="132"/>
      <c r="E406" s="132"/>
      <c r="F406" s="132"/>
      <c r="G406" s="132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9.5" customHeight="1" x14ac:dyDescent="0.3">
      <c r="A407" s="4"/>
      <c r="B407" s="4"/>
      <c r="C407" s="4"/>
      <c r="D407" s="132"/>
      <c r="E407" s="132"/>
      <c r="F407" s="132"/>
      <c r="G407" s="132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9.5" customHeight="1" x14ac:dyDescent="0.3">
      <c r="A408" s="4"/>
      <c r="B408" s="4"/>
      <c r="C408" s="4"/>
      <c r="D408" s="132"/>
      <c r="E408" s="132"/>
      <c r="F408" s="132"/>
      <c r="G408" s="132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9.5" customHeight="1" x14ac:dyDescent="0.3">
      <c r="A409" s="4"/>
      <c r="B409" s="4"/>
      <c r="C409" s="4"/>
      <c r="D409" s="132"/>
      <c r="E409" s="132"/>
      <c r="F409" s="132"/>
      <c r="G409" s="132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9.5" customHeight="1" x14ac:dyDescent="0.3">
      <c r="A410" s="4"/>
      <c r="B410" s="4"/>
      <c r="C410" s="4"/>
      <c r="D410" s="132"/>
      <c r="E410" s="132"/>
      <c r="F410" s="132"/>
      <c r="G410" s="132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9.5" customHeight="1" x14ac:dyDescent="0.3">
      <c r="A411" s="4"/>
      <c r="B411" s="4"/>
      <c r="C411" s="4"/>
      <c r="D411" s="132"/>
      <c r="E411" s="132"/>
      <c r="F411" s="132"/>
      <c r="G411" s="132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9.5" customHeight="1" x14ac:dyDescent="0.3">
      <c r="A412" s="4"/>
      <c r="B412" s="4"/>
      <c r="C412" s="4"/>
      <c r="D412" s="132"/>
      <c r="E412" s="132"/>
      <c r="F412" s="132"/>
      <c r="G412" s="132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9.5" customHeight="1" x14ac:dyDescent="0.3">
      <c r="A413" s="4"/>
      <c r="B413" s="4"/>
      <c r="C413" s="4"/>
      <c r="D413" s="132"/>
      <c r="E413" s="132"/>
      <c r="F413" s="132"/>
      <c r="G413" s="132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9.5" customHeight="1" x14ac:dyDescent="0.3">
      <c r="A414" s="4"/>
      <c r="B414" s="4"/>
      <c r="C414" s="4"/>
      <c r="D414" s="132"/>
      <c r="E414" s="132"/>
      <c r="F414" s="132"/>
      <c r="G414" s="132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9.5" customHeight="1" x14ac:dyDescent="0.3">
      <c r="A415" s="4"/>
      <c r="B415" s="4"/>
      <c r="C415" s="4"/>
      <c r="D415" s="132"/>
      <c r="E415" s="132"/>
      <c r="F415" s="132"/>
      <c r="G415" s="132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9.5" customHeight="1" x14ac:dyDescent="0.3">
      <c r="A416" s="4"/>
      <c r="B416" s="4"/>
      <c r="C416" s="4"/>
      <c r="D416" s="132"/>
      <c r="E416" s="132"/>
      <c r="F416" s="132"/>
      <c r="G416" s="132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9.5" customHeight="1" x14ac:dyDescent="0.3">
      <c r="A417" s="4"/>
      <c r="B417" s="4"/>
      <c r="C417" s="4"/>
      <c r="D417" s="132"/>
      <c r="E417" s="132"/>
      <c r="F417" s="132"/>
      <c r="G417" s="132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9.5" customHeight="1" x14ac:dyDescent="0.3">
      <c r="A418" s="4"/>
      <c r="B418" s="4"/>
      <c r="C418" s="4"/>
      <c r="D418" s="132"/>
      <c r="E418" s="132"/>
      <c r="F418" s="132"/>
      <c r="G418" s="132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9.5" customHeight="1" x14ac:dyDescent="0.3">
      <c r="A419" s="4"/>
      <c r="B419" s="4"/>
      <c r="C419" s="4"/>
      <c r="D419" s="132"/>
      <c r="E419" s="132"/>
      <c r="F419" s="132"/>
      <c r="G419" s="132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9.5" customHeight="1" x14ac:dyDescent="0.3">
      <c r="A420" s="4"/>
      <c r="B420" s="4"/>
      <c r="C420" s="4"/>
      <c r="D420" s="132"/>
      <c r="E420" s="132"/>
      <c r="F420" s="132"/>
      <c r="G420" s="132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9.5" customHeight="1" x14ac:dyDescent="0.3">
      <c r="A421" s="4"/>
      <c r="B421" s="4"/>
      <c r="C421" s="4"/>
      <c r="D421" s="132"/>
      <c r="E421" s="132"/>
      <c r="F421" s="132"/>
      <c r="G421" s="132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9.5" customHeight="1" x14ac:dyDescent="0.3">
      <c r="A422" s="4"/>
      <c r="B422" s="4"/>
      <c r="C422" s="4"/>
      <c r="D422" s="132"/>
      <c r="E422" s="132"/>
      <c r="F422" s="132"/>
      <c r="G422" s="132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9.5" customHeight="1" x14ac:dyDescent="0.3">
      <c r="A423" s="4"/>
      <c r="B423" s="4"/>
      <c r="C423" s="4"/>
      <c r="D423" s="132"/>
      <c r="E423" s="132"/>
      <c r="F423" s="132"/>
      <c r="G423" s="132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9.5" customHeight="1" x14ac:dyDescent="0.3">
      <c r="A424" s="4"/>
      <c r="B424" s="4"/>
      <c r="C424" s="4"/>
      <c r="D424" s="132"/>
      <c r="E424" s="132"/>
      <c r="F424" s="132"/>
      <c r="G424" s="132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9.5" customHeight="1" x14ac:dyDescent="0.3">
      <c r="A425" s="4"/>
      <c r="B425" s="4"/>
      <c r="C425" s="4"/>
      <c r="D425" s="132"/>
      <c r="E425" s="132"/>
      <c r="F425" s="132"/>
      <c r="G425" s="132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9.5" customHeight="1" x14ac:dyDescent="0.3">
      <c r="A426" s="4"/>
      <c r="B426" s="4"/>
      <c r="C426" s="4"/>
      <c r="D426" s="132"/>
      <c r="E426" s="132"/>
      <c r="F426" s="132"/>
      <c r="G426" s="132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9.5" customHeight="1" x14ac:dyDescent="0.3">
      <c r="A427" s="4"/>
      <c r="B427" s="4"/>
      <c r="C427" s="4"/>
      <c r="D427" s="132"/>
      <c r="E427" s="132"/>
      <c r="F427" s="132"/>
      <c r="G427" s="132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9.5" customHeight="1" x14ac:dyDescent="0.3">
      <c r="A428" s="4"/>
      <c r="B428" s="4"/>
      <c r="C428" s="4"/>
      <c r="D428" s="132"/>
      <c r="E428" s="132"/>
      <c r="F428" s="132"/>
      <c r="G428" s="132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9.5" customHeight="1" x14ac:dyDescent="0.3">
      <c r="A429" s="4"/>
      <c r="B429" s="4"/>
      <c r="C429" s="4"/>
      <c r="D429" s="132"/>
      <c r="E429" s="132"/>
      <c r="F429" s="132"/>
      <c r="G429" s="132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9.5" customHeight="1" x14ac:dyDescent="0.3">
      <c r="A430" s="4"/>
      <c r="B430" s="4"/>
      <c r="C430" s="4"/>
      <c r="D430" s="132"/>
      <c r="E430" s="132"/>
      <c r="F430" s="132"/>
      <c r="G430" s="132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9.5" customHeight="1" x14ac:dyDescent="0.3">
      <c r="A431" s="4"/>
      <c r="B431" s="4"/>
      <c r="C431" s="4"/>
      <c r="D431" s="132"/>
      <c r="E431" s="132"/>
      <c r="F431" s="132"/>
      <c r="G431" s="132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9.5" customHeight="1" x14ac:dyDescent="0.3">
      <c r="A432" s="4"/>
      <c r="B432" s="4"/>
      <c r="C432" s="4"/>
      <c r="D432" s="132"/>
      <c r="E432" s="132"/>
      <c r="F432" s="132"/>
      <c r="G432" s="132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9.5" customHeight="1" x14ac:dyDescent="0.3">
      <c r="A433" s="4"/>
      <c r="B433" s="4"/>
      <c r="C433" s="4"/>
      <c r="D433" s="132"/>
      <c r="E433" s="132"/>
      <c r="F433" s="132"/>
      <c r="G433" s="132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9.5" customHeight="1" x14ac:dyDescent="0.3">
      <c r="A434" s="4"/>
      <c r="B434" s="4"/>
      <c r="C434" s="4"/>
      <c r="D434" s="132"/>
      <c r="E434" s="132"/>
      <c r="F434" s="132"/>
      <c r="G434" s="132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9.5" customHeight="1" x14ac:dyDescent="0.3">
      <c r="A435" s="4"/>
      <c r="B435" s="4"/>
      <c r="C435" s="4"/>
      <c r="D435" s="132"/>
      <c r="E435" s="132"/>
      <c r="F435" s="132"/>
      <c r="G435" s="132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9.5" customHeight="1" x14ac:dyDescent="0.3">
      <c r="A436" s="4"/>
      <c r="B436" s="4"/>
      <c r="C436" s="4"/>
      <c r="D436" s="132"/>
      <c r="E436" s="132"/>
      <c r="F436" s="132"/>
      <c r="G436" s="132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9.5" customHeight="1" x14ac:dyDescent="0.3">
      <c r="A437" s="4"/>
      <c r="B437" s="4"/>
      <c r="C437" s="4"/>
      <c r="D437" s="132"/>
      <c r="E437" s="132"/>
      <c r="F437" s="132"/>
      <c r="G437" s="132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9.5" customHeight="1" x14ac:dyDescent="0.3">
      <c r="A438" s="4"/>
      <c r="B438" s="4"/>
      <c r="C438" s="4"/>
      <c r="D438" s="132"/>
      <c r="E438" s="132"/>
      <c r="F438" s="132"/>
      <c r="G438" s="132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9.5" customHeight="1" x14ac:dyDescent="0.3">
      <c r="A439" s="4"/>
      <c r="B439" s="4"/>
      <c r="C439" s="4"/>
      <c r="D439" s="132"/>
      <c r="E439" s="132"/>
      <c r="F439" s="132"/>
      <c r="G439" s="132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9.5" customHeight="1" x14ac:dyDescent="0.3">
      <c r="A440" s="4"/>
      <c r="B440" s="4"/>
      <c r="C440" s="4"/>
      <c r="D440" s="132"/>
      <c r="E440" s="132"/>
      <c r="F440" s="132"/>
      <c r="G440" s="132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9.5" customHeight="1" x14ac:dyDescent="0.3">
      <c r="A441" s="4"/>
      <c r="B441" s="4"/>
      <c r="C441" s="4"/>
      <c r="D441" s="132"/>
      <c r="E441" s="132"/>
      <c r="F441" s="132"/>
      <c r="G441" s="132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9.5" customHeight="1" x14ac:dyDescent="0.3">
      <c r="A442" s="4"/>
      <c r="B442" s="4"/>
      <c r="C442" s="4"/>
      <c r="D442" s="132"/>
      <c r="E442" s="132"/>
      <c r="F442" s="132"/>
      <c r="G442" s="132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9.5" customHeight="1" x14ac:dyDescent="0.3">
      <c r="A443" s="4"/>
      <c r="B443" s="4"/>
      <c r="C443" s="4"/>
      <c r="D443" s="132"/>
      <c r="E443" s="132"/>
      <c r="F443" s="132"/>
      <c r="G443" s="132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9.5" customHeight="1" x14ac:dyDescent="0.3">
      <c r="A444" s="4"/>
      <c r="B444" s="4"/>
      <c r="C444" s="4"/>
      <c r="D444" s="132"/>
      <c r="E444" s="132"/>
      <c r="F444" s="132"/>
      <c r="G444" s="132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9.5" customHeight="1" x14ac:dyDescent="0.3">
      <c r="A445" s="4"/>
      <c r="B445" s="4"/>
      <c r="C445" s="4"/>
      <c r="D445" s="132"/>
      <c r="E445" s="132"/>
      <c r="F445" s="132"/>
      <c r="G445" s="132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9.5" customHeight="1" x14ac:dyDescent="0.3">
      <c r="A446" s="4"/>
      <c r="B446" s="4"/>
      <c r="C446" s="4"/>
      <c r="D446" s="132"/>
      <c r="E446" s="132"/>
      <c r="F446" s="132"/>
      <c r="G446" s="132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9.5" customHeight="1" x14ac:dyDescent="0.3">
      <c r="A447" s="4"/>
      <c r="B447" s="4"/>
      <c r="C447" s="4"/>
      <c r="D447" s="132"/>
      <c r="E447" s="132"/>
      <c r="F447" s="132"/>
      <c r="G447" s="132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9.5" customHeight="1" x14ac:dyDescent="0.3">
      <c r="A448" s="4"/>
      <c r="B448" s="4"/>
      <c r="C448" s="4"/>
      <c r="D448" s="132"/>
      <c r="E448" s="132"/>
      <c r="F448" s="132"/>
      <c r="G448" s="132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9.5" customHeight="1" x14ac:dyDescent="0.3">
      <c r="A449" s="4"/>
      <c r="B449" s="4"/>
      <c r="C449" s="4"/>
      <c r="D449" s="132"/>
      <c r="E449" s="132"/>
      <c r="F449" s="132"/>
      <c r="G449" s="132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9.5" customHeight="1" x14ac:dyDescent="0.3">
      <c r="A450" s="4"/>
      <c r="B450" s="4"/>
      <c r="C450" s="4"/>
      <c r="D450" s="132"/>
      <c r="E450" s="132"/>
      <c r="F450" s="132"/>
      <c r="G450" s="132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9.5" customHeight="1" x14ac:dyDescent="0.3">
      <c r="A451" s="4"/>
      <c r="B451" s="4"/>
      <c r="C451" s="4"/>
      <c r="D451" s="132"/>
      <c r="E451" s="132"/>
      <c r="F451" s="132"/>
      <c r="G451" s="132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9.5" customHeight="1" x14ac:dyDescent="0.3">
      <c r="A452" s="4"/>
      <c r="B452" s="4"/>
      <c r="C452" s="4"/>
      <c r="D452" s="132"/>
      <c r="E452" s="132"/>
      <c r="F452" s="132"/>
      <c r="G452" s="132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9.5" customHeight="1" x14ac:dyDescent="0.3">
      <c r="A453" s="4"/>
      <c r="B453" s="4"/>
      <c r="C453" s="4"/>
      <c r="D453" s="132"/>
      <c r="E453" s="132"/>
      <c r="F453" s="132"/>
      <c r="G453" s="132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9.5" customHeight="1" x14ac:dyDescent="0.3">
      <c r="A454" s="4"/>
      <c r="B454" s="4"/>
      <c r="C454" s="4"/>
      <c r="D454" s="132"/>
      <c r="E454" s="132"/>
      <c r="F454" s="132"/>
      <c r="G454" s="132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9.5" customHeight="1" x14ac:dyDescent="0.3">
      <c r="A455" s="4"/>
      <c r="B455" s="4"/>
      <c r="C455" s="4"/>
      <c r="D455" s="132"/>
      <c r="E455" s="132"/>
      <c r="F455" s="132"/>
      <c r="G455" s="132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9.5" customHeight="1" x14ac:dyDescent="0.3">
      <c r="A456" s="4"/>
      <c r="B456" s="4"/>
      <c r="C456" s="4"/>
      <c r="D456" s="132"/>
      <c r="E456" s="132"/>
      <c r="F456" s="132"/>
      <c r="G456" s="132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9.5" customHeight="1" x14ac:dyDescent="0.3">
      <c r="A457" s="4"/>
      <c r="B457" s="4"/>
      <c r="C457" s="4"/>
      <c r="D457" s="132"/>
      <c r="E457" s="132"/>
      <c r="F457" s="132"/>
      <c r="G457" s="132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9.5" customHeight="1" x14ac:dyDescent="0.3">
      <c r="A458" s="4"/>
      <c r="B458" s="4"/>
      <c r="C458" s="4"/>
      <c r="D458" s="132"/>
      <c r="E458" s="132"/>
      <c r="F458" s="132"/>
      <c r="G458" s="132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9.5" customHeight="1" x14ac:dyDescent="0.3">
      <c r="A459" s="4"/>
      <c r="B459" s="4"/>
      <c r="C459" s="4"/>
      <c r="D459" s="132"/>
      <c r="E459" s="132"/>
      <c r="F459" s="132"/>
      <c r="G459" s="132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9.5" customHeight="1" x14ac:dyDescent="0.3">
      <c r="A460" s="4"/>
      <c r="B460" s="4"/>
      <c r="C460" s="4"/>
      <c r="D460" s="132"/>
      <c r="E460" s="132"/>
      <c r="F460" s="132"/>
      <c r="G460" s="132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9.5" customHeight="1" x14ac:dyDescent="0.3">
      <c r="A461" s="4"/>
      <c r="B461" s="4"/>
      <c r="C461" s="4"/>
      <c r="D461" s="132"/>
      <c r="E461" s="132"/>
      <c r="F461" s="132"/>
      <c r="G461" s="132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9.5" customHeight="1" x14ac:dyDescent="0.3">
      <c r="A462" s="4"/>
      <c r="B462" s="4"/>
      <c r="C462" s="4"/>
      <c r="D462" s="132"/>
      <c r="E462" s="132"/>
      <c r="F462" s="132"/>
      <c r="G462" s="132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9.5" customHeight="1" x14ac:dyDescent="0.3">
      <c r="A463" s="4"/>
      <c r="B463" s="4"/>
      <c r="C463" s="4"/>
      <c r="D463" s="132"/>
      <c r="E463" s="132"/>
      <c r="F463" s="132"/>
      <c r="G463" s="132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9.5" customHeight="1" x14ac:dyDescent="0.3">
      <c r="A464" s="4"/>
      <c r="B464" s="4"/>
      <c r="C464" s="4"/>
      <c r="D464" s="132"/>
      <c r="E464" s="132"/>
      <c r="F464" s="132"/>
      <c r="G464" s="132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9.5" customHeight="1" x14ac:dyDescent="0.3">
      <c r="A465" s="4"/>
      <c r="B465" s="4"/>
      <c r="C465" s="4"/>
      <c r="D465" s="132"/>
      <c r="E465" s="132"/>
      <c r="F465" s="132"/>
      <c r="G465" s="132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9.5" customHeight="1" x14ac:dyDescent="0.3">
      <c r="A466" s="4"/>
      <c r="B466" s="4"/>
      <c r="C466" s="4"/>
      <c r="D466" s="132"/>
      <c r="E466" s="132"/>
      <c r="F466" s="132"/>
      <c r="G466" s="132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9.5" customHeight="1" x14ac:dyDescent="0.3">
      <c r="A467" s="4"/>
      <c r="B467" s="4"/>
      <c r="C467" s="4"/>
      <c r="D467" s="132"/>
      <c r="E467" s="132"/>
      <c r="F467" s="132"/>
      <c r="G467" s="132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9.5" customHeight="1" x14ac:dyDescent="0.3">
      <c r="A468" s="4"/>
      <c r="B468" s="4"/>
      <c r="C468" s="4"/>
      <c r="D468" s="132"/>
      <c r="E468" s="132"/>
      <c r="F468" s="132"/>
      <c r="G468" s="132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9.5" customHeight="1" x14ac:dyDescent="0.3">
      <c r="A469" s="4"/>
      <c r="B469" s="4"/>
      <c r="C469" s="4"/>
      <c r="D469" s="132"/>
      <c r="E469" s="132"/>
      <c r="F469" s="132"/>
      <c r="G469" s="132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9.5" customHeight="1" x14ac:dyDescent="0.3">
      <c r="A470" s="4"/>
      <c r="B470" s="4"/>
      <c r="C470" s="4"/>
      <c r="D470" s="132"/>
      <c r="E470" s="132"/>
      <c r="F470" s="132"/>
      <c r="G470" s="132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9.5" customHeight="1" x14ac:dyDescent="0.3">
      <c r="A471" s="4"/>
      <c r="B471" s="4"/>
      <c r="C471" s="4"/>
      <c r="D471" s="132"/>
      <c r="E471" s="132"/>
      <c r="F471" s="132"/>
      <c r="G471" s="132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9.5" customHeight="1" x14ac:dyDescent="0.3">
      <c r="A472" s="4"/>
      <c r="B472" s="4"/>
      <c r="C472" s="4"/>
      <c r="D472" s="132"/>
      <c r="E472" s="132"/>
      <c r="F472" s="132"/>
      <c r="G472" s="132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9.5" customHeight="1" x14ac:dyDescent="0.3">
      <c r="A473" s="4"/>
      <c r="B473" s="4"/>
      <c r="C473" s="4"/>
      <c r="D473" s="132"/>
      <c r="E473" s="132"/>
      <c r="F473" s="132"/>
      <c r="G473" s="132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9.5" customHeight="1" x14ac:dyDescent="0.3">
      <c r="A474" s="4"/>
      <c r="B474" s="4"/>
      <c r="C474" s="4"/>
      <c r="D474" s="132"/>
      <c r="E474" s="132"/>
      <c r="F474" s="132"/>
      <c r="G474" s="132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9.5" customHeight="1" x14ac:dyDescent="0.3">
      <c r="A475" s="4"/>
      <c r="B475" s="4"/>
      <c r="C475" s="4"/>
      <c r="D475" s="132"/>
      <c r="E475" s="132"/>
      <c r="F475" s="132"/>
      <c r="G475" s="132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9.5" customHeight="1" x14ac:dyDescent="0.3">
      <c r="A476" s="4"/>
      <c r="B476" s="4"/>
      <c r="C476" s="4"/>
      <c r="D476" s="132"/>
      <c r="E476" s="132"/>
      <c r="F476" s="132"/>
      <c r="G476" s="132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9.5" customHeight="1" x14ac:dyDescent="0.3">
      <c r="A477" s="4"/>
      <c r="B477" s="4"/>
      <c r="C477" s="4"/>
      <c r="D477" s="132"/>
      <c r="E477" s="132"/>
      <c r="F477" s="132"/>
      <c r="G477" s="132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9.5" customHeight="1" x14ac:dyDescent="0.3">
      <c r="A478" s="4"/>
      <c r="B478" s="4"/>
      <c r="C478" s="4"/>
      <c r="D478" s="132"/>
      <c r="E478" s="132"/>
      <c r="F478" s="132"/>
      <c r="G478" s="132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9.5" customHeight="1" x14ac:dyDescent="0.3">
      <c r="A479" s="4"/>
      <c r="B479" s="4"/>
      <c r="C479" s="4"/>
      <c r="D479" s="132"/>
      <c r="E479" s="132"/>
      <c r="F479" s="132"/>
      <c r="G479" s="132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9.5" customHeight="1" x14ac:dyDescent="0.3">
      <c r="A480" s="4"/>
      <c r="B480" s="4"/>
      <c r="C480" s="4"/>
      <c r="D480" s="132"/>
      <c r="E480" s="132"/>
      <c r="F480" s="132"/>
      <c r="G480" s="132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9.5" customHeight="1" x14ac:dyDescent="0.3">
      <c r="A481" s="4"/>
      <c r="B481" s="4"/>
      <c r="C481" s="4"/>
      <c r="D481" s="132"/>
      <c r="E481" s="132"/>
      <c r="F481" s="132"/>
      <c r="G481" s="132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9.5" customHeight="1" x14ac:dyDescent="0.3">
      <c r="A482" s="4"/>
      <c r="B482" s="4"/>
      <c r="C482" s="4"/>
      <c r="D482" s="132"/>
      <c r="E482" s="132"/>
      <c r="F482" s="132"/>
      <c r="G482" s="132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9.5" customHeight="1" x14ac:dyDescent="0.3">
      <c r="A483" s="4"/>
      <c r="B483" s="4"/>
      <c r="C483" s="4"/>
      <c r="D483" s="132"/>
      <c r="E483" s="132"/>
      <c r="F483" s="132"/>
      <c r="G483" s="132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9.5" customHeight="1" x14ac:dyDescent="0.3">
      <c r="A484" s="4"/>
      <c r="B484" s="4"/>
      <c r="C484" s="4"/>
      <c r="D484" s="132"/>
      <c r="E484" s="132"/>
      <c r="F484" s="132"/>
      <c r="G484" s="132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9.5" customHeight="1" x14ac:dyDescent="0.3">
      <c r="A485" s="4"/>
      <c r="B485" s="4"/>
      <c r="C485" s="4"/>
      <c r="D485" s="132"/>
      <c r="E485" s="132"/>
      <c r="F485" s="132"/>
      <c r="G485" s="132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9.5" customHeight="1" x14ac:dyDescent="0.3">
      <c r="A486" s="4"/>
      <c r="B486" s="4"/>
      <c r="C486" s="4"/>
      <c r="D486" s="132"/>
      <c r="E486" s="132"/>
      <c r="F486" s="132"/>
      <c r="G486" s="132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9.5" customHeight="1" x14ac:dyDescent="0.3">
      <c r="A487" s="4"/>
      <c r="B487" s="4"/>
      <c r="C487" s="4"/>
      <c r="D487" s="132"/>
      <c r="E487" s="132"/>
      <c r="F487" s="132"/>
      <c r="G487" s="132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9.5" customHeight="1" x14ac:dyDescent="0.3">
      <c r="A488" s="4"/>
      <c r="B488" s="4"/>
      <c r="C488" s="4"/>
      <c r="D488" s="132"/>
      <c r="E488" s="132"/>
      <c r="F488" s="132"/>
      <c r="G488" s="132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9.5" customHeight="1" x14ac:dyDescent="0.3">
      <c r="A489" s="4"/>
      <c r="B489" s="4"/>
      <c r="C489" s="4"/>
      <c r="D489" s="132"/>
      <c r="E489" s="132"/>
      <c r="F489" s="132"/>
      <c r="G489" s="132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9.5" customHeight="1" x14ac:dyDescent="0.3">
      <c r="A490" s="4"/>
      <c r="B490" s="4"/>
      <c r="C490" s="4"/>
      <c r="D490" s="132"/>
      <c r="E490" s="132"/>
      <c r="F490" s="132"/>
      <c r="G490" s="132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9.5" customHeight="1" x14ac:dyDescent="0.3">
      <c r="A491" s="4"/>
      <c r="B491" s="4"/>
      <c r="C491" s="4"/>
      <c r="D491" s="132"/>
      <c r="E491" s="132"/>
      <c r="F491" s="132"/>
      <c r="G491" s="132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9.5" customHeight="1" x14ac:dyDescent="0.3">
      <c r="A492" s="4"/>
      <c r="B492" s="4"/>
      <c r="C492" s="4"/>
      <c r="D492" s="132"/>
      <c r="E492" s="132"/>
      <c r="F492" s="132"/>
      <c r="G492" s="132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9.5" customHeight="1" x14ac:dyDescent="0.3">
      <c r="A493" s="4"/>
      <c r="B493" s="4"/>
      <c r="C493" s="4"/>
      <c r="D493" s="132"/>
      <c r="E493" s="132"/>
      <c r="F493" s="132"/>
      <c r="G493" s="132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9.5" customHeight="1" x14ac:dyDescent="0.3">
      <c r="A494" s="4"/>
      <c r="B494" s="4"/>
      <c r="C494" s="4"/>
      <c r="D494" s="132"/>
      <c r="E494" s="132"/>
      <c r="F494" s="132"/>
      <c r="G494" s="132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9.5" customHeight="1" x14ac:dyDescent="0.3">
      <c r="A495" s="4"/>
      <c r="B495" s="4"/>
      <c r="C495" s="4"/>
      <c r="D495" s="132"/>
      <c r="E495" s="132"/>
      <c r="F495" s="132"/>
      <c r="G495" s="132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9.5" customHeight="1" x14ac:dyDescent="0.3">
      <c r="A496" s="4"/>
      <c r="B496" s="4"/>
      <c r="C496" s="4"/>
      <c r="D496" s="132"/>
      <c r="E496" s="132"/>
      <c r="F496" s="132"/>
      <c r="G496" s="132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9.5" customHeight="1" x14ac:dyDescent="0.3">
      <c r="A497" s="4"/>
      <c r="B497" s="4"/>
      <c r="C497" s="4"/>
      <c r="D497" s="132"/>
      <c r="E497" s="132"/>
      <c r="F497" s="132"/>
      <c r="G497" s="132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9.5" customHeight="1" x14ac:dyDescent="0.3">
      <c r="A498" s="4"/>
      <c r="B498" s="4"/>
      <c r="C498" s="4"/>
      <c r="D498" s="132"/>
      <c r="E498" s="132"/>
      <c r="F498" s="132"/>
      <c r="G498" s="132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9.5" customHeight="1" x14ac:dyDescent="0.3">
      <c r="A499" s="4"/>
      <c r="B499" s="4"/>
      <c r="C499" s="4"/>
      <c r="D499" s="132"/>
      <c r="E499" s="132"/>
      <c r="F499" s="132"/>
      <c r="G499" s="132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9.5" customHeight="1" x14ac:dyDescent="0.3">
      <c r="A500" s="4"/>
      <c r="B500" s="4"/>
      <c r="C500" s="4"/>
      <c r="D500" s="132"/>
      <c r="E500" s="132"/>
      <c r="F500" s="132"/>
      <c r="G500" s="132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9.5" customHeight="1" x14ac:dyDescent="0.3">
      <c r="A501" s="4"/>
      <c r="B501" s="4"/>
      <c r="C501" s="4"/>
      <c r="D501" s="132"/>
      <c r="E501" s="132"/>
      <c r="F501" s="132"/>
      <c r="G501" s="132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9.5" customHeight="1" x14ac:dyDescent="0.3">
      <c r="A502" s="4"/>
      <c r="B502" s="4"/>
      <c r="C502" s="4"/>
      <c r="D502" s="132"/>
      <c r="E502" s="132"/>
      <c r="F502" s="132"/>
      <c r="G502" s="132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9.5" customHeight="1" x14ac:dyDescent="0.3">
      <c r="A503" s="4"/>
      <c r="B503" s="4"/>
      <c r="C503" s="4"/>
      <c r="D503" s="132"/>
      <c r="E503" s="132"/>
      <c r="F503" s="132"/>
      <c r="G503" s="132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9.5" customHeight="1" x14ac:dyDescent="0.3">
      <c r="A504" s="4"/>
      <c r="B504" s="4"/>
      <c r="C504" s="4"/>
      <c r="D504" s="132"/>
      <c r="E504" s="132"/>
      <c r="F504" s="132"/>
      <c r="G504" s="132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9.5" customHeight="1" x14ac:dyDescent="0.3">
      <c r="A505" s="4"/>
      <c r="B505" s="4"/>
      <c r="C505" s="4"/>
      <c r="D505" s="132"/>
      <c r="E505" s="132"/>
      <c r="F505" s="132"/>
      <c r="G505" s="132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9.5" customHeight="1" x14ac:dyDescent="0.3">
      <c r="A506" s="4"/>
      <c r="B506" s="4"/>
      <c r="C506" s="4"/>
      <c r="D506" s="132"/>
      <c r="E506" s="132"/>
      <c r="F506" s="132"/>
      <c r="G506" s="132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9.5" customHeight="1" x14ac:dyDescent="0.3">
      <c r="A507" s="4"/>
      <c r="B507" s="4"/>
      <c r="C507" s="4"/>
      <c r="D507" s="132"/>
      <c r="E507" s="132"/>
      <c r="F507" s="132"/>
      <c r="G507" s="132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9.5" customHeight="1" x14ac:dyDescent="0.3">
      <c r="A508" s="4"/>
      <c r="B508" s="4"/>
      <c r="C508" s="4"/>
      <c r="D508" s="132"/>
      <c r="E508" s="132"/>
      <c r="F508" s="132"/>
      <c r="G508" s="132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9.5" customHeight="1" x14ac:dyDescent="0.3">
      <c r="A509" s="4"/>
      <c r="B509" s="4"/>
      <c r="C509" s="4"/>
      <c r="D509" s="132"/>
      <c r="E509" s="132"/>
      <c r="F509" s="132"/>
      <c r="G509" s="132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9.5" customHeight="1" x14ac:dyDescent="0.3">
      <c r="A510" s="4"/>
      <c r="B510" s="4"/>
      <c r="C510" s="4"/>
      <c r="D510" s="132"/>
      <c r="E510" s="132"/>
      <c r="F510" s="132"/>
      <c r="G510" s="132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9.5" customHeight="1" x14ac:dyDescent="0.3">
      <c r="A511" s="4"/>
      <c r="B511" s="4"/>
      <c r="C511" s="4"/>
      <c r="D511" s="132"/>
      <c r="E511" s="132"/>
      <c r="F511" s="132"/>
      <c r="G511" s="132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9.5" customHeight="1" x14ac:dyDescent="0.3">
      <c r="A512" s="4"/>
      <c r="B512" s="4"/>
      <c r="C512" s="4"/>
      <c r="D512" s="132"/>
      <c r="E512" s="132"/>
      <c r="F512" s="132"/>
      <c r="G512" s="132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9.5" customHeight="1" x14ac:dyDescent="0.3">
      <c r="A513" s="4"/>
      <c r="B513" s="4"/>
      <c r="C513" s="4"/>
      <c r="D513" s="132"/>
      <c r="E513" s="132"/>
      <c r="F513" s="132"/>
      <c r="G513" s="132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9.5" customHeight="1" x14ac:dyDescent="0.3">
      <c r="A514" s="4"/>
      <c r="B514" s="4"/>
      <c r="C514" s="4"/>
      <c r="D514" s="132"/>
      <c r="E514" s="132"/>
      <c r="F514" s="132"/>
      <c r="G514" s="132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9.5" customHeight="1" x14ac:dyDescent="0.3">
      <c r="A515" s="4"/>
      <c r="B515" s="4"/>
      <c r="C515" s="4"/>
      <c r="D515" s="132"/>
      <c r="E515" s="132"/>
      <c r="F515" s="132"/>
      <c r="G515" s="132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9.5" customHeight="1" x14ac:dyDescent="0.3">
      <c r="A516" s="4"/>
      <c r="B516" s="4"/>
      <c r="C516" s="4"/>
      <c r="D516" s="132"/>
      <c r="E516" s="132"/>
      <c r="F516" s="132"/>
      <c r="G516" s="132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9.5" customHeight="1" x14ac:dyDescent="0.3">
      <c r="A517" s="4"/>
      <c r="B517" s="4"/>
      <c r="C517" s="4"/>
      <c r="D517" s="132"/>
      <c r="E517" s="132"/>
      <c r="F517" s="132"/>
      <c r="G517" s="132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9.5" customHeight="1" x14ac:dyDescent="0.3">
      <c r="A518" s="4"/>
      <c r="B518" s="4"/>
      <c r="C518" s="4"/>
      <c r="D518" s="132"/>
      <c r="E518" s="132"/>
      <c r="F518" s="132"/>
      <c r="G518" s="132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9.5" customHeight="1" x14ac:dyDescent="0.3">
      <c r="A519" s="4"/>
      <c r="B519" s="4"/>
      <c r="C519" s="4"/>
      <c r="D519" s="132"/>
      <c r="E519" s="132"/>
      <c r="F519" s="132"/>
      <c r="G519" s="132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9.5" customHeight="1" x14ac:dyDescent="0.3">
      <c r="A520" s="4"/>
      <c r="B520" s="4"/>
      <c r="C520" s="4"/>
      <c r="D520" s="132"/>
      <c r="E520" s="132"/>
      <c r="F520" s="132"/>
      <c r="G520" s="132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9.5" customHeight="1" x14ac:dyDescent="0.3">
      <c r="A521" s="4"/>
      <c r="B521" s="4"/>
      <c r="C521" s="4"/>
      <c r="D521" s="132"/>
      <c r="E521" s="132"/>
      <c r="F521" s="132"/>
      <c r="G521" s="132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9.5" customHeight="1" x14ac:dyDescent="0.3">
      <c r="A522" s="4"/>
      <c r="B522" s="4"/>
      <c r="C522" s="4"/>
      <c r="D522" s="132"/>
      <c r="E522" s="132"/>
      <c r="F522" s="132"/>
      <c r="G522" s="132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9.5" customHeight="1" x14ac:dyDescent="0.3">
      <c r="A523" s="4"/>
      <c r="B523" s="4"/>
      <c r="C523" s="4"/>
      <c r="D523" s="132"/>
      <c r="E523" s="132"/>
      <c r="F523" s="132"/>
      <c r="G523" s="132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9.5" customHeight="1" x14ac:dyDescent="0.3">
      <c r="A524" s="4"/>
      <c r="B524" s="4"/>
      <c r="C524" s="4"/>
      <c r="D524" s="132"/>
      <c r="E524" s="132"/>
      <c r="F524" s="132"/>
      <c r="G524" s="132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9.5" customHeight="1" x14ac:dyDescent="0.3">
      <c r="A525" s="4"/>
      <c r="B525" s="4"/>
      <c r="C525" s="4"/>
      <c r="D525" s="132"/>
      <c r="E525" s="132"/>
      <c r="F525" s="132"/>
      <c r="G525" s="132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9.5" customHeight="1" x14ac:dyDescent="0.3">
      <c r="A526" s="4"/>
      <c r="B526" s="4"/>
      <c r="C526" s="4"/>
      <c r="D526" s="132"/>
      <c r="E526" s="132"/>
      <c r="F526" s="132"/>
      <c r="G526" s="132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9.5" customHeight="1" x14ac:dyDescent="0.3">
      <c r="A527" s="4"/>
      <c r="B527" s="4"/>
      <c r="C527" s="4"/>
      <c r="D527" s="132"/>
      <c r="E527" s="132"/>
      <c r="F527" s="132"/>
      <c r="G527" s="132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9.5" customHeight="1" x14ac:dyDescent="0.3">
      <c r="A528" s="4"/>
      <c r="B528" s="4"/>
      <c r="C528" s="4"/>
      <c r="D528" s="132"/>
      <c r="E528" s="132"/>
      <c r="F528" s="132"/>
      <c r="G528" s="132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9.5" customHeight="1" x14ac:dyDescent="0.3">
      <c r="A529" s="4"/>
      <c r="B529" s="4"/>
      <c r="C529" s="4"/>
      <c r="D529" s="132"/>
      <c r="E529" s="132"/>
      <c r="F529" s="132"/>
      <c r="G529" s="132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9.5" customHeight="1" x14ac:dyDescent="0.3">
      <c r="A530" s="4"/>
      <c r="B530" s="4"/>
      <c r="C530" s="4"/>
      <c r="D530" s="132"/>
      <c r="E530" s="132"/>
      <c r="F530" s="132"/>
      <c r="G530" s="132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9.5" customHeight="1" x14ac:dyDescent="0.3">
      <c r="A531" s="4"/>
      <c r="B531" s="4"/>
      <c r="C531" s="4"/>
      <c r="D531" s="132"/>
      <c r="E531" s="132"/>
      <c r="F531" s="132"/>
      <c r="G531" s="132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9.5" customHeight="1" x14ac:dyDescent="0.3">
      <c r="A532" s="4"/>
      <c r="B532" s="4"/>
      <c r="C532" s="4"/>
      <c r="D532" s="132"/>
      <c r="E532" s="132"/>
      <c r="F532" s="132"/>
      <c r="G532" s="132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9.5" customHeight="1" x14ac:dyDescent="0.3">
      <c r="A533" s="4"/>
      <c r="B533" s="4"/>
      <c r="C533" s="4"/>
      <c r="D533" s="132"/>
      <c r="E533" s="132"/>
      <c r="F533" s="132"/>
      <c r="G533" s="132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9.5" customHeight="1" x14ac:dyDescent="0.3">
      <c r="A534" s="4"/>
      <c r="B534" s="4"/>
      <c r="C534" s="4"/>
      <c r="D534" s="132"/>
      <c r="E534" s="132"/>
      <c r="F534" s="132"/>
      <c r="G534" s="132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9.5" customHeight="1" x14ac:dyDescent="0.3">
      <c r="A535" s="4"/>
      <c r="B535" s="4"/>
      <c r="C535" s="4"/>
      <c r="D535" s="132"/>
      <c r="E535" s="132"/>
      <c r="F535" s="132"/>
      <c r="G535" s="132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9.5" customHeight="1" x14ac:dyDescent="0.3">
      <c r="A536" s="4"/>
      <c r="B536" s="4"/>
      <c r="C536" s="4"/>
      <c r="D536" s="132"/>
      <c r="E536" s="132"/>
      <c r="F536" s="132"/>
      <c r="G536" s="132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9.5" customHeight="1" x14ac:dyDescent="0.3">
      <c r="A537" s="4"/>
      <c r="B537" s="4"/>
      <c r="C537" s="4"/>
      <c r="D537" s="132"/>
      <c r="E537" s="132"/>
      <c r="F537" s="132"/>
      <c r="G537" s="132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9.5" customHeight="1" x14ac:dyDescent="0.3">
      <c r="A538" s="4"/>
      <c r="B538" s="4"/>
      <c r="C538" s="4"/>
      <c r="D538" s="132"/>
      <c r="E538" s="132"/>
      <c r="F538" s="132"/>
      <c r="G538" s="132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9.5" customHeight="1" x14ac:dyDescent="0.3">
      <c r="A539" s="4"/>
      <c r="B539" s="4"/>
      <c r="C539" s="4"/>
      <c r="D539" s="132"/>
      <c r="E539" s="132"/>
      <c r="F539" s="132"/>
      <c r="G539" s="132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9.5" customHeight="1" x14ac:dyDescent="0.3">
      <c r="A540" s="4"/>
      <c r="B540" s="4"/>
      <c r="C540" s="4"/>
      <c r="D540" s="132"/>
      <c r="E540" s="132"/>
      <c r="F540" s="132"/>
      <c r="G540" s="132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9.5" customHeight="1" x14ac:dyDescent="0.3">
      <c r="A541" s="4"/>
      <c r="B541" s="4"/>
      <c r="C541" s="4"/>
      <c r="D541" s="132"/>
      <c r="E541" s="132"/>
      <c r="F541" s="132"/>
      <c r="G541" s="132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9.5" customHeight="1" x14ac:dyDescent="0.3">
      <c r="A542" s="4"/>
      <c r="B542" s="4"/>
      <c r="C542" s="4"/>
      <c r="D542" s="132"/>
      <c r="E542" s="132"/>
      <c r="F542" s="132"/>
      <c r="G542" s="132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9.5" customHeight="1" x14ac:dyDescent="0.3">
      <c r="A543" s="4"/>
      <c r="B543" s="4"/>
      <c r="C543" s="4"/>
      <c r="D543" s="132"/>
      <c r="E543" s="132"/>
      <c r="F543" s="132"/>
      <c r="G543" s="132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9.5" customHeight="1" x14ac:dyDescent="0.3">
      <c r="A544" s="4"/>
      <c r="B544" s="4"/>
      <c r="C544" s="4"/>
      <c r="D544" s="132"/>
      <c r="E544" s="132"/>
      <c r="F544" s="132"/>
      <c r="G544" s="132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9.5" customHeight="1" x14ac:dyDescent="0.3">
      <c r="A545" s="4"/>
      <c r="B545" s="4"/>
      <c r="C545" s="4"/>
      <c r="D545" s="132"/>
      <c r="E545" s="132"/>
      <c r="F545" s="132"/>
      <c r="G545" s="132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9.5" customHeight="1" x14ac:dyDescent="0.3">
      <c r="A546" s="4"/>
      <c r="B546" s="4"/>
      <c r="C546" s="4"/>
      <c r="D546" s="132"/>
      <c r="E546" s="132"/>
      <c r="F546" s="132"/>
      <c r="G546" s="132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9.5" customHeight="1" x14ac:dyDescent="0.3">
      <c r="A547" s="4"/>
      <c r="B547" s="4"/>
      <c r="C547" s="4"/>
      <c r="D547" s="132"/>
      <c r="E547" s="132"/>
      <c r="F547" s="132"/>
      <c r="G547" s="132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9.5" customHeight="1" x14ac:dyDescent="0.3">
      <c r="A548" s="4"/>
      <c r="B548" s="4"/>
      <c r="C548" s="4"/>
      <c r="D548" s="132"/>
      <c r="E548" s="132"/>
      <c r="F548" s="132"/>
      <c r="G548" s="132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9.5" customHeight="1" x14ac:dyDescent="0.3">
      <c r="A549" s="4"/>
      <c r="B549" s="4"/>
      <c r="C549" s="4"/>
      <c r="D549" s="132"/>
      <c r="E549" s="132"/>
      <c r="F549" s="132"/>
      <c r="G549" s="132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9.5" customHeight="1" x14ac:dyDescent="0.3">
      <c r="A550" s="4"/>
      <c r="B550" s="4"/>
      <c r="C550" s="4"/>
      <c r="D550" s="132"/>
      <c r="E550" s="132"/>
      <c r="F550" s="132"/>
      <c r="G550" s="132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9.5" customHeight="1" x14ac:dyDescent="0.3">
      <c r="A551" s="4"/>
      <c r="B551" s="4"/>
      <c r="C551" s="4"/>
      <c r="D551" s="132"/>
      <c r="E551" s="132"/>
      <c r="F551" s="132"/>
      <c r="G551" s="132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9.5" customHeight="1" x14ac:dyDescent="0.3">
      <c r="A552" s="4"/>
      <c r="B552" s="4"/>
      <c r="C552" s="4"/>
      <c r="D552" s="132"/>
      <c r="E552" s="132"/>
      <c r="F552" s="132"/>
      <c r="G552" s="132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9.5" customHeight="1" x14ac:dyDescent="0.3">
      <c r="A553" s="4"/>
      <c r="B553" s="4"/>
      <c r="C553" s="4"/>
      <c r="D553" s="132"/>
      <c r="E553" s="132"/>
      <c r="F553" s="132"/>
      <c r="G553" s="132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9.5" customHeight="1" x14ac:dyDescent="0.3">
      <c r="A554" s="4"/>
      <c r="B554" s="4"/>
      <c r="C554" s="4"/>
      <c r="D554" s="132"/>
      <c r="E554" s="132"/>
      <c r="F554" s="132"/>
      <c r="G554" s="132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9.5" customHeight="1" x14ac:dyDescent="0.3">
      <c r="A555" s="4"/>
      <c r="B555" s="4"/>
      <c r="C555" s="4"/>
      <c r="D555" s="132"/>
      <c r="E555" s="132"/>
      <c r="F555" s="132"/>
      <c r="G555" s="132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9.5" customHeight="1" x14ac:dyDescent="0.3">
      <c r="A556" s="4"/>
      <c r="B556" s="4"/>
      <c r="C556" s="4"/>
      <c r="D556" s="132"/>
      <c r="E556" s="132"/>
      <c r="F556" s="132"/>
      <c r="G556" s="132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9.5" customHeight="1" x14ac:dyDescent="0.3">
      <c r="A557" s="4"/>
      <c r="B557" s="4"/>
      <c r="C557" s="4"/>
      <c r="D557" s="132"/>
      <c r="E557" s="132"/>
      <c r="F557" s="132"/>
      <c r="G557" s="132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9.5" customHeight="1" x14ac:dyDescent="0.3">
      <c r="A558" s="4"/>
      <c r="B558" s="4"/>
      <c r="C558" s="4"/>
      <c r="D558" s="132"/>
      <c r="E558" s="132"/>
      <c r="F558" s="132"/>
      <c r="G558" s="132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9.5" customHeight="1" x14ac:dyDescent="0.3">
      <c r="A559" s="4"/>
      <c r="B559" s="4"/>
      <c r="C559" s="4"/>
      <c r="D559" s="132"/>
      <c r="E559" s="132"/>
      <c r="F559" s="132"/>
      <c r="G559" s="132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9.5" customHeight="1" x14ac:dyDescent="0.3">
      <c r="A560" s="4"/>
      <c r="B560" s="4"/>
      <c r="C560" s="4"/>
      <c r="D560" s="132"/>
      <c r="E560" s="132"/>
      <c r="F560" s="132"/>
      <c r="G560" s="132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9.5" customHeight="1" x14ac:dyDescent="0.3">
      <c r="A561" s="4"/>
      <c r="B561" s="4"/>
      <c r="C561" s="4"/>
      <c r="D561" s="132"/>
      <c r="E561" s="132"/>
      <c r="F561" s="132"/>
      <c r="G561" s="132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9.5" customHeight="1" x14ac:dyDescent="0.3">
      <c r="A562" s="4"/>
      <c r="B562" s="4"/>
      <c r="C562" s="4"/>
      <c r="D562" s="132"/>
      <c r="E562" s="132"/>
      <c r="F562" s="132"/>
      <c r="G562" s="132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9.5" customHeight="1" x14ac:dyDescent="0.3">
      <c r="A563" s="4"/>
      <c r="B563" s="4"/>
      <c r="C563" s="4"/>
      <c r="D563" s="132"/>
      <c r="E563" s="132"/>
      <c r="F563" s="132"/>
      <c r="G563" s="132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9.5" customHeight="1" x14ac:dyDescent="0.3">
      <c r="A564" s="4"/>
      <c r="B564" s="4"/>
      <c r="C564" s="4"/>
      <c r="D564" s="132"/>
      <c r="E564" s="132"/>
      <c r="F564" s="132"/>
      <c r="G564" s="132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9.5" customHeight="1" x14ac:dyDescent="0.3">
      <c r="A565" s="4"/>
      <c r="B565" s="4"/>
      <c r="C565" s="4"/>
      <c r="D565" s="132"/>
      <c r="E565" s="132"/>
      <c r="F565" s="132"/>
      <c r="G565" s="132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9.5" customHeight="1" x14ac:dyDescent="0.3">
      <c r="A566" s="4"/>
      <c r="B566" s="4"/>
      <c r="C566" s="4"/>
      <c r="D566" s="132"/>
      <c r="E566" s="132"/>
      <c r="F566" s="132"/>
      <c r="G566" s="132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9.5" customHeight="1" x14ac:dyDescent="0.3">
      <c r="A567" s="4"/>
      <c r="B567" s="4"/>
      <c r="C567" s="4"/>
      <c r="D567" s="132"/>
      <c r="E567" s="132"/>
      <c r="F567" s="132"/>
      <c r="G567" s="132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9.5" customHeight="1" x14ac:dyDescent="0.3">
      <c r="A568" s="4"/>
      <c r="B568" s="4"/>
      <c r="C568" s="4"/>
      <c r="D568" s="132"/>
      <c r="E568" s="132"/>
      <c r="F568" s="132"/>
      <c r="G568" s="132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9.5" customHeight="1" x14ac:dyDescent="0.3">
      <c r="A569" s="4"/>
      <c r="B569" s="4"/>
      <c r="C569" s="4"/>
      <c r="D569" s="132"/>
      <c r="E569" s="132"/>
      <c r="F569" s="132"/>
      <c r="G569" s="132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9.5" customHeight="1" x14ac:dyDescent="0.3">
      <c r="A570" s="4"/>
      <c r="B570" s="4"/>
      <c r="C570" s="4"/>
      <c r="D570" s="132"/>
      <c r="E570" s="132"/>
      <c r="F570" s="132"/>
      <c r="G570" s="132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9.5" customHeight="1" x14ac:dyDescent="0.3">
      <c r="A571" s="4"/>
      <c r="B571" s="4"/>
      <c r="C571" s="4"/>
      <c r="D571" s="132"/>
      <c r="E571" s="132"/>
      <c r="F571" s="132"/>
      <c r="G571" s="132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9.5" customHeight="1" x14ac:dyDescent="0.3">
      <c r="A572" s="4"/>
      <c r="B572" s="4"/>
      <c r="C572" s="4"/>
      <c r="D572" s="132"/>
      <c r="E572" s="132"/>
      <c r="F572" s="132"/>
      <c r="G572" s="132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9.5" customHeight="1" x14ac:dyDescent="0.3">
      <c r="A573" s="4"/>
      <c r="B573" s="4"/>
      <c r="C573" s="4"/>
      <c r="D573" s="132"/>
      <c r="E573" s="132"/>
      <c r="F573" s="132"/>
      <c r="G573" s="132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9.5" customHeight="1" x14ac:dyDescent="0.3">
      <c r="A574" s="4"/>
      <c r="B574" s="4"/>
      <c r="C574" s="4"/>
      <c r="D574" s="132"/>
      <c r="E574" s="132"/>
      <c r="F574" s="132"/>
      <c r="G574" s="132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9.5" customHeight="1" x14ac:dyDescent="0.3">
      <c r="A575" s="4"/>
      <c r="B575" s="4"/>
      <c r="C575" s="4"/>
      <c r="D575" s="132"/>
      <c r="E575" s="132"/>
      <c r="F575" s="132"/>
      <c r="G575" s="132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9.5" customHeight="1" x14ac:dyDescent="0.3">
      <c r="A576" s="4"/>
      <c r="B576" s="4"/>
      <c r="C576" s="4"/>
      <c r="D576" s="132"/>
      <c r="E576" s="132"/>
      <c r="F576" s="132"/>
      <c r="G576" s="132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9.5" customHeight="1" x14ac:dyDescent="0.3">
      <c r="A577" s="4"/>
      <c r="B577" s="4"/>
      <c r="C577" s="4"/>
      <c r="D577" s="132"/>
      <c r="E577" s="132"/>
      <c r="F577" s="132"/>
      <c r="G577" s="132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9.5" customHeight="1" x14ac:dyDescent="0.3">
      <c r="A578" s="4"/>
      <c r="B578" s="4"/>
      <c r="C578" s="4"/>
      <c r="D578" s="132"/>
      <c r="E578" s="132"/>
      <c r="F578" s="132"/>
      <c r="G578" s="132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9.5" customHeight="1" x14ac:dyDescent="0.3">
      <c r="A579" s="4"/>
      <c r="B579" s="4"/>
      <c r="C579" s="4"/>
      <c r="D579" s="132"/>
      <c r="E579" s="132"/>
      <c r="F579" s="132"/>
      <c r="G579" s="132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9.5" customHeight="1" x14ac:dyDescent="0.3">
      <c r="A580" s="4"/>
      <c r="B580" s="4"/>
      <c r="C580" s="4"/>
      <c r="D580" s="132"/>
      <c r="E580" s="132"/>
      <c r="F580" s="132"/>
      <c r="G580" s="132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9.5" customHeight="1" x14ac:dyDescent="0.3">
      <c r="A581" s="4"/>
      <c r="B581" s="4"/>
      <c r="C581" s="4"/>
      <c r="D581" s="132"/>
      <c r="E581" s="132"/>
      <c r="F581" s="132"/>
      <c r="G581" s="132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9.5" customHeight="1" x14ac:dyDescent="0.3">
      <c r="A582" s="4"/>
      <c r="B582" s="4"/>
      <c r="C582" s="4"/>
      <c r="D582" s="132"/>
      <c r="E582" s="132"/>
      <c r="F582" s="132"/>
      <c r="G582" s="132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9.5" customHeight="1" x14ac:dyDescent="0.3">
      <c r="A583" s="4"/>
      <c r="B583" s="4"/>
      <c r="C583" s="4"/>
      <c r="D583" s="132"/>
      <c r="E583" s="132"/>
      <c r="F583" s="132"/>
      <c r="G583" s="132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9.5" customHeight="1" x14ac:dyDescent="0.3">
      <c r="A584" s="4"/>
      <c r="B584" s="4"/>
      <c r="C584" s="4"/>
      <c r="D584" s="132"/>
      <c r="E584" s="132"/>
      <c r="F584" s="132"/>
      <c r="G584" s="132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9.5" customHeight="1" x14ac:dyDescent="0.3">
      <c r="A585" s="4"/>
      <c r="B585" s="4"/>
      <c r="C585" s="4"/>
      <c r="D585" s="132"/>
      <c r="E585" s="132"/>
      <c r="F585" s="132"/>
      <c r="G585" s="132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9.5" customHeight="1" x14ac:dyDescent="0.3">
      <c r="A586" s="4"/>
      <c r="B586" s="4"/>
      <c r="C586" s="4"/>
      <c r="D586" s="132"/>
      <c r="E586" s="132"/>
      <c r="F586" s="132"/>
      <c r="G586" s="132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9.5" customHeight="1" x14ac:dyDescent="0.3">
      <c r="A587" s="4"/>
      <c r="B587" s="4"/>
      <c r="C587" s="4"/>
      <c r="D587" s="132"/>
      <c r="E587" s="132"/>
      <c r="F587" s="132"/>
      <c r="G587" s="132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9.5" customHeight="1" x14ac:dyDescent="0.3">
      <c r="A588" s="4"/>
      <c r="B588" s="4"/>
      <c r="C588" s="4"/>
      <c r="D588" s="132"/>
      <c r="E588" s="132"/>
      <c r="F588" s="132"/>
      <c r="G588" s="132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9.5" customHeight="1" x14ac:dyDescent="0.3">
      <c r="A589" s="4"/>
      <c r="B589" s="4"/>
      <c r="C589" s="4"/>
      <c r="D589" s="132"/>
      <c r="E589" s="132"/>
      <c r="F589" s="132"/>
      <c r="G589" s="132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9.5" customHeight="1" x14ac:dyDescent="0.3">
      <c r="A590" s="4"/>
      <c r="B590" s="4"/>
      <c r="C590" s="4"/>
      <c r="D590" s="132"/>
      <c r="E590" s="132"/>
      <c r="F590" s="132"/>
      <c r="G590" s="132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9.5" customHeight="1" x14ac:dyDescent="0.3">
      <c r="A591" s="4"/>
      <c r="B591" s="4"/>
      <c r="C591" s="4"/>
      <c r="D591" s="132"/>
      <c r="E591" s="132"/>
      <c r="F591" s="132"/>
      <c r="G591" s="132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9.5" customHeight="1" x14ac:dyDescent="0.3">
      <c r="A592" s="4"/>
      <c r="B592" s="4"/>
      <c r="C592" s="4"/>
      <c r="D592" s="132"/>
      <c r="E592" s="132"/>
      <c r="F592" s="132"/>
      <c r="G592" s="132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9.5" customHeight="1" x14ac:dyDescent="0.3">
      <c r="A593" s="4"/>
      <c r="B593" s="4"/>
      <c r="C593" s="4"/>
      <c r="D593" s="132"/>
      <c r="E593" s="132"/>
      <c r="F593" s="132"/>
      <c r="G593" s="132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9.5" customHeight="1" x14ac:dyDescent="0.3">
      <c r="A594" s="4"/>
      <c r="B594" s="4"/>
      <c r="C594" s="4"/>
      <c r="D594" s="132"/>
      <c r="E594" s="132"/>
      <c r="F594" s="132"/>
      <c r="G594" s="132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9.5" customHeight="1" x14ac:dyDescent="0.3">
      <c r="A595" s="4"/>
      <c r="B595" s="4"/>
      <c r="C595" s="4"/>
      <c r="D595" s="132"/>
      <c r="E595" s="132"/>
      <c r="F595" s="132"/>
      <c r="G595" s="132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9.5" customHeight="1" x14ac:dyDescent="0.3">
      <c r="A596" s="4"/>
      <c r="B596" s="4"/>
      <c r="C596" s="4"/>
      <c r="D596" s="132"/>
      <c r="E596" s="132"/>
      <c r="F596" s="132"/>
      <c r="G596" s="132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9.5" customHeight="1" x14ac:dyDescent="0.3">
      <c r="A597" s="4"/>
      <c r="B597" s="4"/>
      <c r="C597" s="4"/>
      <c r="D597" s="132"/>
      <c r="E597" s="132"/>
      <c r="F597" s="132"/>
      <c r="G597" s="132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9.5" customHeight="1" x14ac:dyDescent="0.3">
      <c r="A598" s="4"/>
      <c r="B598" s="4"/>
      <c r="C598" s="4"/>
      <c r="D598" s="132"/>
      <c r="E598" s="132"/>
      <c r="F598" s="132"/>
      <c r="G598" s="132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9.5" customHeight="1" x14ac:dyDescent="0.3">
      <c r="A599" s="4"/>
      <c r="B599" s="4"/>
      <c r="C599" s="4"/>
      <c r="D599" s="132"/>
      <c r="E599" s="132"/>
      <c r="F599" s="132"/>
      <c r="G599" s="132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9.5" customHeight="1" x14ac:dyDescent="0.3">
      <c r="A600" s="4"/>
      <c r="B600" s="4"/>
      <c r="C600" s="4"/>
      <c r="D600" s="132"/>
      <c r="E600" s="132"/>
      <c r="F600" s="132"/>
      <c r="G600" s="132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9.5" customHeight="1" x14ac:dyDescent="0.3">
      <c r="A601" s="4"/>
      <c r="B601" s="4"/>
      <c r="C601" s="4"/>
      <c r="D601" s="132"/>
      <c r="E601" s="132"/>
      <c r="F601" s="132"/>
      <c r="G601" s="132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9.5" customHeight="1" x14ac:dyDescent="0.3">
      <c r="A602" s="4"/>
      <c r="B602" s="4"/>
      <c r="C602" s="4"/>
      <c r="D602" s="132"/>
      <c r="E602" s="132"/>
      <c r="F602" s="132"/>
      <c r="G602" s="132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9.5" customHeight="1" x14ac:dyDescent="0.3">
      <c r="A603" s="4"/>
      <c r="B603" s="4"/>
      <c r="C603" s="4"/>
      <c r="D603" s="132"/>
      <c r="E603" s="132"/>
      <c r="F603" s="132"/>
      <c r="G603" s="132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9.5" customHeight="1" x14ac:dyDescent="0.3">
      <c r="A604" s="4"/>
      <c r="B604" s="4"/>
      <c r="C604" s="4"/>
      <c r="D604" s="132"/>
      <c r="E604" s="132"/>
      <c r="F604" s="132"/>
      <c r="G604" s="132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9.5" customHeight="1" x14ac:dyDescent="0.3">
      <c r="A605" s="4"/>
      <c r="B605" s="4"/>
      <c r="C605" s="4"/>
      <c r="D605" s="132"/>
      <c r="E605" s="132"/>
      <c r="F605" s="132"/>
      <c r="G605" s="132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9.5" customHeight="1" x14ac:dyDescent="0.3">
      <c r="A606" s="4"/>
      <c r="B606" s="4"/>
      <c r="C606" s="4"/>
      <c r="D606" s="132"/>
      <c r="E606" s="132"/>
      <c r="F606" s="132"/>
      <c r="G606" s="132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9.5" customHeight="1" x14ac:dyDescent="0.3">
      <c r="A607" s="4"/>
      <c r="B607" s="4"/>
      <c r="C607" s="4"/>
      <c r="D607" s="132"/>
      <c r="E607" s="132"/>
      <c r="F607" s="132"/>
      <c r="G607" s="132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9.5" customHeight="1" x14ac:dyDescent="0.3">
      <c r="A608" s="4"/>
      <c r="B608" s="4"/>
      <c r="C608" s="4"/>
      <c r="D608" s="132"/>
      <c r="E608" s="132"/>
      <c r="F608" s="132"/>
      <c r="G608" s="132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9.5" customHeight="1" x14ac:dyDescent="0.3">
      <c r="A609" s="4"/>
      <c r="B609" s="4"/>
      <c r="C609" s="4"/>
      <c r="D609" s="132"/>
      <c r="E609" s="132"/>
      <c r="F609" s="132"/>
      <c r="G609" s="132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9.5" customHeight="1" x14ac:dyDescent="0.3">
      <c r="A610" s="4"/>
      <c r="B610" s="4"/>
      <c r="C610" s="4"/>
      <c r="D610" s="132"/>
      <c r="E610" s="132"/>
      <c r="F610" s="132"/>
      <c r="G610" s="132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9.5" customHeight="1" x14ac:dyDescent="0.3">
      <c r="A611" s="4"/>
      <c r="B611" s="4"/>
      <c r="C611" s="4"/>
      <c r="D611" s="132"/>
      <c r="E611" s="132"/>
      <c r="F611" s="132"/>
      <c r="G611" s="132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9.5" customHeight="1" x14ac:dyDescent="0.3">
      <c r="A612" s="4"/>
      <c r="B612" s="4"/>
      <c r="C612" s="4"/>
      <c r="D612" s="132"/>
      <c r="E612" s="132"/>
      <c r="F612" s="132"/>
      <c r="G612" s="132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9.5" customHeight="1" x14ac:dyDescent="0.3">
      <c r="A613" s="4"/>
      <c r="B613" s="4"/>
      <c r="C613" s="4"/>
      <c r="D613" s="132"/>
      <c r="E613" s="132"/>
      <c r="F613" s="132"/>
      <c r="G613" s="132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9.5" customHeight="1" x14ac:dyDescent="0.3">
      <c r="A614" s="4"/>
      <c r="B614" s="4"/>
      <c r="C614" s="4"/>
      <c r="D614" s="132"/>
      <c r="E614" s="132"/>
      <c r="F614" s="132"/>
      <c r="G614" s="132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9.5" customHeight="1" x14ac:dyDescent="0.3">
      <c r="A615" s="4"/>
      <c r="B615" s="4"/>
      <c r="C615" s="4"/>
      <c r="D615" s="132"/>
      <c r="E615" s="132"/>
      <c r="F615" s="132"/>
      <c r="G615" s="132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9.5" customHeight="1" x14ac:dyDescent="0.3">
      <c r="A616" s="4"/>
      <c r="B616" s="4"/>
      <c r="C616" s="4"/>
      <c r="D616" s="132"/>
      <c r="E616" s="132"/>
      <c r="F616" s="132"/>
      <c r="G616" s="132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9.5" customHeight="1" x14ac:dyDescent="0.3">
      <c r="A617" s="4"/>
      <c r="B617" s="4"/>
      <c r="C617" s="4"/>
      <c r="D617" s="132"/>
      <c r="E617" s="132"/>
      <c r="F617" s="132"/>
      <c r="G617" s="132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9.5" customHeight="1" x14ac:dyDescent="0.3">
      <c r="A618" s="4"/>
      <c r="B618" s="4"/>
      <c r="C618" s="4"/>
      <c r="D618" s="132"/>
      <c r="E618" s="132"/>
      <c r="F618" s="132"/>
      <c r="G618" s="132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9.5" customHeight="1" x14ac:dyDescent="0.3">
      <c r="A619" s="4"/>
      <c r="B619" s="4"/>
      <c r="C619" s="4"/>
      <c r="D619" s="132"/>
      <c r="E619" s="132"/>
      <c r="F619" s="132"/>
      <c r="G619" s="132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9.5" customHeight="1" x14ac:dyDescent="0.3">
      <c r="A620" s="4"/>
      <c r="B620" s="4"/>
      <c r="C620" s="4"/>
      <c r="D620" s="132"/>
      <c r="E620" s="132"/>
      <c r="F620" s="132"/>
      <c r="G620" s="132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9.5" customHeight="1" x14ac:dyDescent="0.3">
      <c r="A621" s="4"/>
      <c r="B621" s="4"/>
      <c r="C621" s="4"/>
      <c r="D621" s="132"/>
      <c r="E621" s="132"/>
      <c r="F621" s="132"/>
      <c r="G621" s="132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9.5" customHeight="1" x14ac:dyDescent="0.3">
      <c r="A622" s="4"/>
      <c r="B622" s="4"/>
      <c r="C622" s="4"/>
      <c r="D622" s="132"/>
      <c r="E622" s="132"/>
      <c r="F622" s="132"/>
      <c r="G622" s="132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9.5" customHeight="1" x14ac:dyDescent="0.3">
      <c r="A623" s="4"/>
      <c r="B623" s="4"/>
      <c r="C623" s="4"/>
      <c r="D623" s="132"/>
      <c r="E623" s="132"/>
      <c r="F623" s="132"/>
      <c r="G623" s="132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9.5" customHeight="1" x14ac:dyDescent="0.3">
      <c r="A624" s="4"/>
      <c r="B624" s="4"/>
      <c r="C624" s="4"/>
      <c r="D624" s="132"/>
      <c r="E624" s="132"/>
      <c r="F624" s="132"/>
      <c r="G624" s="132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9.5" customHeight="1" x14ac:dyDescent="0.3">
      <c r="A625" s="4"/>
      <c r="B625" s="4"/>
      <c r="C625" s="4"/>
      <c r="D625" s="132"/>
      <c r="E625" s="132"/>
      <c r="F625" s="132"/>
      <c r="G625" s="132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9.5" customHeight="1" x14ac:dyDescent="0.3">
      <c r="A626" s="4"/>
      <c r="B626" s="4"/>
      <c r="C626" s="4"/>
      <c r="D626" s="132"/>
      <c r="E626" s="132"/>
      <c r="F626" s="132"/>
      <c r="G626" s="132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9.5" customHeight="1" x14ac:dyDescent="0.3">
      <c r="A627" s="4"/>
      <c r="B627" s="4"/>
      <c r="C627" s="4"/>
      <c r="D627" s="132"/>
      <c r="E627" s="132"/>
      <c r="F627" s="132"/>
      <c r="G627" s="132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9.5" customHeight="1" x14ac:dyDescent="0.3">
      <c r="A628" s="4"/>
      <c r="B628" s="4"/>
      <c r="C628" s="4"/>
      <c r="D628" s="132"/>
      <c r="E628" s="132"/>
      <c r="F628" s="132"/>
      <c r="G628" s="132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9.5" customHeight="1" x14ac:dyDescent="0.3">
      <c r="A629" s="4"/>
      <c r="B629" s="4"/>
      <c r="C629" s="4"/>
      <c r="D629" s="132"/>
      <c r="E629" s="132"/>
      <c r="F629" s="132"/>
      <c r="G629" s="132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9.5" customHeight="1" x14ac:dyDescent="0.3">
      <c r="A630" s="4"/>
      <c r="B630" s="4"/>
      <c r="C630" s="4"/>
      <c r="D630" s="132"/>
      <c r="E630" s="132"/>
      <c r="F630" s="132"/>
      <c r="G630" s="132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9.5" customHeight="1" x14ac:dyDescent="0.3">
      <c r="A631" s="4"/>
      <c r="B631" s="4"/>
      <c r="C631" s="4"/>
      <c r="D631" s="132"/>
      <c r="E631" s="132"/>
      <c r="F631" s="132"/>
      <c r="G631" s="132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9.5" customHeight="1" x14ac:dyDescent="0.3">
      <c r="A632" s="4"/>
      <c r="B632" s="4"/>
      <c r="C632" s="4"/>
      <c r="D632" s="132"/>
      <c r="E632" s="132"/>
      <c r="F632" s="132"/>
      <c r="G632" s="132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9.5" customHeight="1" x14ac:dyDescent="0.3">
      <c r="A633" s="4"/>
      <c r="B633" s="4"/>
      <c r="C633" s="4"/>
      <c r="D633" s="132"/>
      <c r="E633" s="132"/>
      <c r="F633" s="132"/>
      <c r="G633" s="132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9.5" customHeight="1" x14ac:dyDescent="0.3">
      <c r="A634" s="4"/>
      <c r="B634" s="4"/>
      <c r="C634" s="4"/>
      <c r="D634" s="132"/>
      <c r="E634" s="132"/>
      <c r="F634" s="132"/>
      <c r="G634" s="132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9.5" customHeight="1" x14ac:dyDescent="0.3">
      <c r="A635" s="4"/>
      <c r="B635" s="4"/>
      <c r="C635" s="4"/>
      <c r="D635" s="132"/>
      <c r="E635" s="132"/>
      <c r="F635" s="132"/>
      <c r="G635" s="132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9.5" customHeight="1" x14ac:dyDescent="0.3">
      <c r="A636" s="4"/>
      <c r="B636" s="4"/>
      <c r="C636" s="4"/>
      <c r="D636" s="132"/>
      <c r="E636" s="132"/>
      <c r="F636" s="132"/>
      <c r="G636" s="132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9.5" customHeight="1" x14ac:dyDescent="0.3">
      <c r="A637" s="4"/>
      <c r="B637" s="4"/>
      <c r="C637" s="4"/>
      <c r="D637" s="132"/>
      <c r="E637" s="132"/>
      <c r="F637" s="132"/>
      <c r="G637" s="132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9.5" customHeight="1" x14ac:dyDescent="0.3">
      <c r="A638" s="4"/>
      <c r="B638" s="4"/>
      <c r="C638" s="4"/>
      <c r="D638" s="132"/>
      <c r="E638" s="132"/>
      <c r="F638" s="132"/>
      <c r="G638" s="132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9.5" customHeight="1" x14ac:dyDescent="0.3">
      <c r="A639" s="4"/>
      <c r="B639" s="4"/>
      <c r="C639" s="4"/>
      <c r="D639" s="132"/>
      <c r="E639" s="132"/>
      <c r="F639" s="132"/>
      <c r="G639" s="132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9.5" customHeight="1" x14ac:dyDescent="0.3">
      <c r="A640" s="4"/>
      <c r="B640" s="4"/>
      <c r="C640" s="4"/>
      <c r="D640" s="132"/>
      <c r="E640" s="132"/>
      <c r="F640" s="132"/>
      <c r="G640" s="132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9.5" customHeight="1" x14ac:dyDescent="0.3">
      <c r="A641" s="4"/>
      <c r="B641" s="4"/>
      <c r="C641" s="4"/>
      <c r="D641" s="132"/>
      <c r="E641" s="132"/>
      <c r="F641" s="132"/>
      <c r="G641" s="132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9.5" customHeight="1" x14ac:dyDescent="0.3">
      <c r="A642" s="4"/>
      <c r="B642" s="4"/>
      <c r="C642" s="4"/>
      <c r="D642" s="132"/>
      <c r="E642" s="132"/>
      <c r="F642" s="132"/>
      <c r="G642" s="132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9.5" customHeight="1" x14ac:dyDescent="0.3">
      <c r="A643" s="4"/>
      <c r="B643" s="4"/>
      <c r="C643" s="4"/>
      <c r="D643" s="132"/>
      <c r="E643" s="132"/>
      <c r="F643" s="132"/>
      <c r="G643" s="132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9.5" customHeight="1" x14ac:dyDescent="0.3">
      <c r="A644" s="4"/>
      <c r="B644" s="4"/>
      <c r="C644" s="4"/>
      <c r="D644" s="132"/>
      <c r="E644" s="132"/>
      <c r="F644" s="132"/>
      <c r="G644" s="132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9.5" customHeight="1" x14ac:dyDescent="0.3">
      <c r="A645" s="4"/>
      <c r="B645" s="4"/>
      <c r="C645" s="4"/>
      <c r="D645" s="132"/>
      <c r="E645" s="132"/>
      <c r="F645" s="132"/>
      <c r="G645" s="132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9.5" customHeight="1" x14ac:dyDescent="0.3">
      <c r="A646" s="4"/>
      <c r="B646" s="4"/>
      <c r="C646" s="4"/>
      <c r="D646" s="132"/>
      <c r="E646" s="132"/>
      <c r="F646" s="132"/>
      <c r="G646" s="132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9.5" customHeight="1" x14ac:dyDescent="0.3">
      <c r="A647" s="4"/>
      <c r="B647" s="4"/>
      <c r="C647" s="4"/>
      <c r="D647" s="132"/>
      <c r="E647" s="132"/>
      <c r="F647" s="132"/>
      <c r="G647" s="132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9.5" customHeight="1" x14ac:dyDescent="0.3">
      <c r="A648" s="4"/>
      <c r="B648" s="4"/>
      <c r="C648" s="4"/>
      <c r="D648" s="132"/>
      <c r="E648" s="132"/>
      <c r="F648" s="132"/>
      <c r="G648" s="132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9.5" customHeight="1" x14ac:dyDescent="0.3">
      <c r="A649" s="4"/>
      <c r="B649" s="4"/>
      <c r="C649" s="4"/>
      <c r="D649" s="132"/>
      <c r="E649" s="132"/>
      <c r="F649" s="132"/>
      <c r="G649" s="132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9.5" customHeight="1" x14ac:dyDescent="0.3">
      <c r="A650" s="4"/>
      <c r="B650" s="4"/>
      <c r="C650" s="4"/>
      <c r="D650" s="132"/>
      <c r="E650" s="132"/>
      <c r="F650" s="132"/>
      <c r="G650" s="132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9.5" customHeight="1" x14ac:dyDescent="0.3">
      <c r="A651" s="4"/>
      <c r="B651" s="4"/>
      <c r="C651" s="4"/>
      <c r="D651" s="132"/>
      <c r="E651" s="132"/>
      <c r="F651" s="132"/>
      <c r="G651" s="132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9.5" customHeight="1" x14ac:dyDescent="0.3">
      <c r="A652" s="4"/>
      <c r="B652" s="4"/>
      <c r="C652" s="4"/>
      <c r="D652" s="132"/>
      <c r="E652" s="132"/>
      <c r="F652" s="132"/>
      <c r="G652" s="132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9.5" customHeight="1" x14ac:dyDescent="0.3">
      <c r="A653" s="4"/>
      <c r="B653" s="4"/>
      <c r="C653" s="4"/>
      <c r="D653" s="132"/>
      <c r="E653" s="132"/>
      <c r="F653" s="132"/>
      <c r="G653" s="132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9.5" customHeight="1" x14ac:dyDescent="0.3">
      <c r="A654" s="4"/>
      <c r="B654" s="4"/>
      <c r="C654" s="4"/>
      <c r="D654" s="132"/>
      <c r="E654" s="132"/>
      <c r="F654" s="132"/>
      <c r="G654" s="132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9.5" customHeight="1" x14ac:dyDescent="0.3">
      <c r="A655" s="4"/>
      <c r="B655" s="4"/>
      <c r="C655" s="4"/>
      <c r="D655" s="132"/>
      <c r="E655" s="132"/>
      <c r="F655" s="132"/>
      <c r="G655" s="132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9.5" customHeight="1" x14ac:dyDescent="0.3">
      <c r="A656" s="4"/>
      <c r="B656" s="4"/>
      <c r="C656" s="4"/>
      <c r="D656" s="132"/>
      <c r="E656" s="132"/>
      <c r="F656" s="132"/>
      <c r="G656" s="132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9.5" customHeight="1" x14ac:dyDescent="0.3">
      <c r="A657" s="4"/>
      <c r="B657" s="4"/>
      <c r="C657" s="4"/>
      <c r="D657" s="132"/>
      <c r="E657" s="132"/>
      <c r="F657" s="132"/>
      <c r="G657" s="132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9.5" customHeight="1" x14ac:dyDescent="0.3">
      <c r="A658" s="4"/>
      <c r="B658" s="4"/>
      <c r="C658" s="4"/>
      <c r="D658" s="132"/>
      <c r="E658" s="132"/>
      <c r="F658" s="132"/>
      <c r="G658" s="132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9.5" customHeight="1" x14ac:dyDescent="0.3">
      <c r="A659" s="4"/>
      <c r="B659" s="4"/>
      <c r="C659" s="4"/>
      <c r="D659" s="132"/>
      <c r="E659" s="132"/>
      <c r="F659" s="132"/>
      <c r="G659" s="132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9.5" customHeight="1" x14ac:dyDescent="0.3">
      <c r="A660" s="4"/>
      <c r="B660" s="4"/>
      <c r="C660" s="4"/>
      <c r="D660" s="132"/>
      <c r="E660" s="132"/>
      <c r="F660" s="132"/>
      <c r="G660" s="132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9.5" customHeight="1" x14ac:dyDescent="0.3">
      <c r="A661" s="4"/>
      <c r="B661" s="4"/>
      <c r="C661" s="4"/>
      <c r="D661" s="132"/>
      <c r="E661" s="132"/>
      <c r="F661" s="132"/>
      <c r="G661" s="132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9.5" customHeight="1" x14ac:dyDescent="0.3">
      <c r="A662" s="4"/>
      <c r="B662" s="4"/>
      <c r="C662" s="4"/>
      <c r="D662" s="132"/>
      <c r="E662" s="132"/>
      <c r="F662" s="132"/>
      <c r="G662" s="132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9.5" customHeight="1" x14ac:dyDescent="0.3">
      <c r="A663" s="4"/>
      <c r="B663" s="4"/>
      <c r="C663" s="4"/>
      <c r="D663" s="132"/>
      <c r="E663" s="132"/>
      <c r="F663" s="132"/>
      <c r="G663" s="132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9.5" customHeight="1" x14ac:dyDescent="0.3">
      <c r="A664" s="4"/>
      <c r="B664" s="4"/>
      <c r="C664" s="4"/>
      <c r="D664" s="132"/>
      <c r="E664" s="132"/>
      <c r="F664" s="132"/>
      <c r="G664" s="132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9.5" customHeight="1" x14ac:dyDescent="0.3">
      <c r="A665" s="4"/>
      <c r="B665" s="4"/>
      <c r="C665" s="4"/>
      <c r="D665" s="132"/>
      <c r="E665" s="132"/>
      <c r="F665" s="132"/>
      <c r="G665" s="132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9.5" customHeight="1" x14ac:dyDescent="0.3">
      <c r="A666" s="4"/>
      <c r="B666" s="4"/>
      <c r="C666" s="4"/>
      <c r="D666" s="132"/>
      <c r="E666" s="132"/>
      <c r="F666" s="132"/>
      <c r="G666" s="132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9.5" customHeight="1" x14ac:dyDescent="0.3">
      <c r="A667" s="4"/>
      <c r="B667" s="4"/>
      <c r="C667" s="4"/>
      <c r="D667" s="132"/>
      <c r="E667" s="132"/>
      <c r="F667" s="132"/>
      <c r="G667" s="132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9.5" customHeight="1" x14ac:dyDescent="0.3">
      <c r="A668" s="4"/>
      <c r="B668" s="4"/>
      <c r="C668" s="4"/>
      <c r="D668" s="132"/>
      <c r="E668" s="132"/>
      <c r="F668" s="132"/>
      <c r="G668" s="132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9.5" customHeight="1" x14ac:dyDescent="0.3">
      <c r="A669" s="4"/>
      <c r="B669" s="4"/>
      <c r="C669" s="4"/>
      <c r="D669" s="132"/>
      <c r="E669" s="132"/>
      <c r="F669" s="132"/>
      <c r="G669" s="132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9.5" customHeight="1" x14ac:dyDescent="0.3">
      <c r="A670" s="4"/>
      <c r="B670" s="4"/>
      <c r="C670" s="4"/>
      <c r="D670" s="132"/>
      <c r="E670" s="132"/>
      <c r="F670" s="132"/>
      <c r="G670" s="132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9.5" customHeight="1" x14ac:dyDescent="0.3">
      <c r="A671" s="4"/>
      <c r="B671" s="4"/>
      <c r="C671" s="4"/>
      <c r="D671" s="132"/>
      <c r="E671" s="132"/>
      <c r="F671" s="132"/>
      <c r="G671" s="132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9.5" customHeight="1" x14ac:dyDescent="0.3">
      <c r="A672" s="4"/>
      <c r="B672" s="4"/>
      <c r="C672" s="4"/>
      <c r="D672" s="132"/>
      <c r="E672" s="132"/>
      <c r="F672" s="132"/>
      <c r="G672" s="132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9.5" customHeight="1" x14ac:dyDescent="0.3">
      <c r="A673" s="4"/>
      <c r="B673" s="4"/>
      <c r="C673" s="4"/>
      <c r="D673" s="132"/>
      <c r="E673" s="132"/>
      <c r="F673" s="132"/>
      <c r="G673" s="132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9.5" customHeight="1" x14ac:dyDescent="0.3">
      <c r="A674" s="4"/>
      <c r="B674" s="4"/>
      <c r="C674" s="4"/>
      <c r="D674" s="132"/>
      <c r="E674" s="132"/>
      <c r="F674" s="132"/>
      <c r="G674" s="132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9.5" customHeight="1" x14ac:dyDescent="0.3">
      <c r="A675" s="4"/>
      <c r="B675" s="4"/>
      <c r="C675" s="4"/>
      <c r="D675" s="132"/>
      <c r="E675" s="132"/>
      <c r="F675" s="132"/>
      <c r="G675" s="132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9.5" customHeight="1" x14ac:dyDescent="0.3">
      <c r="A676" s="4"/>
      <c r="B676" s="4"/>
      <c r="C676" s="4"/>
      <c r="D676" s="132"/>
      <c r="E676" s="132"/>
      <c r="F676" s="132"/>
      <c r="G676" s="132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9.5" customHeight="1" x14ac:dyDescent="0.3">
      <c r="A677" s="4"/>
      <c r="B677" s="4"/>
      <c r="C677" s="4"/>
      <c r="D677" s="132"/>
      <c r="E677" s="132"/>
      <c r="F677" s="132"/>
      <c r="G677" s="132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9.5" customHeight="1" x14ac:dyDescent="0.3">
      <c r="A678" s="4"/>
      <c r="B678" s="4"/>
      <c r="C678" s="4"/>
      <c r="D678" s="132"/>
      <c r="E678" s="132"/>
      <c r="F678" s="132"/>
      <c r="G678" s="132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9.5" customHeight="1" x14ac:dyDescent="0.3">
      <c r="A679" s="4"/>
      <c r="B679" s="4"/>
      <c r="C679" s="4"/>
      <c r="D679" s="132"/>
      <c r="E679" s="132"/>
      <c r="F679" s="132"/>
      <c r="G679" s="132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9.5" customHeight="1" x14ac:dyDescent="0.3">
      <c r="A680" s="4"/>
      <c r="B680" s="4"/>
      <c r="C680" s="4"/>
      <c r="D680" s="132"/>
      <c r="E680" s="132"/>
      <c r="F680" s="132"/>
      <c r="G680" s="132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9.5" customHeight="1" x14ac:dyDescent="0.3">
      <c r="A681" s="4"/>
      <c r="B681" s="4"/>
      <c r="C681" s="4"/>
      <c r="D681" s="132"/>
      <c r="E681" s="132"/>
      <c r="F681" s="132"/>
      <c r="G681" s="132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9.5" customHeight="1" x14ac:dyDescent="0.3">
      <c r="A682" s="4"/>
      <c r="B682" s="4"/>
      <c r="C682" s="4"/>
      <c r="D682" s="132"/>
      <c r="E682" s="132"/>
      <c r="F682" s="132"/>
      <c r="G682" s="132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9.5" customHeight="1" x14ac:dyDescent="0.3">
      <c r="A683" s="4"/>
      <c r="B683" s="4"/>
      <c r="C683" s="4"/>
      <c r="D683" s="132"/>
      <c r="E683" s="132"/>
      <c r="F683" s="132"/>
      <c r="G683" s="132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9.5" customHeight="1" x14ac:dyDescent="0.3">
      <c r="A684" s="4"/>
      <c r="B684" s="4"/>
      <c r="C684" s="4"/>
      <c r="D684" s="132"/>
      <c r="E684" s="132"/>
      <c r="F684" s="132"/>
      <c r="G684" s="132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9.5" customHeight="1" x14ac:dyDescent="0.3">
      <c r="A685" s="4"/>
      <c r="B685" s="4"/>
      <c r="C685" s="4"/>
      <c r="D685" s="132"/>
      <c r="E685" s="132"/>
      <c r="F685" s="132"/>
      <c r="G685" s="132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9.5" customHeight="1" x14ac:dyDescent="0.3">
      <c r="A686" s="4"/>
      <c r="B686" s="4"/>
      <c r="C686" s="4"/>
      <c r="D686" s="132"/>
      <c r="E686" s="132"/>
      <c r="F686" s="132"/>
      <c r="G686" s="132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9.5" customHeight="1" x14ac:dyDescent="0.3">
      <c r="A687" s="4"/>
      <c r="B687" s="4"/>
      <c r="C687" s="4"/>
      <c r="D687" s="132"/>
      <c r="E687" s="132"/>
      <c r="F687" s="132"/>
      <c r="G687" s="132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9.5" customHeight="1" x14ac:dyDescent="0.3">
      <c r="A688" s="4"/>
      <c r="B688" s="4"/>
      <c r="C688" s="4"/>
      <c r="D688" s="132"/>
      <c r="E688" s="132"/>
      <c r="F688" s="132"/>
      <c r="G688" s="132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9.5" customHeight="1" x14ac:dyDescent="0.3">
      <c r="A689" s="4"/>
      <c r="B689" s="4"/>
      <c r="C689" s="4"/>
      <c r="D689" s="132"/>
      <c r="E689" s="132"/>
      <c r="F689" s="132"/>
      <c r="G689" s="132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9.5" customHeight="1" x14ac:dyDescent="0.3">
      <c r="A690" s="4"/>
      <c r="B690" s="4"/>
      <c r="C690" s="4"/>
      <c r="D690" s="132"/>
      <c r="E690" s="132"/>
      <c r="F690" s="132"/>
      <c r="G690" s="132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9.5" customHeight="1" x14ac:dyDescent="0.3">
      <c r="A691" s="4"/>
      <c r="B691" s="4"/>
      <c r="C691" s="4"/>
      <c r="D691" s="132"/>
      <c r="E691" s="132"/>
      <c r="F691" s="132"/>
      <c r="G691" s="132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9.5" customHeight="1" x14ac:dyDescent="0.3">
      <c r="A692" s="4"/>
      <c r="B692" s="4"/>
      <c r="C692" s="4"/>
      <c r="D692" s="132"/>
      <c r="E692" s="132"/>
      <c r="F692" s="132"/>
      <c r="G692" s="132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9.5" customHeight="1" x14ac:dyDescent="0.3">
      <c r="A693" s="4"/>
      <c r="B693" s="4"/>
      <c r="C693" s="4"/>
      <c r="D693" s="132"/>
      <c r="E693" s="132"/>
      <c r="F693" s="132"/>
      <c r="G693" s="132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9.5" customHeight="1" x14ac:dyDescent="0.3">
      <c r="A694" s="4"/>
      <c r="B694" s="4"/>
      <c r="C694" s="4"/>
      <c r="D694" s="132"/>
      <c r="E694" s="132"/>
      <c r="F694" s="132"/>
      <c r="G694" s="132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9.5" customHeight="1" x14ac:dyDescent="0.3">
      <c r="A695" s="4"/>
      <c r="B695" s="4"/>
      <c r="C695" s="4"/>
      <c r="D695" s="132"/>
      <c r="E695" s="132"/>
      <c r="F695" s="132"/>
      <c r="G695" s="132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9.5" customHeight="1" x14ac:dyDescent="0.3">
      <c r="A696" s="4"/>
      <c r="B696" s="4"/>
      <c r="C696" s="4"/>
      <c r="D696" s="132"/>
      <c r="E696" s="132"/>
      <c r="F696" s="132"/>
      <c r="G696" s="132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9.5" customHeight="1" x14ac:dyDescent="0.3">
      <c r="A697" s="4"/>
      <c r="B697" s="4"/>
      <c r="C697" s="4"/>
      <c r="D697" s="132"/>
      <c r="E697" s="132"/>
      <c r="F697" s="132"/>
      <c r="G697" s="132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9.5" customHeight="1" x14ac:dyDescent="0.3">
      <c r="A698" s="4"/>
      <c r="B698" s="4"/>
      <c r="C698" s="4"/>
      <c r="D698" s="132"/>
      <c r="E698" s="132"/>
      <c r="F698" s="132"/>
      <c r="G698" s="132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9.5" customHeight="1" x14ac:dyDescent="0.3">
      <c r="A699" s="4"/>
      <c r="B699" s="4"/>
      <c r="C699" s="4"/>
      <c r="D699" s="132"/>
      <c r="E699" s="132"/>
      <c r="F699" s="132"/>
      <c r="G699" s="132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9.5" customHeight="1" x14ac:dyDescent="0.3">
      <c r="A700" s="4"/>
      <c r="B700" s="4"/>
      <c r="C700" s="4"/>
      <c r="D700" s="132"/>
      <c r="E700" s="132"/>
      <c r="F700" s="132"/>
      <c r="G700" s="132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9.5" customHeight="1" x14ac:dyDescent="0.3">
      <c r="A701" s="4"/>
      <c r="B701" s="4"/>
      <c r="C701" s="4"/>
      <c r="D701" s="132"/>
      <c r="E701" s="132"/>
      <c r="F701" s="132"/>
      <c r="G701" s="132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9.5" customHeight="1" x14ac:dyDescent="0.3">
      <c r="A702" s="4"/>
      <c r="B702" s="4"/>
      <c r="C702" s="4"/>
      <c r="D702" s="132"/>
      <c r="E702" s="132"/>
      <c r="F702" s="132"/>
      <c r="G702" s="132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9.5" customHeight="1" x14ac:dyDescent="0.3">
      <c r="A703" s="4"/>
      <c r="B703" s="4"/>
      <c r="C703" s="4"/>
      <c r="D703" s="132"/>
      <c r="E703" s="132"/>
      <c r="F703" s="132"/>
      <c r="G703" s="132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9.5" customHeight="1" x14ac:dyDescent="0.3">
      <c r="A704" s="4"/>
      <c r="B704" s="4"/>
      <c r="C704" s="4"/>
      <c r="D704" s="132"/>
      <c r="E704" s="132"/>
      <c r="F704" s="132"/>
      <c r="G704" s="132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9.5" customHeight="1" x14ac:dyDescent="0.3">
      <c r="A705" s="4"/>
      <c r="B705" s="4"/>
      <c r="C705" s="4"/>
      <c r="D705" s="132"/>
      <c r="E705" s="132"/>
      <c r="F705" s="132"/>
      <c r="G705" s="132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9.5" customHeight="1" x14ac:dyDescent="0.3">
      <c r="A706" s="4"/>
      <c r="B706" s="4"/>
      <c r="C706" s="4"/>
      <c r="D706" s="132"/>
      <c r="E706" s="132"/>
      <c r="F706" s="132"/>
      <c r="G706" s="132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9.5" customHeight="1" x14ac:dyDescent="0.3">
      <c r="A707" s="4"/>
      <c r="B707" s="4"/>
      <c r="C707" s="4"/>
      <c r="D707" s="132"/>
      <c r="E707" s="132"/>
      <c r="F707" s="132"/>
      <c r="G707" s="132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9.5" customHeight="1" x14ac:dyDescent="0.3">
      <c r="A708" s="4"/>
      <c r="B708" s="4"/>
      <c r="C708" s="4"/>
      <c r="D708" s="132"/>
      <c r="E708" s="132"/>
      <c r="F708" s="132"/>
      <c r="G708" s="132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9.5" customHeight="1" x14ac:dyDescent="0.3">
      <c r="A709" s="4"/>
      <c r="B709" s="4"/>
      <c r="C709" s="4"/>
      <c r="D709" s="132"/>
      <c r="E709" s="132"/>
      <c r="F709" s="132"/>
      <c r="G709" s="132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9.5" customHeight="1" x14ac:dyDescent="0.3">
      <c r="A710" s="4"/>
      <c r="B710" s="4"/>
      <c r="C710" s="4"/>
      <c r="D710" s="132"/>
      <c r="E710" s="132"/>
      <c r="F710" s="132"/>
      <c r="G710" s="132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9.5" customHeight="1" x14ac:dyDescent="0.3">
      <c r="A711" s="4"/>
      <c r="B711" s="4"/>
      <c r="C711" s="4"/>
      <c r="D711" s="132"/>
      <c r="E711" s="132"/>
      <c r="F711" s="132"/>
      <c r="G711" s="132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9.5" customHeight="1" x14ac:dyDescent="0.3">
      <c r="A712" s="4"/>
      <c r="B712" s="4"/>
      <c r="C712" s="4"/>
      <c r="D712" s="132"/>
      <c r="E712" s="132"/>
      <c r="F712" s="132"/>
      <c r="G712" s="132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9.5" customHeight="1" x14ac:dyDescent="0.3">
      <c r="A713" s="4"/>
      <c r="B713" s="4"/>
      <c r="C713" s="4"/>
      <c r="D713" s="132"/>
      <c r="E713" s="132"/>
      <c r="F713" s="132"/>
      <c r="G713" s="132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9.5" customHeight="1" x14ac:dyDescent="0.3">
      <c r="A714" s="4"/>
      <c r="B714" s="4"/>
      <c r="C714" s="4"/>
      <c r="D714" s="132"/>
      <c r="E714" s="132"/>
      <c r="F714" s="132"/>
      <c r="G714" s="132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9.5" customHeight="1" x14ac:dyDescent="0.3">
      <c r="A715" s="4"/>
      <c r="B715" s="4"/>
      <c r="C715" s="4"/>
      <c r="D715" s="132"/>
      <c r="E715" s="132"/>
      <c r="F715" s="132"/>
      <c r="G715" s="132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9.5" customHeight="1" x14ac:dyDescent="0.3">
      <c r="A716" s="4"/>
      <c r="B716" s="4"/>
      <c r="C716" s="4"/>
      <c r="D716" s="132"/>
      <c r="E716" s="132"/>
      <c r="F716" s="132"/>
      <c r="G716" s="132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9.5" customHeight="1" x14ac:dyDescent="0.3">
      <c r="A717" s="4"/>
      <c r="B717" s="4"/>
      <c r="C717" s="4"/>
      <c r="D717" s="132"/>
      <c r="E717" s="132"/>
      <c r="F717" s="132"/>
      <c r="G717" s="132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9.5" customHeight="1" x14ac:dyDescent="0.3">
      <c r="A718" s="4"/>
      <c r="B718" s="4"/>
      <c r="C718" s="4"/>
      <c r="D718" s="132"/>
      <c r="E718" s="132"/>
      <c r="F718" s="132"/>
      <c r="G718" s="132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9.5" customHeight="1" x14ac:dyDescent="0.3">
      <c r="A719" s="4"/>
      <c r="B719" s="4"/>
      <c r="C719" s="4"/>
      <c r="D719" s="132"/>
      <c r="E719" s="132"/>
      <c r="F719" s="132"/>
      <c r="G719" s="132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9.5" customHeight="1" x14ac:dyDescent="0.3">
      <c r="A720" s="4"/>
      <c r="B720" s="4"/>
      <c r="C720" s="4"/>
      <c r="D720" s="132"/>
      <c r="E720" s="132"/>
      <c r="F720" s="132"/>
      <c r="G720" s="132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9.5" customHeight="1" x14ac:dyDescent="0.3">
      <c r="A721" s="4"/>
      <c r="B721" s="4"/>
      <c r="C721" s="4"/>
      <c r="D721" s="132"/>
      <c r="E721" s="132"/>
      <c r="F721" s="132"/>
      <c r="G721" s="132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9.5" customHeight="1" x14ac:dyDescent="0.3">
      <c r="A722" s="4"/>
      <c r="B722" s="4"/>
      <c r="C722" s="4"/>
      <c r="D722" s="132"/>
      <c r="E722" s="132"/>
      <c r="F722" s="132"/>
      <c r="G722" s="132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9.5" customHeight="1" x14ac:dyDescent="0.3">
      <c r="A723" s="4"/>
      <c r="B723" s="4"/>
      <c r="C723" s="4"/>
      <c r="D723" s="132"/>
      <c r="E723" s="132"/>
      <c r="F723" s="132"/>
      <c r="G723" s="132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9.5" customHeight="1" x14ac:dyDescent="0.3">
      <c r="A724" s="4"/>
      <c r="B724" s="4"/>
      <c r="C724" s="4"/>
      <c r="D724" s="132"/>
      <c r="E724" s="132"/>
      <c r="F724" s="132"/>
      <c r="G724" s="132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9.5" customHeight="1" x14ac:dyDescent="0.3">
      <c r="A725" s="4"/>
      <c r="B725" s="4"/>
      <c r="C725" s="4"/>
      <c r="D725" s="132"/>
      <c r="E725" s="132"/>
      <c r="F725" s="132"/>
      <c r="G725" s="132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9.5" customHeight="1" x14ac:dyDescent="0.3">
      <c r="A726" s="4"/>
      <c r="B726" s="4"/>
      <c r="C726" s="4"/>
      <c r="D726" s="132"/>
      <c r="E726" s="132"/>
      <c r="F726" s="132"/>
      <c r="G726" s="132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9.5" customHeight="1" x14ac:dyDescent="0.3">
      <c r="A727" s="4"/>
      <c r="B727" s="4"/>
      <c r="C727" s="4"/>
      <c r="D727" s="132"/>
      <c r="E727" s="132"/>
      <c r="F727" s="132"/>
      <c r="G727" s="132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9.5" customHeight="1" x14ac:dyDescent="0.3">
      <c r="A728" s="4"/>
      <c r="B728" s="4"/>
      <c r="C728" s="4"/>
      <c r="D728" s="132"/>
      <c r="E728" s="132"/>
      <c r="F728" s="132"/>
      <c r="G728" s="132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9.5" customHeight="1" x14ac:dyDescent="0.3">
      <c r="A729" s="4"/>
      <c r="B729" s="4"/>
      <c r="C729" s="4"/>
      <c r="D729" s="132"/>
      <c r="E729" s="132"/>
      <c r="F729" s="132"/>
      <c r="G729" s="132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9.5" customHeight="1" x14ac:dyDescent="0.3">
      <c r="A730" s="4"/>
      <c r="B730" s="4"/>
      <c r="C730" s="4"/>
      <c r="D730" s="132"/>
      <c r="E730" s="132"/>
      <c r="F730" s="132"/>
      <c r="G730" s="132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9.5" customHeight="1" x14ac:dyDescent="0.3">
      <c r="A731" s="4"/>
      <c r="B731" s="4"/>
      <c r="C731" s="4"/>
      <c r="D731" s="132"/>
      <c r="E731" s="132"/>
      <c r="F731" s="132"/>
      <c r="G731" s="132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9.5" customHeight="1" x14ac:dyDescent="0.3">
      <c r="A732" s="4"/>
      <c r="B732" s="4"/>
      <c r="C732" s="4"/>
      <c r="D732" s="132"/>
      <c r="E732" s="132"/>
      <c r="F732" s="132"/>
      <c r="G732" s="132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9.5" customHeight="1" x14ac:dyDescent="0.3">
      <c r="A733" s="4"/>
      <c r="B733" s="4"/>
      <c r="C733" s="4"/>
      <c r="D733" s="132"/>
      <c r="E733" s="132"/>
      <c r="F733" s="132"/>
      <c r="G733" s="132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9.5" customHeight="1" x14ac:dyDescent="0.3">
      <c r="A734" s="4"/>
      <c r="B734" s="4"/>
      <c r="C734" s="4"/>
      <c r="D734" s="132"/>
      <c r="E734" s="132"/>
      <c r="F734" s="132"/>
      <c r="G734" s="132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9.5" customHeight="1" x14ac:dyDescent="0.3">
      <c r="A735" s="4"/>
      <c r="B735" s="4"/>
      <c r="C735" s="4"/>
      <c r="D735" s="132"/>
      <c r="E735" s="132"/>
      <c r="F735" s="132"/>
      <c r="G735" s="132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9.5" customHeight="1" x14ac:dyDescent="0.3">
      <c r="A736" s="4"/>
      <c r="B736" s="4"/>
      <c r="C736" s="4"/>
      <c r="D736" s="132"/>
      <c r="E736" s="132"/>
      <c r="F736" s="132"/>
      <c r="G736" s="132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9.5" customHeight="1" x14ac:dyDescent="0.3">
      <c r="A737" s="4"/>
      <c r="B737" s="4"/>
      <c r="C737" s="4"/>
      <c r="D737" s="132"/>
      <c r="E737" s="132"/>
      <c r="F737" s="132"/>
      <c r="G737" s="132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9.5" customHeight="1" x14ac:dyDescent="0.3">
      <c r="A738" s="4"/>
      <c r="B738" s="4"/>
      <c r="C738" s="4"/>
      <c r="D738" s="132"/>
      <c r="E738" s="132"/>
      <c r="F738" s="132"/>
      <c r="G738" s="132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9.5" customHeight="1" x14ac:dyDescent="0.3">
      <c r="A739" s="4"/>
      <c r="B739" s="4"/>
      <c r="C739" s="4"/>
      <c r="D739" s="132"/>
      <c r="E739" s="132"/>
      <c r="F739" s="132"/>
      <c r="G739" s="132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9.5" customHeight="1" x14ac:dyDescent="0.3">
      <c r="A740" s="4"/>
      <c r="B740" s="4"/>
      <c r="C740" s="4"/>
      <c r="D740" s="132"/>
      <c r="E740" s="132"/>
      <c r="F740" s="132"/>
      <c r="G740" s="132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9.5" customHeight="1" x14ac:dyDescent="0.3">
      <c r="A741" s="4"/>
      <c r="B741" s="4"/>
      <c r="C741" s="4"/>
      <c r="D741" s="132"/>
      <c r="E741" s="132"/>
      <c r="F741" s="132"/>
      <c r="G741" s="132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9.5" customHeight="1" x14ac:dyDescent="0.3">
      <c r="A742" s="4"/>
      <c r="B742" s="4"/>
      <c r="C742" s="4"/>
      <c r="D742" s="132"/>
      <c r="E742" s="132"/>
      <c r="F742" s="132"/>
      <c r="G742" s="132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9.5" customHeight="1" x14ac:dyDescent="0.3">
      <c r="A743" s="4"/>
      <c r="B743" s="4"/>
      <c r="C743" s="4"/>
      <c r="D743" s="132"/>
      <c r="E743" s="132"/>
      <c r="F743" s="132"/>
      <c r="G743" s="132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9.5" customHeight="1" x14ac:dyDescent="0.3">
      <c r="A744" s="4"/>
      <c r="B744" s="4"/>
      <c r="C744" s="4"/>
      <c r="D744" s="132"/>
      <c r="E744" s="132"/>
      <c r="F744" s="132"/>
      <c r="G744" s="132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9.5" customHeight="1" x14ac:dyDescent="0.3">
      <c r="A745" s="4"/>
      <c r="B745" s="4"/>
      <c r="C745" s="4"/>
      <c r="D745" s="132"/>
      <c r="E745" s="132"/>
      <c r="F745" s="132"/>
      <c r="G745" s="132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9.5" customHeight="1" x14ac:dyDescent="0.3">
      <c r="A746" s="4"/>
      <c r="B746" s="4"/>
      <c r="C746" s="4"/>
      <c r="D746" s="132"/>
      <c r="E746" s="132"/>
      <c r="F746" s="132"/>
      <c r="G746" s="132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9.5" customHeight="1" x14ac:dyDescent="0.3">
      <c r="A747" s="4"/>
      <c r="B747" s="4"/>
      <c r="C747" s="4"/>
      <c r="D747" s="132"/>
      <c r="E747" s="132"/>
      <c r="F747" s="132"/>
      <c r="G747" s="132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9.5" customHeight="1" x14ac:dyDescent="0.3">
      <c r="A748" s="4"/>
      <c r="B748" s="4"/>
      <c r="C748" s="4"/>
      <c r="D748" s="132"/>
      <c r="E748" s="132"/>
      <c r="F748" s="132"/>
      <c r="G748" s="132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9.5" customHeight="1" x14ac:dyDescent="0.3">
      <c r="A749" s="4"/>
      <c r="B749" s="4"/>
      <c r="C749" s="4"/>
      <c r="D749" s="132"/>
      <c r="E749" s="132"/>
      <c r="F749" s="132"/>
      <c r="G749" s="132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9.5" customHeight="1" x14ac:dyDescent="0.3">
      <c r="A750" s="4"/>
      <c r="B750" s="4"/>
      <c r="C750" s="4"/>
      <c r="D750" s="132"/>
      <c r="E750" s="132"/>
      <c r="F750" s="132"/>
      <c r="G750" s="132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9.5" customHeight="1" x14ac:dyDescent="0.3">
      <c r="A751" s="4"/>
      <c r="B751" s="4"/>
      <c r="C751" s="4"/>
      <c r="D751" s="132"/>
      <c r="E751" s="132"/>
      <c r="F751" s="132"/>
      <c r="G751" s="132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9.5" customHeight="1" x14ac:dyDescent="0.3">
      <c r="A752" s="4"/>
      <c r="B752" s="4"/>
      <c r="C752" s="4"/>
      <c r="D752" s="132"/>
      <c r="E752" s="132"/>
      <c r="F752" s="132"/>
      <c r="G752" s="132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9.5" customHeight="1" x14ac:dyDescent="0.3">
      <c r="A753" s="4"/>
      <c r="B753" s="4"/>
      <c r="C753" s="4"/>
      <c r="D753" s="132"/>
      <c r="E753" s="132"/>
      <c r="F753" s="132"/>
      <c r="G753" s="132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9.5" customHeight="1" x14ac:dyDescent="0.3">
      <c r="A754" s="4"/>
      <c r="B754" s="4"/>
      <c r="C754" s="4"/>
      <c r="D754" s="132"/>
      <c r="E754" s="132"/>
      <c r="F754" s="132"/>
      <c r="G754" s="132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9.5" customHeight="1" x14ac:dyDescent="0.3">
      <c r="A755" s="4"/>
      <c r="B755" s="4"/>
      <c r="C755" s="4"/>
      <c r="D755" s="132"/>
      <c r="E755" s="132"/>
      <c r="F755" s="132"/>
      <c r="G755" s="132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9.5" customHeight="1" x14ac:dyDescent="0.3">
      <c r="A756" s="4"/>
      <c r="B756" s="4"/>
      <c r="C756" s="4"/>
      <c r="D756" s="132"/>
      <c r="E756" s="132"/>
      <c r="F756" s="132"/>
      <c r="G756" s="132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9.5" customHeight="1" x14ac:dyDescent="0.3">
      <c r="A757" s="4"/>
      <c r="B757" s="4"/>
      <c r="C757" s="4"/>
      <c r="D757" s="132"/>
      <c r="E757" s="132"/>
      <c r="F757" s="132"/>
      <c r="G757" s="132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9.5" customHeight="1" x14ac:dyDescent="0.3">
      <c r="A758" s="4"/>
      <c r="B758" s="4"/>
      <c r="C758" s="4"/>
      <c r="D758" s="132"/>
      <c r="E758" s="132"/>
      <c r="F758" s="132"/>
      <c r="G758" s="132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9.5" customHeight="1" x14ac:dyDescent="0.3">
      <c r="A759" s="4"/>
      <c r="B759" s="4"/>
      <c r="C759" s="4"/>
      <c r="D759" s="132"/>
      <c r="E759" s="132"/>
      <c r="F759" s="132"/>
      <c r="G759" s="132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9.5" customHeight="1" x14ac:dyDescent="0.3">
      <c r="A760" s="4"/>
      <c r="B760" s="4"/>
      <c r="C760" s="4"/>
      <c r="D760" s="132"/>
      <c r="E760" s="132"/>
      <c r="F760" s="132"/>
      <c r="G760" s="132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9.5" customHeight="1" x14ac:dyDescent="0.3">
      <c r="A761" s="4"/>
      <c r="B761" s="4"/>
      <c r="C761" s="4"/>
      <c r="D761" s="132"/>
      <c r="E761" s="132"/>
      <c r="F761" s="132"/>
      <c r="G761" s="132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9.5" customHeight="1" x14ac:dyDescent="0.3">
      <c r="A762" s="4"/>
      <c r="B762" s="4"/>
      <c r="C762" s="4"/>
      <c r="D762" s="132"/>
      <c r="E762" s="132"/>
      <c r="F762" s="132"/>
      <c r="G762" s="132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9.5" customHeight="1" x14ac:dyDescent="0.3">
      <c r="A763" s="4"/>
      <c r="B763" s="4"/>
      <c r="C763" s="4"/>
      <c r="D763" s="132"/>
      <c r="E763" s="132"/>
      <c r="F763" s="132"/>
      <c r="G763" s="132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9.5" customHeight="1" x14ac:dyDescent="0.3">
      <c r="A764" s="4"/>
      <c r="B764" s="4"/>
      <c r="C764" s="4"/>
      <c r="D764" s="132"/>
      <c r="E764" s="132"/>
      <c r="F764" s="132"/>
      <c r="G764" s="132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9.5" customHeight="1" x14ac:dyDescent="0.3">
      <c r="A765" s="4"/>
      <c r="B765" s="4"/>
      <c r="C765" s="4"/>
      <c r="D765" s="132"/>
      <c r="E765" s="132"/>
      <c r="F765" s="132"/>
      <c r="G765" s="132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9.5" customHeight="1" x14ac:dyDescent="0.3">
      <c r="A766" s="4"/>
      <c r="B766" s="4"/>
      <c r="C766" s="4"/>
      <c r="D766" s="132"/>
      <c r="E766" s="132"/>
      <c r="F766" s="132"/>
      <c r="G766" s="132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9.5" customHeight="1" x14ac:dyDescent="0.3">
      <c r="A767" s="4"/>
      <c r="B767" s="4"/>
      <c r="C767" s="4"/>
      <c r="D767" s="132"/>
      <c r="E767" s="132"/>
      <c r="F767" s="132"/>
      <c r="G767" s="132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9.5" customHeight="1" x14ac:dyDescent="0.3">
      <c r="A768" s="4"/>
      <c r="B768" s="4"/>
      <c r="C768" s="4"/>
      <c r="D768" s="132"/>
      <c r="E768" s="132"/>
      <c r="F768" s="132"/>
      <c r="G768" s="132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9.5" customHeight="1" x14ac:dyDescent="0.3">
      <c r="A769" s="4"/>
      <c r="B769" s="4"/>
      <c r="C769" s="4"/>
      <c r="D769" s="132"/>
      <c r="E769" s="132"/>
      <c r="F769" s="132"/>
      <c r="G769" s="132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9.5" customHeight="1" x14ac:dyDescent="0.3">
      <c r="A770" s="4"/>
      <c r="B770" s="4"/>
      <c r="C770" s="4"/>
      <c r="D770" s="132"/>
      <c r="E770" s="132"/>
      <c r="F770" s="132"/>
      <c r="G770" s="132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9.5" customHeight="1" x14ac:dyDescent="0.3">
      <c r="A771" s="4"/>
      <c r="B771" s="4"/>
      <c r="C771" s="4"/>
      <c r="D771" s="132"/>
      <c r="E771" s="132"/>
      <c r="F771" s="132"/>
      <c r="G771" s="132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9.5" customHeight="1" x14ac:dyDescent="0.3">
      <c r="A772" s="4"/>
      <c r="B772" s="4"/>
      <c r="C772" s="4"/>
      <c r="D772" s="132"/>
      <c r="E772" s="132"/>
      <c r="F772" s="132"/>
      <c r="G772" s="132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9.5" customHeight="1" x14ac:dyDescent="0.3">
      <c r="A773" s="4"/>
      <c r="B773" s="4"/>
      <c r="C773" s="4"/>
      <c r="D773" s="132"/>
      <c r="E773" s="132"/>
      <c r="F773" s="132"/>
      <c r="G773" s="132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9.5" customHeight="1" x14ac:dyDescent="0.3">
      <c r="A774" s="4"/>
      <c r="B774" s="4"/>
      <c r="C774" s="4"/>
      <c r="D774" s="132"/>
      <c r="E774" s="132"/>
      <c r="F774" s="132"/>
      <c r="G774" s="132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9.5" customHeight="1" x14ac:dyDescent="0.3">
      <c r="A775" s="4"/>
      <c r="B775" s="4"/>
      <c r="C775" s="4"/>
      <c r="D775" s="132"/>
      <c r="E775" s="132"/>
      <c r="F775" s="132"/>
      <c r="G775" s="132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9.5" customHeight="1" x14ac:dyDescent="0.3">
      <c r="A776" s="4"/>
      <c r="B776" s="4"/>
      <c r="C776" s="4"/>
      <c r="D776" s="132"/>
      <c r="E776" s="132"/>
      <c r="F776" s="132"/>
      <c r="G776" s="132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9.5" customHeight="1" x14ac:dyDescent="0.3">
      <c r="A777" s="4"/>
      <c r="B777" s="4"/>
      <c r="C777" s="4"/>
      <c r="D777" s="132"/>
      <c r="E777" s="132"/>
      <c r="F777" s="132"/>
      <c r="G777" s="132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9.5" customHeight="1" x14ac:dyDescent="0.3">
      <c r="A778" s="4"/>
      <c r="B778" s="4"/>
      <c r="C778" s="4"/>
      <c r="D778" s="132"/>
      <c r="E778" s="132"/>
      <c r="F778" s="132"/>
      <c r="G778" s="132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9.5" customHeight="1" x14ac:dyDescent="0.3">
      <c r="A779" s="4"/>
      <c r="B779" s="4"/>
      <c r="C779" s="4"/>
      <c r="D779" s="132"/>
      <c r="E779" s="132"/>
      <c r="F779" s="132"/>
      <c r="G779" s="132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9.5" customHeight="1" x14ac:dyDescent="0.3">
      <c r="A780" s="4"/>
      <c r="B780" s="4"/>
      <c r="C780" s="4"/>
      <c r="D780" s="132"/>
      <c r="E780" s="132"/>
      <c r="F780" s="132"/>
      <c r="G780" s="132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9.5" customHeight="1" x14ac:dyDescent="0.3">
      <c r="A781" s="4"/>
      <c r="B781" s="4"/>
      <c r="C781" s="4"/>
      <c r="D781" s="132"/>
      <c r="E781" s="132"/>
      <c r="F781" s="132"/>
      <c r="G781" s="132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9.5" customHeight="1" x14ac:dyDescent="0.3">
      <c r="A782" s="4"/>
      <c r="B782" s="4"/>
      <c r="C782" s="4"/>
      <c r="D782" s="132"/>
      <c r="E782" s="132"/>
      <c r="F782" s="132"/>
      <c r="G782" s="132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9.5" customHeight="1" x14ac:dyDescent="0.3">
      <c r="A783" s="4"/>
      <c r="B783" s="4"/>
      <c r="C783" s="4"/>
      <c r="D783" s="132"/>
      <c r="E783" s="132"/>
      <c r="F783" s="132"/>
      <c r="G783" s="132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9.5" customHeight="1" x14ac:dyDescent="0.3">
      <c r="A784" s="4"/>
      <c r="B784" s="4"/>
      <c r="C784" s="4"/>
      <c r="D784" s="132"/>
      <c r="E784" s="132"/>
      <c r="F784" s="132"/>
      <c r="G784" s="132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9.5" customHeight="1" x14ac:dyDescent="0.3">
      <c r="A785" s="4"/>
      <c r="B785" s="4"/>
      <c r="C785" s="4"/>
      <c r="D785" s="132"/>
      <c r="E785" s="132"/>
      <c r="F785" s="132"/>
      <c r="G785" s="132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9.5" customHeight="1" x14ac:dyDescent="0.3">
      <c r="A786" s="4"/>
      <c r="B786" s="4"/>
      <c r="C786" s="4"/>
      <c r="D786" s="132"/>
      <c r="E786" s="132"/>
      <c r="F786" s="132"/>
      <c r="G786" s="132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9.5" customHeight="1" x14ac:dyDescent="0.3">
      <c r="A787" s="4"/>
      <c r="B787" s="4"/>
      <c r="C787" s="4"/>
      <c r="D787" s="132"/>
      <c r="E787" s="132"/>
      <c r="F787" s="132"/>
      <c r="G787" s="132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9.5" customHeight="1" x14ac:dyDescent="0.3">
      <c r="A788" s="4"/>
      <c r="B788" s="4"/>
      <c r="C788" s="4"/>
      <c r="D788" s="132"/>
      <c r="E788" s="132"/>
      <c r="F788" s="132"/>
      <c r="G788" s="132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9.5" customHeight="1" x14ac:dyDescent="0.3">
      <c r="A789" s="4"/>
      <c r="B789" s="4"/>
      <c r="C789" s="4"/>
      <c r="D789" s="132"/>
      <c r="E789" s="132"/>
      <c r="F789" s="132"/>
      <c r="G789" s="132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9.5" customHeight="1" x14ac:dyDescent="0.3">
      <c r="A790" s="4"/>
      <c r="B790" s="4"/>
      <c r="C790" s="4"/>
      <c r="D790" s="132"/>
      <c r="E790" s="132"/>
      <c r="F790" s="132"/>
      <c r="G790" s="132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9.5" customHeight="1" x14ac:dyDescent="0.3">
      <c r="A791" s="4"/>
      <c r="B791" s="4"/>
      <c r="C791" s="4"/>
      <c r="D791" s="132"/>
      <c r="E791" s="132"/>
      <c r="F791" s="132"/>
      <c r="G791" s="132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9.5" customHeight="1" x14ac:dyDescent="0.3">
      <c r="A792" s="4"/>
      <c r="B792" s="4"/>
      <c r="C792" s="4"/>
      <c r="D792" s="132"/>
      <c r="E792" s="132"/>
      <c r="F792" s="132"/>
      <c r="G792" s="132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9.5" customHeight="1" x14ac:dyDescent="0.3">
      <c r="A793" s="4"/>
      <c r="B793" s="4"/>
      <c r="C793" s="4"/>
      <c r="D793" s="132"/>
      <c r="E793" s="132"/>
      <c r="F793" s="132"/>
      <c r="G793" s="132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9.5" customHeight="1" x14ac:dyDescent="0.3">
      <c r="A794" s="4"/>
      <c r="B794" s="4"/>
      <c r="C794" s="4"/>
      <c r="D794" s="132"/>
      <c r="E794" s="132"/>
      <c r="F794" s="132"/>
      <c r="G794" s="132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9.5" customHeight="1" x14ac:dyDescent="0.3">
      <c r="A795" s="4"/>
      <c r="B795" s="4"/>
      <c r="C795" s="4"/>
      <c r="D795" s="132"/>
      <c r="E795" s="132"/>
      <c r="F795" s="132"/>
      <c r="G795" s="132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9.5" customHeight="1" x14ac:dyDescent="0.3">
      <c r="A796" s="4"/>
      <c r="B796" s="4"/>
      <c r="C796" s="4"/>
      <c r="D796" s="132"/>
      <c r="E796" s="132"/>
      <c r="F796" s="132"/>
      <c r="G796" s="132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9.5" customHeight="1" x14ac:dyDescent="0.3">
      <c r="A797" s="4"/>
      <c r="B797" s="4"/>
      <c r="C797" s="4"/>
      <c r="D797" s="132"/>
      <c r="E797" s="132"/>
      <c r="F797" s="132"/>
      <c r="G797" s="132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9.5" customHeight="1" x14ac:dyDescent="0.3">
      <c r="A798" s="4"/>
      <c r="B798" s="4"/>
      <c r="C798" s="4"/>
      <c r="D798" s="132"/>
      <c r="E798" s="132"/>
      <c r="F798" s="132"/>
      <c r="G798" s="132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9.5" customHeight="1" x14ac:dyDescent="0.3">
      <c r="A799" s="4"/>
      <c r="B799" s="4"/>
      <c r="C799" s="4"/>
      <c r="D799" s="132"/>
      <c r="E799" s="132"/>
      <c r="F799" s="132"/>
      <c r="G799" s="132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9.5" customHeight="1" x14ac:dyDescent="0.3">
      <c r="A800" s="4"/>
      <c r="B800" s="4"/>
      <c r="C800" s="4"/>
      <c r="D800" s="132"/>
      <c r="E800" s="132"/>
      <c r="F800" s="132"/>
      <c r="G800" s="132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9.5" customHeight="1" x14ac:dyDescent="0.3">
      <c r="A801" s="4"/>
      <c r="B801" s="4"/>
      <c r="C801" s="4"/>
      <c r="D801" s="132"/>
      <c r="E801" s="132"/>
      <c r="F801" s="132"/>
      <c r="G801" s="132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9.5" customHeight="1" x14ac:dyDescent="0.3">
      <c r="A802" s="4"/>
      <c r="B802" s="4"/>
      <c r="C802" s="4"/>
      <c r="D802" s="132"/>
      <c r="E802" s="132"/>
      <c r="F802" s="132"/>
      <c r="G802" s="132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9.5" customHeight="1" x14ac:dyDescent="0.3">
      <c r="A803" s="4"/>
      <c r="B803" s="4"/>
      <c r="C803" s="4"/>
      <c r="D803" s="132"/>
      <c r="E803" s="132"/>
      <c r="F803" s="132"/>
      <c r="G803" s="132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9.5" customHeight="1" x14ac:dyDescent="0.3">
      <c r="A804" s="4"/>
      <c r="B804" s="4"/>
      <c r="C804" s="4"/>
      <c r="D804" s="132"/>
      <c r="E804" s="132"/>
      <c r="F804" s="132"/>
      <c r="G804" s="132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9.5" customHeight="1" x14ac:dyDescent="0.3">
      <c r="A805" s="4"/>
      <c r="B805" s="4"/>
      <c r="C805" s="4"/>
      <c r="D805" s="132"/>
      <c r="E805" s="132"/>
      <c r="F805" s="132"/>
      <c r="G805" s="132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9.5" customHeight="1" x14ac:dyDescent="0.3">
      <c r="A806" s="4"/>
      <c r="B806" s="4"/>
      <c r="C806" s="4"/>
      <c r="D806" s="132"/>
      <c r="E806" s="132"/>
      <c r="F806" s="132"/>
      <c r="G806" s="132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9.5" customHeight="1" x14ac:dyDescent="0.3">
      <c r="A807" s="4"/>
      <c r="B807" s="4"/>
      <c r="C807" s="4"/>
      <c r="D807" s="132"/>
      <c r="E807" s="132"/>
      <c r="F807" s="132"/>
      <c r="G807" s="132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9.5" customHeight="1" x14ac:dyDescent="0.3">
      <c r="A808" s="4"/>
      <c r="B808" s="4"/>
      <c r="C808" s="4"/>
      <c r="D808" s="132"/>
      <c r="E808" s="132"/>
      <c r="F808" s="132"/>
      <c r="G808" s="132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9.5" customHeight="1" x14ac:dyDescent="0.3">
      <c r="A809" s="4"/>
      <c r="B809" s="4"/>
      <c r="C809" s="4"/>
      <c r="D809" s="132"/>
      <c r="E809" s="132"/>
      <c r="F809" s="132"/>
      <c r="G809" s="132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9.5" customHeight="1" x14ac:dyDescent="0.3">
      <c r="A810" s="4"/>
      <c r="B810" s="4"/>
      <c r="C810" s="4"/>
      <c r="D810" s="132"/>
      <c r="E810" s="132"/>
      <c r="F810" s="132"/>
      <c r="G810" s="132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9.5" customHeight="1" x14ac:dyDescent="0.3">
      <c r="A811" s="4"/>
      <c r="B811" s="4"/>
      <c r="C811" s="4"/>
      <c r="D811" s="132"/>
      <c r="E811" s="132"/>
      <c r="F811" s="132"/>
      <c r="G811" s="132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9.5" customHeight="1" x14ac:dyDescent="0.3">
      <c r="A812" s="4"/>
      <c r="B812" s="4"/>
      <c r="C812" s="4"/>
      <c r="D812" s="132"/>
      <c r="E812" s="132"/>
      <c r="F812" s="132"/>
      <c r="G812" s="132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9.5" customHeight="1" x14ac:dyDescent="0.3">
      <c r="A813" s="4"/>
      <c r="B813" s="4"/>
      <c r="C813" s="4"/>
      <c r="D813" s="132"/>
      <c r="E813" s="132"/>
      <c r="F813" s="132"/>
      <c r="G813" s="132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9.5" customHeight="1" x14ac:dyDescent="0.3">
      <c r="A814" s="4"/>
      <c r="B814" s="4"/>
      <c r="C814" s="4"/>
      <c r="D814" s="132"/>
      <c r="E814" s="132"/>
      <c r="F814" s="132"/>
      <c r="G814" s="132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9.5" customHeight="1" x14ac:dyDescent="0.3">
      <c r="A815" s="4"/>
      <c r="B815" s="4"/>
      <c r="C815" s="4"/>
      <c r="D815" s="132"/>
      <c r="E815" s="132"/>
      <c r="F815" s="132"/>
      <c r="G815" s="132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9.5" customHeight="1" x14ac:dyDescent="0.3">
      <c r="A816" s="4"/>
      <c r="B816" s="4"/>
      <c r="C816" s="4"/>
      <c r="D816" s="132"/>
      <c r="E816" s="132"/>
      <c r="F816" s="132"/>
      <c r="G816" s="132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9.5" customHeight="1" x14ac:dyDescent="0.3">
      <c r="A817" s="4"/>
      <c r="B817" s="4"/>
      <c r="C817" s="4"/>
      <c r="D817" s="132"/>
      <c r="E817" s="132"/>
      <c r="F817" s="132"/>
      <c r="G817" s="132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9.5" customHeight="1" x14ac:dyDescent="0.3">
      <c r="A818" s="4"/>
      <c r="B818" s="4"/>
      <c r="C818" s="4"/>
      <c r="D818" s="132"/>
      <c r="E818" s="132"/>
      <c r="F818" s="132"/>
      <c r="G818" s="132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9.5" customHeight="1" x14ac:dyDescent="0.3">
      <c r="A819" s="4"/>
      <c r="B819" s="4"/>
      <c r="C819" s="4"/>
      <c r="D819" s="132"/>
      <c r="E819" s="132"/>
      <c r="F819" s="132"/>
      <c r="G819" s="132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9.5" customHeight="1" x14ac:dyDescent="0.3">
      <c r="A820" s="4"/>
      <c r="B820" s="4"/>
      <c r="C820" s="4"/>
      <c r="D820" s="132"/>
      <c r="E820" s="132"/>
      <c r="F820" s="132"/>
      <c r="G820" s="132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9.5" customHeight="1" x14ac:dyDescent="0.3">
      <c r="A821" s="4"/>
      <c r="B821" s="4"/>
      <c r="C821" s="4"/>
      <c r="D821" s="132"/>
      <c r="E821" s="132"/>
      <c r="F821" s="132"/>
      <c r="G821" s="132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9.5" customHeight="1" x14ac:dyDescent="0.3">
      <c r="A822" s="4"/>
      <c r="B822" s="4"/>
      <c r="C822" s="4"/>
      <c r="D822" s="132"/>
      <c r="E822" s="132"/>
      <c r="F822" s="132"/>
      <c r="G822" s="132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9.5" customHeight="1" x14ac:dyDescent="0.3">
      <c r="A823" s="4"/>
      <c r="B823" s="4"/>
      <c r="C823" s="4"/>
      <c r="D823" s="132"/>
      <c r="E823" s="132"/>
      <c r="F823" s="132"/>
      <c r="G823" s="132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9.5" customHeight="1" x14ac:dyDescent="0.3">
      <c r="A824" s="4"/>
      <c r="B824" s="4"/>
      <c r="C824" s="4"/>
      <c r="D824" s="132"/>
      <c r="E824" s="132"/>
      <c r="F824" s="132"/>
      <c r="G824" s="132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9.5" customHeight="1" x14ac:dyDescent="0.3">
      <c r="A825" s="4"/>
      <c r="B825" s="4"/>
      <c r="C825" s="4"/>
      <c r="D825" s="132"/>
      <c r="E825" s="132"/>
      <c r="F825" s="132"/>
      <c r="G825" s="132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9.5" customHeight="1" x14ac:dyDescent="0.3">
      <c r="A826" s="4"/>
      <c r="B826" s="4"/>
      <c r="C826" s="4"/>
      <c r="D826" s="132"/>
      <c r="E826" s="132"/>
      <c r="F826" s="132"/>
      <c r="G826" s="132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9.5" customHeight="1" x14ac:dyDescent="0.3">
      <c r="A827" s="4"/>
      <c r="B827" s="4"/>
      <c r="C827" s="4"/>
      <c r="D827" s="132"/>
      <c r="E827" s="132"/>
      <c r="F827" s="132"/>
      <c r="G827" s="132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9.5" customHeight="1" x14ac:dyDescent="0.3">
      <c r="A828" s="4"/>
      <c r="B828" s="4"/>
      <c r="C828" s="4"/>
      <c r="D828" s="132"/>
      <c r="E828" s="132"/>
      <c r="F828" s="132"/>
      <c r="G828" s="132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9.5" customHeight="1" x14ac:dyDescent="0.3">
      <c r="A829" s="4"/>
      <c r="B829" s="4"/>
      <c r="C829" s="4"/>
      <c r="D829" s="132"/>
      <c r="E829" s="132"/>
      <c r="F829" s="132"/>
      <c r="G829" s="132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9.5" customHeight="1" x14ac:dyDescent="0.3">
      <c r="A830" s="4"/>
      <c r="B830" s="4"/>
      <c r="C830" s="4"/>
      <c r="D830" s="132"/>
      <c r="E830" s="132"/>
      <c r="F830" s="132"/>
      <c r="G830" s="132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9.5" customHeight="1" x14ac:dyDescent="0.3">
      <c r="A831" s="4"/>
      <c r="B831" s="4"/>
      <c r="C831" s="4"/>
      <c r="D831" s="132"/>
      <c r="E831" s="132"/>
      <c r="F831" s="132"/>
      <c r="G831" s="132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9.5" customHeight="1" x14ac:dyDescent="0.3">
      <c r="A832" s="4"/>
      <c r="B832" s="4"/>
      <c r="C832" s="4"/>
      <c r="D832" s="132"/>
      <c r="E832" s="132"/>
      <c r="F832" s="132"/>
      <c r="G832" s="132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9.5" customHeight="1" x14ac:dyDescent="0.3">
      <c r="A833" s="4"/>
      <c r="B833" s="4"/>
      <c r="C833" s="4"/>
      <c r="D833" s="132"/>
      <c r="E833" s="132"/>
      <c r="F833" s="132"/>
      <c r="G833" s="132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9.5" customHeight="1" x14ac:dyDescent="0.3">
      <c r="A834" s="4"/>
      <c r="B834" s="4"/>
      <c r="C834" s="4"/>
      <c r="D834" s="132"/>
      <c r="E834" s="132"/>
      <c r="F834" s="132"/>
      <c r="G834" s="132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9.5" customHeight="1" x14ac:dyDescent="0.3">
      <c r="A835" s="4"/>
      <c r="B835" s="4"/>
      <c r="C835" s="4"/>
      <c r="D835" s="132"/>
      <c r="E835" s="132"/>
      <c r="F835" s="132"/>
      <c r="G835" s="132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9.5" customHeight="1" x14ac:dyDescent="0.3">
      <c r="A836" s="4"/>
      <c r="B836" s="4"/>
      <c r="C836" s="4"/>
      <c r="D836" s="132"/>
      <c r="E836" s="132"/>
      <c r="F836" s="132"/>
      <c r="G836" s="132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9.5" customHeight="1" x14ac:dyDescent="0.3">
      <c r="A837" s="4"/>
      <c r="B837" s="4"/>
      <c r="C837" s="4"/>
      <c r="D837" s="132"/>
      <c r="E837" s="132"/>
      <c r="F837" s="132"/>
      <c r="G837" s="132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9.5" customHeight="1" x14ac:dyDescent="0.3">
      <c r="A838" s="4"/>
      <c r="B838" s="4"/>
      <c r="C838" s="4"/>
      <c r="D838" s="132"/>
      <c r="E838" s="132"/>
      <c r="F838" s="132"/>
      <c r="G838" s="132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9.5" customHeight="1" x14ac:dyDescent="0.3">
      <c r="A839" s="4"/>
      <c r="B839" s="4"/>
      <c r="C839" s="4"/>
      <c r="D839" s="132"/>
      <c r="E839" s="132"/>
      <c r="F839" s="132"/>
      <c r="G839" s="132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9.5" customHeight="1" x14ac:dyDescent="0.3">
      <c r="A840" s="4"/>
      <c r="B840" s="4"/>
      <c r="C840" s="4"/>
      <c r="D840" s="132"/>
      <c r="E840" s="132"/>
      <c r="F840" s="132"/>
      <c r="G840" s="132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9.5" customHeight="1" x14ac:dyDescent="0.3">
      <c r="A841" s="4"/>
      <c r="B841" s="4"/>
      <c r="C841" s="4"/>
      <c r="D841" s="132"/>
      <c r="E841" s="132"/>
      <c r="F841" s="132"/>
      <c r="G841" s="132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9.5" customHeight="1" x14ac:dyDescent="0.3">
      <c r="A842" s="4"/>
      <c r="B842" s="4"/>
      <c r="C842" s="4"/>
      <c r="D842" s="132"/>
      <c r="E842" s="132"/>
      <c r="F842" s="132"/>
      <c r="G842" s="132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9.5" customHeight="1" x14ac:dyDescent="0.3">
      <c r="A843" s="4"/>
      <c r="B843" s="4"/>
      <c r="C843" s="4"/>
      <c r="D843" s="132"/>
      <c r="E843" s="132"/>
      <c r="F843" s="132"/>
      <c r="G843" s="132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9.5" customHeight="1" x14ac:dyDescent="0.3">
      <c r="A844" s="4"/>
      <c r="B844" s="4"/>
      <c r="C844" s="4"/>
      <c r="D844" s="132"/>
      <c r="E844" s="132"/>
      <c r="F844" s="132"/>
      <c r="G844" s="132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9.5" customHeight="1" x14ac:dyDescent="0.3">
      <c r="A845" s="4"/>
      <c r="B845" s="4"/>
      <c r="C845" s="4"/>
      <c r="D845" s="132"/>
      <c r="E845" s="132"/>
      <c r="F845" s="132"/>
      <c r="G845" s="132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9.5" customHeight="1" x14ac:dyDescent="0.3">
      <c r="A846" s="4"/>
      <c r="B846" s="4"/>
      <c r="C846" s="4"/>
      <c r="D846" s="132"/>
      <c r="E846" s="132"/>
      <c r="F846" s="132"/>
      <c r="G846" s="132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9.5" customHeight="1" x14ac:dyDescent="0.3">
      <c r="A847" s="4"/>
      <c r="B847" s="4"/>
      <c r="C847" s="4"/>
      <c r="D847" s="132"/>
      <c r="E847" s="132"/>
      <c r="F847" s="132"/>
      <c r="G847" s="132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9.5" customHeight="1" x14ac:dyDescent="0.3">
      <c r="A848" s="4"/>
      <c r="B848" s="4"/>
      <c r="C848" s="4"/>
      <c r="D848" s="132"/>
      <c r="E848" s="132"/>
      <c r="F848" s="132"/>
      <c r="G848" s="132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9.5" customHeight="1" x14ac:dyDescent="0.3">
      <c r="A849" s="4"/>
      <c r="B849" s="4"/>
      <c r="C849" s="4"/>
      <c r="D849" s="132"/>
      <c r="E849" s="132"/>
      <c r="F849" s="132"/>
      <c r="G849" s="132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9.5" customHeight="1" x14ac:dyDescent="0.3">
      <c r="A850" s="4"/>
      <c r="B850" s="4"/>
      <c r="C850" s="4"/>
      <c r="D850" s="132"/>
      <c r="E850" s="132"/>
      <c r="F850" s="132"/>
      <c r="G850" s="132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9.5" customHeight="1" x14ac:dyDescent="0.3">
      <c r="A851" s="4"/>
      <c r="B851" s="4"/>
      <c r="C851" s="4"/>
      <c r="D851" s="132"/>
      <c r="E851" s="132"/>
      <c r="F851" s="132"/>
      <c r="G851" s="132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9.5" customHeight="1" x14ac:dyDescent="0.3">
      <c r="A852" s="4"/>
      <c r="B852" s="4"/>
      <c r="C852" s="4"/>
      <c r="D852" s="132"/>
      <c r="E852" s="132"/>
      <c r="F852" s="132"/>
      <c r="G852" s="132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9.5" customHeight="1" x14ac:dyDescent="0.3">
      <c r="A853" s="4"/>
      <c r="B853" s="4"/>
      <c r="C853" s="4"/>
      <c r="D853" s="132"/>
      <c r="E853" s="132"/>
      <c r="F853" s="132"/>
      <c r="G853" s="132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9.5" customHeight="1" x14ac:dyDescent="0.3">
      <c r="A854" s="4"/>
      <c r="B854" s="4"/>
      <c r="C854" s="4"/>
      <c r="D854" s="132"/>
      <c r="E854" s="132"/>
      <c r="F854" s="132"/>
      <c r="G854" s="132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9.5" customHeight="1" x14ac:dyDescent="0.3">
      <c r="A855" s="4"/>
      <c r="B855" s="4"/>
      <c r="C855" s="4"/>
      <c r="D855" s="132"/>
      <c r="E855" s="132"/>
      <c r="F855" s="132"/>
      <c r="G855" s="132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9.5" customHeight="1" x14ac:dyDescent="0.3">
      <c r="A856" s="4"/>
      <c r="B856" s="4"/>
      <c r="C856" s="4"/>
      <c r="D856" s="132"/>
      <c r="E856" s="132"/>
      <c r="F856" s="132"/>
      <c r="G856" s="132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9.5" customHeight="1" x14ac:dyDescent="0.3">
      <c r="A857" s="4"/>
      <c r="B857" s="4"/>
      <c r="C857" s="4"/>
      <c r="D857" s="132"/>
      <c r="E857" s="132"/>
      <c r="F857" s="132"/>
      <c r="G857" s="132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9.5" customHeight="1" x14ac:dyDescent="0.3">
      <c r="A858" s="4"/>
      <c r="B858" s="4"/>
      <c r="C858" s="4"/>
      <c r="D858" s="132"/>
      <c r="E858" s="132"/>
      <c r="F858" s="132"/>
      <c r="G858" s="132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9.5" customHeight="1" x14ac:dyDescent="0.3">
      <c r="A859" s="4"/>
      <c r="B859" s="4"/>
      <c r="C859" s="4"/>
      <c r="D859" s="132"/>
      <c r="E859" s="132"/>
      <c r="F859" s="132"/>
      <c r="G859" s="132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9.5" customHeight="1" x14ac:dyDescent="0.3">
      <c r="A860" s="4"/>
      <c r="B860" s="4"/>
      <c r="C860" s="4"/>
      <c r="D860" s="132"/>
      <c r="E860" s="132"/>
      <c r="F860" s="132"/>
      <c r="G860" s="132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9.5" customHeight="1" x14ac:dyDescent="0.3">
      <c r="A861" s="4"/>
      <c r="B861" s="4"/>
      <c r="C861" s="4"/>
      <c r="D861" s="132"/>
      <c r="E861" s="132"/>
      <c r="F861" s="132"/>
      <c r="G861" s="132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9.5" customHeight="1" x14ac:dyDescent="0.3">
      <c r="A862" s="4"/>
      <c r="B862" s="4"/>
      <c r="C862" s="4"/>
      <c r="D862" s="132"/>
      <c r="E862" s="132"/>
      <c r="F862" s="132"/>
      <c r="G862" s="132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9.5" customHeight="1" x14ac:dyDescent="0.3">
      <c r="A863" s="4"/>
      <c r="B863" s="4"/>
      <c r="C863" s="4"/>
      <c r="D863" s="132"/>
      <c r="E863" s="132"/>
      <c r="F863" s="132"/>
      <c r="G863" s="132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9.5" customHeight="1" x14ac:dyDescent="0.3">
      <c r="A864" s="4"/>
      <c r="B864" s="4"/>
      <c r="C864" s="4"/>
      <c r="D864" s="132"/>
      <c r="E864" s="132"/>
      <c r="F864" s="132"/>
      <c r="G864" s="132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9.5" customHeight="1" x14ac:dyDescent="0.3">
      <c r="A865" s="4"/>
      <c r="B865" s="4"/>
      <c r="C865" s="4"/>
      <c r="D865" s="132"/>
      <c r="E865" s="132"/>
      <c r="F865" s="132"/>
      <c r="G865" s="132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9.5" customHeight="1" x14ac:dyDescent="0.3">
      <c r="A866" s="4"/>
      <c r="B866" s="4"/>
      <c r="C866" s="4"/>
      <c r="D866" s="132"/>
      <c r="E866" s="132"/>
      <c r="F866" s="132"/>
      <c r="G866" s="132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9.5" customHeight="1" x14ac:dyDescent="0.3">
      <c r="A867" s="4"/>
      <c r="B867" s="4"/>
      <c r="C867" s="4"/>
      <c r="D867" s="132"/>
      <c r="E867" s="132"/>
      <c r="F867" s="132"/>
      <c r="G867" s="132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9.5" customHeight="1" x14ac:dyDescent="0.3">
      <c r="A868" s="4"/>
      <c r="B868" s="4"/>
      <c r="C868" s="4"/>
      <c r="D868" s="132"/>
      <c r="E868" s="132"/>
      <c r="F868" s="132"/>
      <c r="G868" s="132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9.5" customHeight="1" x14ac:dyDescent="0.3">
      <c r="A869" s="4"/>
      <c r="B869" s="4"/>
      <c r="C869" s="4"/>
      <c r="D869" s="132"/>
      <c r="E869" s="132"/>
      <c r="F869" s="132"/>
      <c r="G869" s="132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9.5" customHeight="1" x14ac:dyDescent="0.3">
      <c r="A870" s="4"/>
      <c r="B870" s="4"/>
      <c r="C870" s="4"/>
      <c r="D870" s="132"/>
      <c r="E870" s="132"/>
      <c r="F870" s="132"/>
      <c r="G870" s="132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9.5" customHeight="1" x14ac:dyDescent="0.3">
      <c r="A871" s="4"/>
      <c r="B871" s="4"/>
      <c r="C871" s="4"/>
      <c r="D871" s="132"/>
      <c r="E871" s="132"/>
      <c r="F871" s="132"/>
      <c r="G871" s="132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9.5" customHeight="1" x14ac:dyDescent="0.3">
      <c r="A872" s="4"/>
      <c r="B872" s="4"/>
      <c r="C872" s="4"/>
      <c r="D872" s="132"/>
      <c r="E872" s="132"/>
      <c r="F872" s="132"/>
      <c r="G872" s="132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9.5" customHeight="1" x14ac:dyDescent="0.3">
      <c r="A873" s="4"/>
      <c r="B873" s="4"/>
      <c r="C873" s="4"/>
      <c r="D873" s="132"/>
      <c r="E873" s="132"/>
      <c r="F873" s="132"/>
      <c r="G873" s="132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9.5" customHeight="1" x14ac:dyDescent="0.3">
      <c r="A874" s="4"/>
      <c r="B874" s="4"/>
      <c r="C874" s="4"/>
      <c r="D874" s="132"/>
      <c r="E874" s="132"/>
      <c r="F874" s="132"/>
      <c r="G874" s="132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9.5" customHeight="1" x14ac:dyDescent="0.3">
      <c r="A875" s="4"/>
      <c r="B875" s="4"/>
      <c r="C875" s="4"/>
      <c r="D875" s="132"/>
      <c r="E875" s="132"/>
      <c r="F875" s="132"/>
      <c r="G875" s="132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9.5" customHeight="1" x14ac:dyDescent="0.3">
      <c r="A876" s="4"/>
      <c r="B876" s="4"/>
      <c r="C876" s="4"/>
      <c r="D876" s="132"/>
      <c r="E876" s="132"/>
      <c r="F876" s="132"/>
      <c r="G876" s="132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9.5" customHeight="1" x14ac:dyDescent="0.3">
      <c r="A877" s="4"/>
      <c r="B877" s="4"/>
      <c r="C877" s="4"/>
      <c r="D877" s="132"/>
      <c r="E877" s="132"/>
      <c r="F877" s="132"/>
      <c r="G877" s="132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9.5" customHeight="1" x14ac:dyDescent="0.3">
      <c r="A878" s="4"/>
      <c r="B878" s="4"/>
      <c r="C878" s="4"/>
      <c r="D878" s="132"/>
      <c r="E878" s="132"/>
      <c r="F878" s="132"/>
      <c r="G878" s="132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9.5" customHeight="1" x14ac:dyDescent="0.3">
      <c r="A879" s="4"/>
      <c r="B879" s="4"/>
      <c r="C879" s="4"/>
      <c r="D879" s="132"/>
      <c r="E879" s="132"/>
      <c r="F879" s="132"/>
      <c r="G879" s="132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9.5" customHeight="1" x14ac:dyDescent="0.3">
      <c r="A880" s="4"/>
      <c r="B880" s="4"/>
      <c r="C880" s="4"/>
      <c r="D880" s="132"/>
      <c r="E880" s="132"/>
      <c r="F880" s="132"/>
      <c r="G880" s="132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9.5" customHeight="1" x14ac:dyDescent="0.3">
      <c r="A881" s="4"/>
      <c r="B881" s="4"/>
      <c r="C881" s="4"/>
      <c r="D881" s="132"/>
      <c r="E881" s="132"/>
      <c r="F881" s="132"/>
      <c r="G881" s="132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9.5" customHeight="1" x14ac:dyDescent="0.3">
      <c r="A882" s="4"/>
      <c r="B882" s="4"/>
      <c r="C882" s="4"/>
      <c r="D882" s="132"/>
      <c r="E882" s="132"/>
      <c r="F882" s="132"/>
      <c r="G882" s="132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9.5" customHeight="1" x14ac:dyDescent="0.3">
      <c r="A883" s="4"/>
      <c r="B883" s="4"/>
      <c r="C883" s="4"/>
      <c r="D883" s="132"/>
      <c r="E883" s="132"/>
      <c r="F883" s="132"/>
      <c r="G883" s="132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9.5" customHeight="1" x14ac:dyDescent="0.3">
      <c r="A884" s="4"/>
      <c r="B884" s="4"/>
      <c r="C884" s="4"/>
      <c r="D884" s="132"/>
      <c r="E884" s="132"/>
      <c r="F884" s="132"/>
      <c r="G884" s="132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9.5" customHeight="1" x14ac:dyDescent="0.3">
      <c r="A885" s="4"/>
      <c r="B885" s="4"/>
      <c r="C885" s="4"/>
      <c r="D885" s="132"/>
      <c r="E885" s="132"/>
      <c r="F885" s="132"/>
      <c r="G885" s="132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9.5" customHeight="1" x14ac:dyDescent="0.3">
      <c r="A886" s="4"/>
      <c r="B886" s="4"/>
      <c r="C886" s="4"/>
      <c r="D886" s="132"/>
      <c r="E886" s="132"/>
      <c r="F886" s="132"/>
      <c r="G886" s="132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9.5" customHeight="1" x14ac:dyDescent="0.3">
      <c r="A887" s="4"/>
      <c r="B887" s="4"/>
      <c r="C887" s="4"/>
      <c r="D887" s="132"/>
      <c r="E887" s="132"/>
      <c r="F887" s="132"/>
      <c r="G887" s="132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9.5" customHeight="1" x14ac:dyDescent="0.3">
      <c r="A888" s="4"/>
      <c r="B888" s="4"/>
      <c r="C888" s="4"/>
      <c r="D888" s="132"/>
      <c r="E888" s="132"/>
      <c r="F888" s="132"/>
      <c r="G888" s="132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9.5" customHeight="1" x14ac:dyDescent="0.3">
      <c r="A889" s="4"/>
      <c r="B889" s="4"/>
      <c r="C889" s="4"/>
      <c r="D889" s="132"/>
      <c r="E889" s="132"/>
      <c r="F889" s="132"/>
      <c r="G889" s="132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9.5" customHeight="1" x14ac:dyDescent="0.3">
      <c r="A890" s="4"/>
      <c r="B890" s="4"/>
      <c r="C890" s="4"/>
      <c r="D890" s="132"/>
      <c r="E890" s="132"/>
      <c r="F890" s="132"/>
      <c r="G890" s="132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9.5" customHeight="1" x14ac:dyDescent="0.3">
      <c r="A891" s="4"/>
      <c r="B891" s="4"/>
      <c r="C891" s="4"/>
      <c r="D891" s="132"/>
      <c r="E891" s="132"/>
      <c r="F891" s="132"/>
      <c r="G891" s="132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9.5" customHeight="1" x14ac:dyDescent="0.3">
      <c r="A892" s="4"/>
      <c r="B892" s="4"/>
      <c r="C892" s="4"/>
      <c r="D892" s="132"/>
      <c r="E892" s="132"/>
      <c r="F892" s="132"/>
      <c r="G892" s="132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9.5" customHeight="1" x14ac:dyDescent="0.3">
      <c r="A893" s="4"/>
      <c r="B893" s="4"/>
      <c r="C893" s="4"/>
      <c r="D893" s="132"/>
      <c r="E893" s="132"/>
      <c r="F893" s="132"/>
      <c r="G893" s="132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9.5" customHeight="1" x14ac:dyDescent="0.3">
      <c r="A894" s="4"/>
      <c r="B894" s="4"/>
      <c r="C894" s="4"/>
      <c r="D894" s="132"/>
      <c r="E894" s="132"/>
      <c r="F894" s="132"/>
      <c r="G894" s="132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9.5" customHeight="1" x14ac:dyDescent="0.3">
      <c r="A895" s="4"/>
      <c r="B895" s="4"/>
      <c r="C895" s="4"/>
      <c r="D895" s="132"/>
      <c r="E895" s="132"/>
      <c r="F895" s="132"/>
      <c r="G895" s="132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9.5" customHeight="1" x14ac:dyDescent="0.3">
      <c r="A896" s="4"/>
      <c r="B896" s="4"/>
      <c r="C896" s="4"/>
      <c r="D896" s="132"/>
      <c r="E896" s="132"/>
      <c r="F896" s="132"/>
      <c r="G896" s="132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9.5" customHeight="1" x14ac:dyDescent="0.3">
      <c r="A897" s="4"/>
      <c r="B897" s="4"/>
      <c r="C897" s="4"/>
      <c r="D897" s="132"/>
      <c r="E897" s="132"/>
      <c r="F897" s="132"/>
      <c r="G897" s="132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9.5" customHeight="1" x14ac:dyDescent="0.3">
      <c r="A898" s="4"/>
      <c r="B898" s="4"/>
      <c r="C898" s="4"/>
      <c r="D898" s="132"/>
      <c r="E898" s="132"/>
      <c r="F898" s="132"/>
      <c r="G898" s="132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9.5" customHeight="1" x14ac:dyDescent="0.3">
      <c r="A899" s="4"/>
      <c r="B899" s="4"/>
      <c r="C899" s="4"/>
      <c r="D899" s="132"/>
      <c r="E899" s="132"/>
      <c r="F899" s="132"/>
      <c r="G899" s="132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9.5" customHeight="1" x14ac:dyDescent="0.3">
      <c r="A900" s="4"/>
      <c r="B900" s="4"/>
      <c r="C900" s="4"/>
      <c r="D900" s="132"/>
      <c r="E900" s="132"/>
      <c r="F900" s="132"/>
      <c r="G900" s="132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9.5" customHeight="1" x14ac:dyDescent="0.3">
      <c r="A901" s="4"/>
      <c r="B901" s="4"/>
      <c r="C901" s="4"/>
      <c r="D901" s="132"/>
      <c r="E901" s="132"/>
      <c r="F901" s="132"/>
      <c r="G901" s="132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9.5" customHeight="1" x14ac:dyDescent="0.3">
      <c r="A902" s="4"/>
      <c r="B902" s="4"/>
      <c r="C902" s="4"/>
      <c r="D902" s="132"/>
      <c r="E902" s="132"/>
      <c r="F902" s="132"/>
      <c r="G902" s="132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9.5" customHeight="1" x14ac:dyDescent="0.3">
      <c r="A903" s="4"/>
      <c r="B903" s="4"/>
      <c r="C903" s="4"/>
      <c r="D903" s="132"/>
      <c r="E903" s="132"/>
      <c r="F903" s="132"/>
      <c r="G903" s="132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9.5" customHeight="1" x14ac:dyDescent="0.3">
      <c r="A904" s="4"/>
      <c r="B904" s="4"/>
      <c r="C904" s="4"/>
      <c r="D904" s="132"/>
      <c r="E904" s="132"/>
      <c r="F904" s="132"/>
      <c r="G904" s="132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9.5" customHeight="1" x14ac:dyDescent="0.3">
      <c r="A905" s="4"/>
      <c r="B905" s="4"/>
      <c r="C905" s="4"/>
      <c r="D905" s="132"/>
      <c r="E905" s="132"/>
      <c r="F905" s="132"/>
      <c r="G905" s="132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9.5" customHeight="1" x14ac:dyDescent="0.3">
      <c r="A906" s="4"/>
      <c r="B906" s="4"/>
      <c r="C906" s="4"/>
      <c r="D906" s="132"/>
      <c r="E906" s="132"/>
      <c r="F906" s="132"/>
      <c r="G906" s="132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9.5" customHeight="1" x14ac:dyDescent="0.3">
      <c r="A907" s="4"/>
      <c r="B907" s="4"/>
      <c r="C907" s="4"/>
      <c r="D907" s="132"/>
      <c r="E907" s="132"/>
      <c r="F907" s="132"/>
      <c r="G907" s="132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9.5" customHeight="1" x14ac:dyDescent="0.3">
      <c r="A908" s="4"/>
      <c r="B908" s="4"/>
      <c r="C908" s="4"/>
      <c r="D908" s="132"/>
      <c r="E908" s="132"/>
      <c r="F908" s="132"/>
      <c r="G908" s="132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9.5" customHeight="1" x14ac:dyDescent="0.3">
      <c r="A909" s="4"/>
      <c r="B909" s="4"/>
      <c r="C909" s="4"/>
      <c r="D909" s="132"/>
      <c r="E909" s="132"/>
      <c r="F909" s="132"/>
      <c r="G909" s="132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9.5" customHeight="1" x14ac:dyDescent="0.3">
      <c r="A910" s="4"/>
      <c r="B910" s="4"/>
      <c r="C910" s="4"/>
      <c r="D910" s="132"/>
      <c r="E910" s="132"/>
      <c r="F910" s="132"/>
      <c r="G910" s="132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9.5" customHeight="1" x14ac:dyDescent="0.3">
      <c r="A911" s="4"/>
      <c r="B911" s="4"/>
      <c r="C911" s="4"/>
      <c r="D911" s="132"/>
      <c r="E911" s="132"/>
      <c r="F911" s="132"/>
      <c r="G911" s="132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9.5" customHeight="1" x14ac:dyDescent="0.3">
      <c r="A912" s="4"/>
      <c r="B912" s="4"/>
      <c r="C912" s="4"/>
      <c r="D912" s="132"/>
      <c r="E912" s="132"/>
      <c r="F912" s="132"/>
      <c r="G912" s="132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9.5" customHeight="1" x14ac:dyDescent="0.3">
      <c r="A913" s="4"/>
      <c r="B913" s="4"/>
      <c r="C913" s="4"/>
      <c r="D913" s="132"/>
      <c r="E913" s="132"/>
      <c r="F913" s="132"/>
      <c r="G913" s="132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9.5" customHeight="1" x14ac:dyDescent="0.3">
      <c r="A914" s="4"/>
      <c r="B914" s="4"/>
      <c r="C914" s="4"/>
      <c r="D914" s="132"/>
      <c r="E914" s="132"/>
      <c r="F914" s="132"/>
      <c r="G914" s="132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9.5" customHeight="1" x14ac:dyDescent="0.3">
      <c r="A915" s="4"/>
      <c r="B915" s="4"/>
      <c r="C915" s="4"/>
      <c r="D915" s="132"/>
      <c r="E915" s="132"/>
      <c r="F915" s="132"/>
      <c r="G915" s="132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9.5" customHeight="1" x14ac:dyDescent="0.3">
      <c r="A916" s="4"/>
      <c r="B916" s="4"/>
      <c r="C916" s="4"/>
      <c r="D916" s="132"/>
      <c r="E916" s="132"/>
      <c r="F916" s="132"/>
      <c r="G916" s="132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9.5" customHeight="1" x14ac:dyDescent="0.3">
      <c r="A917" s="4"/>
      <c r="B917" s="4"/>
      <c r="C917" s="4"/>
      <c r="D917" s="132"/>
      <c r="E917" s="132"/>
      <c r="F917" s="132"/>
      <c r="G917" s="132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9.5" customHeight="1" x14ac:dyDescent="0.3">
      <c r="A918" s="4"/>
      <c r="B918" s="4"/>
      <c r="C918" s="4"/>
      <c r="D918" s="132"/>
      <c r="E918" s="132"/>
      <c r="F918" s="132"/>
      <c r="G918" s="132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9.5" customHeight="1" x14ac:dyDescent="0.3">
      <c r="A919" s="4"/>
      <c r="B919" s="4"/>
      <c r="C919" s="4"/>
      <c r="D919" s="132"/>
      <c r="E919" s="132"/>
      <c r="F919" s="132"/>
      <c r="G919" s="132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9.5" customHeight="1" x14ac:dyDescent="0.3">
      <c r="A920" s="4"/>
      <c r="B920" s="4"/>
      <c r="C920" s="4"/>
      <c r="D920" s="132"/>
      <c r="E920" s="132"/>
      <c r="F920" s="132"/>
      <c r="G920" s="132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9.5" customHeight="1" x14ac:dyDescent="0.3">
      <c r="A921" s="4"/>
      <c r="B921" s="4"/>
      <c r="C921" s="4"/>
      <c r="D921" s="132"/>
      <c r="E921" s="132"/>
      <c r="F921" s="132"/>
      <c r="G921" s="132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9.5" customHeight="1" x14ac:dyDescent="0.3">
      <c r="A922" s="4"/>
      <c r="B922" s="4"/>
      <c r="C922" s="4"/>
      <c r="D922" s="132"/>
      <c r="E922" s="132"/>
      <c r="F922" s="132"/>
      <c r="G922" s="132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9.5" customHeight="1" x14ac:dyDescent="0.3">
      <c r="A923" s="4"/>
      <c r="B923" s="4"/>
      <c r="C923" s="4"/>
      <c r="D923" s="132"/>
      <c r="E923" s="132"/>
      <c r="F923" s="132"/>
      <c r="G923" s="132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9.5" customHeight="1" x14ac:dyDescent="0.3">
      <c r="A924" s="4"/>
      <c r="B924" s="4"/>
      <c r="C924" s="4"/>
      <c r="D924" s="132"/>
      <c r="E924" s="132"/>
      <c r="F924" s="132"/>
      <c r="G924" s="132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9.5" customHeight="1" x14ac:dyDescent="0.3">
      <c r="A925" s="4"/>
      <c r="B925" s="4"/>
      <c r="C925" s="4"/>
      <c r="D925" s="132"/>
      <c r="E925" s="132"/>
      <c r="F925" s="132"/>
      <c r="G925" s="132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9.5" customHeight="1" x14ac:dyDescent="0.3">
      <c r="A926" s="4"/>
      <c r="B926" s="4"/>
      <c r="C926" s="4"/>
      <c r="D926" s="132"/>
      <c r="E926" s="132"/>
      <c r="F926" s="132"/>
      <c r="G926" s="132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9.5" customHeight="1" x14ac:dyDescent="0.3">
      <c r="A927" s="4"/>
      <c r="B927" s="4"/>
      <c r="C927" s="4"/>
      <c r="D927" s="132"/>
      <c r="E927" s="132"/>
      <c r="F927" s="132"/>
      <c r="G927" s="132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9.5" customHeight="1" x14ac:dyDescent="0.3">
      <c r="A928" s="4"/>
      <c r="B928" s="4"/>
      <c r="C928" s="4"/>
      <c r="D928" s="132"/>
      <c r="E928" s="132"/>
      <c r="F928" s="132"/>
      <c r="G928" s="132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9.5" customHeight="1" x14ac:dyDescent="0.3">
      <c r="A929" s="4"/>
      <c r="B929" s="4"/>
      <c r="C929" s="4"/>
      <c r="D929" s="132"/>
      <c r="E929" s="132"/>
      <c r="F929" s="132"/>
      <c r="G929" s="132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9.5" customHeight="1" x14ac:dyDescent="0.3">
      <c r="A930" s="4"/>
      <c r="B930" s="4"/>
      <c r="C930" s="4"/>
      <c r="D930" s="132"/>
      <c r="E930" s="132"/>
      <c r="F930" s="132"/>
      <c r="G930" s="132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9.5" customHeight="1" x14ac:dyDescent="0.3">
      <c r="A931" s="4"/>
      <c r="B931" s="4"/>
      <c r="C931" s="4"/>
      <c r="D931" s="132"/>
      <c r="E931" s="132"/>
      <c r="F931" s="132"/>
      <c r="G931" s="132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9.5" customHeight="1" x14ac:dyDescent="0.3">
      <c r="A932" s="4"/>
      <c r="B932" s="4"/>
      <c r="C932" s="4"/>
      <c r="D932" s="132"/>
      <c r="E932" s="132"/>
      <c r="F932" s="132"/>
      <c r="G932" s="132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9.5" customHeight="1" x14ac:dyDescent="0.3">
      <c r="A933" s="4"/>
      <c r="B933" s="4"/>
      <c r="C933" s="4"/>
      <c r="D933" s="132"/>
      <c r="E933" s="132"/>
      <c r="F933" s="132"/>
      <c r="G933" s="132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9.5" customHeight="1" x14ac:dyDescent="0.3">
      <c r="A934" s="4"/>
      <c r="B934" s="4"/>
      <c r="C934" s="4"/>
      <c r="D934" s="132"/>
      <c r="E934" s="132"/>
      <c r="F934" s="132"/>
      <c r="G934" s="132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9.5" customHeight="1" x14ac:dyDescent="0.3">
      <c r="A935" s="4"/>
      <c r="B935" s="4"/>
      <c r="C935" s="4"/>
      <c r="D935" s="132"/>
      <c r="E935" s="132"/>
      <c r="F935" s="132"/>
      <c r="G935" s="132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9.5" customHeight="1" x14ac:dyDescent="0.3">
      <c r="A936" s="4"/>
      <c r="B936" s="4"/>
      <c r="C936" s="4"/>
      <c r="D936" s="132"/>
      <c r="E936" s="132"/>
      <c r="F936" s="132"/>
      <c r="G936" s="132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9.5" customHeight="1" x14ac:dyDescent="0.3">
      <c r="A937" s="4"/>
      <c r="B937" s="4"/>
      <c r="C937" s="4"/>
      <c r="D937" s="132"/>
      <c r="E937" s="132"/>
      <c r="F937" s="132"/>
      <c r="G937" s="132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9.5" customHeight="1" x14ac:dyDescent="0.3">
      <c r="A938" s="4"/>
      <c r="B938" s="4"/>
      <c r="C938" s="4"/>
      <c r="D938" s="132"/>
      <c r="E938" s="132"/>
      <c r="F938" s="132"/>
      <c r="G938" s="132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9.5" customHeight="1" x14ac:dyDescent="0.3">
      <c r="A939" s="4"/>
      <c r="B939" s="4"/>
      <c r="C939" s="4"/>
      <c r="D939" s="132"/>
      <c r="E939" s="132"/>
      <c r="F939" s="132"/>
      <c r="G939" s="132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9.5" customHeight="1" x14ac:dyDescent="0.3">
      <c r="A940" s="4"/>
      <c r="B940" s="4"/>
      <c r="C940" s="4"/>
      <c r="D940" s="132"/>
      <c r="E940" s="132"/>
      <c r="F940" s="132"/>
      <c r="G940" s="132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9.5" customHeight="1" x14ac:dyDescent="0.3">
      <c r="A941" s="4"/>
      <c r="B941" s="4"/>
      <c r="C941" s="4"/>
      <c r="D941" s="132"/>
      <c r="E941" s="132"/>
      <c r="F941" s="132"/>
      <c r="G941" s="132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9.5" customHeight="1" x14ac:dyDescent="0.3">
      <c r="A942" s="4"/>
      <c r="B942" s="4"/>
      <c r="C942" s="4"/>
      <c r="D942" s="132"/>
      <c r="E942" s="132"/>
      <c r="F942" s="132"/>
      <c r="G942" s="132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9.5" customHeight="1" x14ac:dyDescent="0.3">
      <c r="A943" s="4"/>
      <c r="B943" s="4"/>
      <c r="C943" s="4"/>
      <c r="D943" s="132"/>
      <c r="E943" s="132"/>
      <c r="F943" s="132"/>
      <c r="G943" s="132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9.5" customHeight="1" x14ac:dyDescent="0.3">
      <c r="A944" s="4"/>
      <c r="B944" s="4"/>
      <c r="C944" s="4"/>
      <c r="D944" s="132"/>
      <c r="E944" s="132"/>
      <c r="F944" s="132"/>
      <c r="G944" s="132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9.5" customHeight="1" x14ac:dyDescent="0.3">
      <c r="A945" s="4"/>
      <c r="B945" s="4"/>
      <c r="C945" s="4"/>
      <c r="D945" s="132"/>
      <c r="E945" s="132"/>
      <c r="F945" s="132"/>
      <c r="G945" s="132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9.5" customHeight="1" x14ac:dyDescent="0.3">
      <c r="A946" s="4"/>
      <c r="B946" s="4"/>
      <c r="C946" s="4"/>
      <c r="D946" s="132"/>
      <c r="E946" s="132"/>
      <c r="F946" s="132"/>
      <c r="G946" s="132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9.5" customHeight="1" x14ac:dyDescent="0.3">
      <c r="A947" s="4"/>
      <c r="B947" s="4"/>
      <c r="C947" s="4"/>
      <c r="D947" s="132"/>
      <c r="E947" s="132"/>
      <c r="F947" s="132"/>
      <c r="G947" s="132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9.5" customHeight="1" x14ac:dyDescent="0.3">
      <c r="A948" s="4"/>
      <c r="B948" s="4"/>
      <c r="C948" s="4"/>
      <c r="D948" s="132"/>
      <c r="E948" s="132"/>
      <c r="F948" s="132"/>
      <c r="G948" s="132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9.5" customHeight="1" x14ac:dyDescent="0.3">
      <c r="A949" s="4"/>
      <c r="B949" s="4"/>
      <c r="C949" s="4"/>
      <c r="D949" s="132"/>
      <c r="E949" s="132"/>
      <c r="F949" s="132"/>
      <c r="G949" s="132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9.5" customHeight="1" x14ac:dyDescent="0.3">
      <c r="A950" s="4"/>
      <c r="B950" s="4"/>
      <c r="C950" s="4"/>
      <c r="D950" s="132"/>
      <c r="E950" s="132"/>
      <c r="F950" s="132"/>
      <c r="G950" s="132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9.5" customHeight="1" x14ac:dyDescent="0.3">
      <c r="A951" s="4"/>
      <c r="B951" s="4"/>
      <c r="C951" s="4"/>
      <c r="D951" s="132"/>
      <c r="E951" s="132"/>
      <c r="F951" s="132"/>
      <c r="G951" s="132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9.5" customHeight="1" x14ac:dyDescent="0.3">
      <c r="A952" s="4"/>
      <c r="B952" s="4"/>
      <c r="C952" s="4"/>
      <c r="D952" s="132"/>
      <c r="E952" s="132"/>
      <c r="F952" s="132"/>
      <c r="G952" s="132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9.5" customHeight="1" x14ac:dyDescent="0.3">
      <c r="A953" s="4"/>
      <c r="B953" s="4"/>
      <c r="C953" s="4"/>
      <c r="D953" s="132"/>
      <c r="E953" s="132"/>
      <c r="F953" s="132"/>
      <c r="G953" s="132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9.5" customHeight="1" x14ac:dyDescent="0.3">
      <c r="A954" s="4"/>
      <c r="B954" s="4"/>
      <c r="C954" s="4"/>
      <c r="D954" s="132"/>
      <c r="E954" s="132"/>
      <c r="F954" s="132"/>
      <c r="G954" s="132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9.5" customHeight="1" x14ac:dyDescent="0.3">
      <c r="A955" s="4"/>
      <c r="B955" s="4"/>
      <c r="C955" s="4"/>
      <c r="D955" s="132"/>
      <c r="E955" s="132"/>
      <c r="F955" s="132"/>
      <c r="G955" s="132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9.5" customHeight="1" x14ac:dyDescent="0.3">
      <c r="A956" s="4"/>
      <c r="B956" s="4"/>
      <c r="C956" s="4"/>
      <c r="D956" s="132"/>
      <c r="E956" s="132"/>
      <c r="F956" s="132"/>
      <c r="G956" s="132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9.5" customHeight="1" x14ac:dyDescent="0.3">
      <c r="A957" s="4"/>
      <c r="B957" s="4"/>
      <c r="C957" s="4"/>
      <c r="D957" s="132"/>
      <c r="E957" s="132"/>
      <c r="F957" s="132"/>
      <c r="G957" s="132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9.5" customHeight="1" x14ac:dyDescent="0.3">
      <c r="A958" s="4"/>
      <c r="B958" s="4"/>
      <c r="C958" s="4"/>
      <c r="D958" s="132"/>
      <c r="E958" s="132"/>
      <c r="F958" s="132"/>
      <c r="G958" s="132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9.5" customHeight="1" x14ac:dyDescent="0.3">
      <c r="A959" s="4"/>
      <c r="B959" s="4"/>
      <c r="C959" s="4"/>
      <c r="D959" s="132"/>
      <c r="E959" s="132"/>
      <c r="F959" s="132"/>
      <c r="G959" s="132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9.5" customHeight="1" x14ac:dyDescent="0.3">
      <c r="A960" s="4"/>
      <c r="B960" s="4"/>
      <c r="C960" s="4"/>
      <c r="D960" s="132"/>
      <c r="E960" s="132"/>
      <c r="F960" s="132"/>
      <c r="G960" s="132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9.5" customHeight="1" x14ac:dyDescent="0.3">
      <c r="A961" s="4"/>
      <c r="B961" s="4"/>
      <c r="C961" s="4"/>
      <c r="D961" s="132"/>
      <c r="E961" s="132"/>
      <c r="F961" s="132"/>
      <c r="G961" s="132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9.5" customHeight="1" x14ac:dyDescent="0.3">
      <c r="A962" s="4"/>
      <c r="B962" s="4"/>
      <c r="C962" s="4"/>
      <c r="D962" s="132"/>
      <c r="E962" s="132"/>
      <c r="F962" s="132"/>
      <c r="G962" s="132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9.5" customHeight="1" x14ac:dyDescent="0.3">
      <c r="A963" s="4"/>
      <c r="B963" s="4"/>
      <c r="C963" s="4"/>
      <c r="D963" s="132"/>
      <c r="E963" s="132"/>
      <c r="F963" s="132"/>
      <c r="G963" s="132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9.5" customHeight="1" x14ac:dyDescent="0.3">
      <c r="A964" s="4"/>
      <c r="B964" s="4"/>
      <c r="C964" s="4"/>
      <c r="D964" s="132"/>
      <c r="E964" s="132"/>
      <c r="F964" s="132"/>
      <c r="G964" s="132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9.5" customHeight="1" x14ac:dyDescent="0.3">
      <c r="A965" s="4"/>
      <c r="B965" s="4"/>
      <c r="C965" s="4"/>
      <c r="D965" s="132"/>
      <c r="E965" s="132"/>
      <c r="F965" s="132"/>
      <c r="G965" s="132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9.5" customHeight="1" x14ac:dyDescent="0.3">
      <c r="A966" s="4"/>
      <c r="B966" s="4"/>
      <c r="C966" s="4"/>
      <c r="D966" s="132"/>
      <c r="E966" s="132"/>
      <c r="F966" s="132"/>
      <c r="G966" s="132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9.5" customHeight="1" x14ac:dyDescent="0.3">
      <c r="A967" s="4"/>
      <c r="B967" s="4"/>
      <c r="C967" s="4"/>
      <c r="D967" s="132"/>
      <c r="E967" s="132"/>
      <c r="F967" s="132"/>
      <c r="G967" s="132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9.5" customHeight="1" x14ac:dyDescent="0.3">
      <c r="A968" s="4"/>
      <c r="B968" s="4"/>
      <c r="C968" s="4"/>
      <c r="D968" s="132"/>
      <c r="E968" s="132"/>
      <c r="F968" s="132"/>
      <c r="G968" s="132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9.5" customHeight="1" x14ac:dyDescent="0.3">
      <c r="A969" s="4"/>
      <c r="B969" s="4"/>
      <c r="C969" s="4"/>
      <c r="D969" s="132"/>
      <c r="E969" s="132"/>
      <c r="F969" s="132"/>
      <c r="G969" s="132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9.5" customHeight="1" x14ac:dyDescent="0.3">
      <c r="A970" s="4"/>
      <c r="B970" s="4"/>
      <c r="C970" s="4"/>
      <c r="D970" s="132"/>
      <c r="E970" s="132"/>
      <c r="F970" s="132"/>
      <c r="G970" s="132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9.5" customHeight="1" x14ac:dyDescent="0.3">
      <c r="A971" s="4"/>
      <c r="B971" s="4"/>
      <c r="C971" s="4"/>
      <c r="D971" s="132"/>
      <c r="E971" s="132"/>
      <c r="F971" s="132"/>
      <c r="G971" s="132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9.5" customHeight="1" x14ac:dyDescent="0.3">
      <c r="A972" s="4"/>
      <c r="B972" s="4"/>
      <c r="C972" s="4"/>
      <c r="D972" s="132"/>
      <c r="E972" s="132"/>
      <c r="F972" s="132"/>
      <c r="G972" s="132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9.5" customHeight="1" x14ac:dyDescent="0.3">
      <c r="A973" s="4"/>
      <c r="B973" s="4"/>
      <c r="C973" s="4"/>
      <c r="D973" s="132"/>
      <c r="E973" s="132"/>
      <c r="F973" s="132"/>
      <c r="G973" s="132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9.5" customHeight="1" x14ac:dyDescent="0.3">
      <c r="A974" s="4"/>
      <c r="B974" s="4"/>
      <c r="C974" s="4"/>
      <c r="D974" s="132"/>
      <c r="E974" s="132"/>
      <c r="F974" s="132"/>
      <c r="G974" s="132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9.5" customHeight="1" x14ac:dyDescent="0.3">
      <c r="A975" s="4"/>
      <c r="B975" s="4"/>
      <c r="C975" s="4"/>
      <c r="D975" s="132"/>
      <c r="E975" s="132"/>
      <c r="F975" s="132"/>
      <c r="G975" s="132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9.5" customHeight="1" x14ac:dyDescent="0.3">
      <c r="A976" s="4"/>
      <c r="B976" s="4"/>
      <c r="C976" s="4"/>
      <c r="D976" s="132"/>
      <c r="E976" s="132"/>
      <c r="F976" s="132"/>
      <c r="G976" s="132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9.5" customHeight="1" x14ac:dyDescent="0.3">
      <c r="A977" s="4"/>
      <c r="B977" s="4"/>
      <c r="C977" s="4"/>
      <c r="D977" s="132"/>
      <c r="E977" s="132"/>
      <c r="F977" s="132"/>
      <c r="G977" s="132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9.5" customHeight="1" x14ac:dyDescent="0.3">
      <c r="A978" s="4"/>
      <c r="B978" s="4"/>
      <c r="C978" s="4"/>
      <c r="D978" s="132"/>
      <c r="E978" s="132"/>
      <c r="F978" s="132"/>
      <c r="G978" s="132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9.5" customHeight="1" x14ac:dyDescent="0.3">
      <c r="A979" s="4"/>
      <c r="B979" s="4"/>
      <c r="C979" s="4"/>
      <c r="D979" s="132"/>
      <c r="E979" s="132"/>
      <c r="F979" s="132"/>
      <c r="G979" s="132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9.5" customHeight="1" x14ac:dyDescent="0.3">
      <c r="A980" s="4"/>
      <c r="B980" s="4"/>
      <c r="C980" s="4"/>
      <c r="D980" s="132"/>
      <c r="E980" s="132"/>
      <c r="F980" s="132"/>
      <c r="G980" s="132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9.5" customHeight="1" x14ac:dyDescent="0.3">
      <c r="A981" s="4"/>
      <c r="B981" s="4"/>
      <c r="C981" s="4"/>
      <c r="D981" s="132"/>
      <c r="E981" s="132"/>
      <c r="F981" s="132"/>
      <c r="G981" s="132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9.5" customHeight="1" x14ac:dyDescent="0.3">
      <c r="A982" s="4"/>
      <c r="B982" s="4"/>
      <c r="C982" s="4"/>
      <c r="D982" s="132"/>
      <c r="E982" s="132"/>
      <c r="F982" s="132"/>
      <c r="G982" s="132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9.5" customHeight="1" x14ac:dyDescent="0.3">
      <c r="A983" s="4"/>
      <c r="B983" s="4"/>
      <c r="C983" s="4"/>
      <c r="D983" s="132"/>
      <c r="E983" s="132"/>
      <c r="F983" s="132"/>
      <c r="G983" s="132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9.5" customHeight="1" x14ac:dyDescent="0.3">
      <c r="A984" s="4"/>
      <c r="B984" s="4"/>
      <c r="C984" s="4"/>
      <c r="D984" s="132"/>
      <c r="E984" s="132"/>
      <c r="F984" s="132"/>
      <c r="G984" s="132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9.5" customHeight="1" x14ac:dyDescent="0.3">
      <c r="A985" s="4"/>
      <c r="B985" s="4"/>
      <c r="C985" s="4"/>
      <c r="D985" s="132"/>
      <c r="E985" s="132"/>
      <c r="F985" s="132"/>
      <c r="G985" s="132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9.5" customHeight="1" x14ac:dyDescent="0.3">
      <c r="A986" s="4"/>
      <c r="B986" s="4"/>
      <c r="C986" s="4"/>
      <c r="D986" s="132"/>
      <c r="E986" s="132"/>
      <c r="F986" s="132"/>
      <c r="G986" s="132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9.5" customHeight="1" x14ac:dyDescent="0.3">
      <c r="A987" s="4"/>
      <c r="B987" s="4"/>
      <c r="C987" s="4"/>
      <c r="D987" s="132"/>
      <c r="E987" s="132"/>
      <c r="F987" s="132"/>
      <c r="G987" s="132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9.5" customHeight="1" x14ac:dyDescent="0.3">
      <c r="A988" s="4"/>
      <c r="B988" s="4"/>
      <c r="C988" s="4"/>
      <c r="D988" s="132"/>
      <c r="E988" s="132"/>
      <c r="F988" s="132"/>
      <c r="G988" s="132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9.5" customHeight="1" x14ac:dyDescent="0.3">
      <c r="A989" s="4"/>
      <c r="B989" s="4"/>
      <c r="C989" s="4"/>
      <c r="D989" s="132"/>
      <c r="E989" s="132"/>
      <c r="F989" s="132"/>
      <c r="G989" s="132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9.5" customHeight="1" x14ac:dyDescent="0.3">
      <c r="A990" s="4"/>
      <c r="B990" s="4"/>
      <c r="C990" s="4"/>
      <c r="D990" s="132"/>
      <c r="E990" s="132"/>
      <c r="F990" s="132"/>
      <c r="G990" s="132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9.5" customHeight="1" x14ac:dyDescent="0.3">
      <c r="A991" s="4"/>
      <c r="B991" s="4"/>
      <c r="C991" s="4"/>
      <c r="D991" s="132"/>
      <c r="E991" s="132"/>
      <c r="F991" s="132"/>
      <c r="G991" s="132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9.5" customHeight="1" x14ac:dyDescent="0.3">
      <c r="A992" s="4"/>
      <c r="B992" s="4"/>
      <c r="C992" s="4"/>
      <c r="D992" s="132"/>
      <c r="E992" s="132"/>
      <c r="F992" s="132"/>
      <c r="G992" s="132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9.5" customHeight="1" x14ac:dyDescent="0.3">
      <c r="A993" s="4"/>
      <c r="B993" s="4"/>
      <c r="C993" s="4"/>
      <c r="D993" s="132"/>
      <c r="E993" s="132"/>
      <c r="F993" s="132"/>
      <c r="G993" s="132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9.5" customHeight="1" x14ac:dyDescent="0.3">
      <c r="A994" s="4"/>
      <c r="B994" s="4"/>
      <c r="C994" s="4"/>
      <c r="D994" s="132"/>
      <c r="E994" s="132"/>
      <c r="F994" s="132"/>
      <c r="G994" s="132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9.5" customHeight="1" x14ac:dyDescent="0.3">
      <c r="A995" s="4"/>
      <c r="B995" s="4"/>
      <c r="C995" s="4"/>
      <c r="D995" s="132"/>
      <c r="E995" s="132"/>
      <c r="F995" s="132"/>
      <c r="G995" s="132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9.5" customHeight="1" x14ac:dyDescent="0.3">
      <c r="A996" s="4"/>
      <c r="B996" s="4"/>
      <c r="C996" s="4"/>
      <c r="D996" s="132"/>
      <c r="E996" s="132"/>
      <c r="F996" s="132"/>
      <c r="G996" s="132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9.5" customHeight="1" x14ac:dyDescent="0.3">
      <c r="A997" s="4"/>
      <c r="B997" s="4"/>
      <c r="C997" s="4"/>
      <c r="D997" s="132"/>
      <c r="E997" s="132"/>
      <c r="F997" s="132"/>
      <c r="G997" s="132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9.5" customHeight="1" x14ac:dyDescent="0.3">
      <c r="A998" s="4"/>
      <c r="B998" s="4"/>
      <c r="C998" s="4"/>
      <c r="D998" s="132"/>
      <c r="E998" s="132"/>
      <c r="F998" s="132"/>
      <c r="G998" s="132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9.5" customHeight="1" x14ac:dyDescent="0.3">
      <c r="A999" s="4"/>
      <c r="B999" s="4"/>
      <c r="C999" s="4"/>
      <c r="D999" s="132"/>
      <c r="E999" s="132"/>
      <c r="F999" s="132"/>
      <c r="G999" s="132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9.5" customHeight="1" x14ac:dyDescent="0.3">
      <c r="A1000" s="4"/>
      <c r="B1000" s="4"/>
      <c r="C1000" s="4"/>
      <c r="D1000" s="132"/>
      <c r="E1000" s="132"/>
      <c r="F1000" s="132"/>
      <c r="G1000" s="132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B10:G10"/>
  </mergeCells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1000"/>
  <sheetViews>
    <sheetView workbookViewId="0"/>
  </sheetViews>
  <sheetFormatPr defaultColWidth="14.44140625" defaultRowHeight="15" customHeight="1" x14ac:dyDescent="0.3"/>
  <cols>
    <col min="1" max="1" width="5.6640625" customWidth="1"/>
    <col min="2" max="2" width="11.5546875" customWidth="1"/>
    <col min="3" max="3" width="52.5546875" customWidth="1"/>
    <col min="4" max="4" width="22.33203125" customWidth="1"/>
    <col min="5" max="5" width="8.44140625" customWidth="1"/>
    <col min="6" max="6" width="10.44140625" customWidth="1"/>
    <col min="7" max="7" width="11.5546875" customWidth="1"/>
    <col min="8" max="8" width="9.109375" customWidth="1"/>
    <col min="9" max="9" width="11.88671875" customWidth="1"/>
    <col min="10" max="26" width="9.109375" customWidth="1"/>
  </cols>
  <sheetData>
    <row r="1" spans="1:26" ht="18" x14ac:dyDescent="0.35">
      <c r="A1" s="276" t="s">
        <v>250</v>
      </c>
      <c r="B1" s="253"/>
      <c r="C1" s="253"/>
      <c r="D1" s="253"/>
      <c r="E1" s="253"/>
      <c r="F1" s="253"/>
      <c r="G1" s="254"/>
      <c r="H1" s="29"/>
      <c r="I1" s="29"/>
      <c r="J1" s="30"/>
      <c r="K1" s="4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14.4" x14ac:dyDescent="0.3">
      <c r="A2" s="46" t="s">
        <v>6</v>
      </c>
      <c r="B2" s="27" t="s">
        <v>8</v>
      </c>
      <c r="C2" s="111" t="s">
        <v>10</v>
      </c>
      <c r="D2" s="27" t="s">
        <v>12</v>
      </c>
      <c r="E2" s="27" t="s">
        <v>15</v>
      </c>
      <c r="F2" s="27" t="s">
        <v>16</v>
      </c>
      <c r="G2" s="143" t="s">
        <v>19</v>
      </c>
      <c r="H2" s="30"/>
      <c r="I2" s="30"/>
      <c r="J2" s="30"/>
      <c r="K2" s="4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</row>
    <row r="3" spans="1:26" ht="15.6" x14ac:dyDescent="0.3">
      <c r="A3" s="35"/>
      <c r="B3" s="36"/>
      <c r="C3" s="37"/>
      <c r="D3" s="255" t="s">
        <v>25</v>
      </c>
      <c r="E3" s="240"/>
      <c r="F3" s="113">
        <f>'Feb-24'!F26</f>
        <v>1624</v>
      </c>
      <c r="G3" s="40"/>
      <c r="H3" s="29"/>
      <c r="I3" s="29"/>
      <c r="J3" s="30"/>
      <c r="K3" s="4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15.6" x14ac:dyDescent="0.3">
      <c r="A4" s="35">
        <v>1</v>
      </c>
      <c r="B4" s="42">
        <v>45352</v>
      </c>
      <c r="C4" s="43" t="s">
        <v>251</v>
      </c>
      <c r="D4" s="17" t="s">
        <v>223</v>
      </c>
      <c r="E4" s="17" t="s">
        <v>45</v>
      </c>
      <c r="F4" s="67"/>
      <c r="G4" s="120">
        <v>30</v>
      </c>
      <c r="H4" s="29"/>
      <c r="I4" s="29"/>
      <c r="J4" s="30"/>
      <c r="K4" s="4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5.6" x14ac:dyDescent="0.3">
      <c r="A5" s="35">
        <f t="shared" ref="A5:A14" si="0">A4+1</f>
        <v>2</v>
      </c>
      <c r="B5" s="42">
        <v>45353</v>
      </c>
      <c r="C5" s="43" t="s">
        <v>252</v>
      </c>
      <c r="D5" s="17" t="s">
        <v>64</v>
      </c>
      <c r="E5" s="17" t="s">
        <v>33</v>
      </c>
      <c r="F5" s="67"/>
      <c r="G5" s="120">
        <v>60</v>
      </c>
      <c r="H5" s="29"/>
      <c r="I5" s="29"/>
      <c r="J5" s="30"/>
      <c r="K5" s="4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5.6" x14ac:dyDescent="0.3">
      <c r="A6" s="35">
        <f t="shared" si="0"/>
        <v>3</v>
      </c>
      <c r="B6" s="42">
        <v>45356</v>
      </c>
      <c r="C6" s="43" t="s">
        <v>253</v>
      </c>
      <c r="D6" s="17" t="s">
        <v>219</v>
      </c>
      <c r="E6" s="17" t="s">
        <v>33</v>
      </c>
      <c r="F6" s="67"/>
      <c r="G6" s="120">
        <v>350</v>
      </c>
      <c r="H6" s="29"/>
      <c r="I6" s="29"/>
      <c r="J6" s="30"/>
      <c r="K6" s="4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15.6" x14ac:dyDescent="0.3">
      <c r="A7" s="35">
        <f t="shared" si="0"/>
        <v>4</v>
      </c>
      <c r="B7" s="42">
        <v>45363</v>
      </c>
      <c r="C7" s="43" t="s">
        <v>254</v>
      </c>
      <c r="D7" s="17" t="s">
        <v>219</v>
      </c>
      <c r="E7" s="17" t="s">
        <v>33</v>
      </c>
      <c r="F7" s="67"/>
      <c r="G7" s="120">
        <v>835</v>
      </c>
      <c r="H7" s="29"/>
      <c r="I7" s="29"/>
      <c r="J7" s="30"/>
      <c r="K7" s="4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28.8" x14ac:dyDescent="0.3">
      <c r="A8" s="35">
        <f t="shared" si="0"/>
        <v>5</v>
      </c>
      <c r="B8" s="42">
        <v>45371</v>
      </c>
      <c r="C8" s="43" t="s">
        <v>255</v>
      </c>
      <c r="D8" s="17" t="s">
        <v>219</v>
      </c>
      <c r="E8" s="17" t="s">
        <v>33</v>
      </c>
      <c r="F8" s="67"/>
      <c r="G8" s="120">
        <v>260</v>
      </c>
      <c r="H8" s="29"/>
      <c r="I8" s="29"/>
      <c r="J8" s="30"/>
      <c r="K8" s="4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ht="15.6" x14ac:dyDescent="0.3">
      <c r="A9" s="35">
        <f t="shared" si="0"/>
        <v>6</v>
      </c>
      <c r="B9" s="42">
        <v>45374</v>
      </c>
      <c r="C9" s="43" t="s">
        <v>256</v>
      </c>
      <c r="D9" s="17" t="s">
        <v>183</v>
      </c>
      <c r="E9" s="17" t="s">
        <v>33</v>
      </c>
      <c r="F9" s="67"/>
      <c r="G9" s="120">
        <v>700</v>
      </c>
      <c r="H9" s="29"/>
      <c r="I9" s="29"/>
      <c r="J9" s="30"/>
      <c r="K9" s="4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ht="28.8" x14ac:dyDescent="0.3">
      <c r="A10" s="35">
        <f t="shared" si="0"/>
        <v>7</v>
      </c>
      <c r="B10" s="42">
        <v>45375</v>
      </c>
      <c r="C10" s="43" t="s">
        <v>257</v>
      </c>
      <c r="D10" s="17" t="s">
        <v>64</v>
      </c>
      <c r="E10" s="17" t="s">
        <v>33</v>
      </c>
      <c r="F10" s="67"/>
      <c r="G10" s="120">
        <v>200</v>
      </c>
      <c r="H10" s="29"/>
      <c r="I10" s="29"/>
      <c r="J10" s="30"/>
      <c r="K10" s="4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15.6" x14ac:dyDescent="0.3">
      <c r="A11" s="35">
        <f t="shared" si="0"/>
        <v>8</v>
      </c>
      <c r="B11" s="42">
        <v>45377</v>
      </c>
      <c r="C11" s="43" t="s">
        <v>252</v>
      </c>
      <c r="D11" s="17" t="s">
        <v>64</v>
      </c>
      <c r="E11" s="17" t="s">
        <v>33</v>
      </c>
      <c r="F11" s="67"/>
      <c r="G11" s="120">
        <v>50</v>
      </c>
      <c r="H11" s="29"/>
      <c r="I11" s="29"/>
      <c r="J11" s="30"/>
      <c r="K11" s="4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15.6" x14ac:dyDescent="0.3">
      <c r="A12" s="35">
        <f t="shared" si="0"/>
        <v>9</v>
      </c>
      <c r="B12" s="42">
        <v>45377</v>
      </c>
      <c r="C12" s="43" t="s">
        <v>258</v>
      </c>
      <c r="D12" s="17" t="s">
        <v>64</v>
      </c>
      <c r="E12" s="17" t="s">
        <v>33</v>
      </c>
      <c r="F12" s="67">
        <v>5000</v>
      </c>
      <c r="G12" s="120">
        <v>4590</v>
      </c>
      <c r="H12" s="29"/>
      <c r="I12" s="29"/>
      <c r="J12" s="30"/>
      <c r="K12" s="4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28.8" x14ac:dyDescent="0.3">
      <c r="A13" s="35">
        <f t="shared" si="0"/>
        <v>10</v>
      </c>
      <c r="B13" s="42">
        <v>45383</v>
      </c>
      <c r="C13" s="43" t="s">
        <v>259</v>
      </c>
      <c r="D13" s="17" t="s">
        <v>64</v>
      </c>
      <c r="E13" s="17" t="s">
        <v>33</v>
      </c>
      <c r="F13" s="17"/>
      <c r="G13" s="121">
        <v>850</v>
      </c>
      <c r="H13" s="29"/>
      <c r="I13" s="29"/>
      <c r="J13" s="30"/>
      <c r="K13" s="4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15.6" x14ac:dyDescent="0.3">
      <c r="A14" s="35">
        <f t="shared" si="0"/>
        <v>11</v>
      </c>
      <c r="B14" s="42">
        <v>45386</v>
      </c>
      <c r="C14" s="43" t="s">
        <v>260</v>
      </c>
      <c r="D14" s="17" t="s">
        <v>64</v>
      </c>
      <c r="E14" s="17" t="s">
        <v>33</v>
      </c>
      <c r="F14" s="17"/>
      <c r="G14" s="121">
        <v>550</v>
      </c>
      <c r="H14" s="29"/>
      <c r="I14" s="29"/>
      <c r="J14" s="30"/>
      <c r="K14" s="4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14.4" x14ac:dyDescent="0.3">
      <c r="A15" s="46"/>
      <c r="B15" s="36"/>
      <c r="C15" s="26"/>
      <c r="D15" s="27" t="s">
        <v>52</v>
      </c>
      <c r="E15" s="27"/>
      <c r="F15" s="47">
        <f>SUM(F3:F13)</f>
        <v>6624</v>
      </c>
      <c r="G15" s="48">
        <f>SUM(G3:G14)</f>
        <v>8475</v>
      </c>
      <c r="H15" s="29"/>
      <c r="I15" s="29"/>
      <c r="J15" s="30"/>
      <c r="K15" s="4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ht="14.4" x14ac:dyDescent="0.3">
      <c r="A16" s="49"/>
      <c r="B16" s="50"/>
      <c r="C16" s="256" t="s">
        <v>73</v>
      </c>
      <c r="D16" s="248"/>
      <c r="E16" s="51"/>
      <c r="F16" s="52">
        <f>F15-G15</f>
        <v>-1851</v>
      </c>
      <c r="G16" s="53"/>
      <c r="H16" s="29"/>
      <c r="I16" s="29"/>
      <c r="J16" s="30"/>
      <c r="K16" s="4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14.4" x14ac:dyDescent="0.3">
      <c r="A17" s="29"/>
      <c r="B17" s="29"/>
      <c r="C17" s="54"/>
      <c r="D17" s="29"/>
      <c r="E17" s="29"/>
      <c r="F17" s="29"/>
      <c r="G17" s="29"/>
      <c r="H17" s="29"/>
      <c r="I17" s="29"/>
      <c r="J17" s="30"/>
      <c r="K17" s="4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ht="14.4" x14ac:dyDescent="0.3">
      <c r="A18" s="29"/>
      <c r="B18" s="29"/>
      <c r="C18" s="54"/>
      <c r="D18" s="29"/>
      <c r="E18" s="29"/>
      <c r="F18" s="29"/>
      <c r="G18" s="29"/>
      <c r="H18" s="29"/>
      <c r="I18" s="29"/>
      <c r="J18" s="30"/>
      <c r="K18" s="4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4.4" x14ac:dyDescent="0.3">
      <c r="A19" s="29"/>
      <c r="B19" s="29"/>
      <c r="C19" s="54"/>
      <c r="D19" s="29"/>
      <c r="E19" s="29"/>
      <c r="F19" s="29"/>
      <c r="G19" s="29"/>
      <c r="H19" s="29"/>
      <c r="I19" s="29"/>
      <c r="J19" s="30"/>
      <c r="K19" s="4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4.4" x14ac:dyDescent="0.3">
      <c r="A20" s="29"/>
      <c r="B20" s="29"/>
      <c r="C20" s="54"/>
      <c r="D20" s="29"/>
      <c r="E20" s="29"/>
      <c r="F20" s="29"/>
      <c r="G20" s="29"/>
      <c r="H20" s="29"/>
      <c r="I20" s="29"/>
      <c r="J20" s="30"/>
      <c r="K20" s="4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5.75" customHeight="1" x14ac:dyDescent="0.3">
      <c r="A21" s="29"/>
      <c r="B21" s="29"/>
      <c r="C21" s="54"/>
      <c r="D21" s="29"/>
      <c r="E21" s="29"/>
      <c r="F21" s="29"/>
      <c r="G21" s="29"/>
      <c r="H21" s="29"/>
      <c r="I21" s="29"/>
      <c r="J21" s="30"/>
      <c r="K21" s="4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5.75" customHeight="1" x14ac:dyDescent="0.3">
      <c r="A22" s="29"/>
      <c r="B22" s="29"/>
      <c r="C22" s="54"/>
      <c r="D22" s="29"/>
      <c r="E22" s="29"/>
      <c r="F22" s="29"/>
      <c r="G22" s="29"/>
      <c r="H22" s="29"/>
      <c r="I22" s="29"/>
      <c r="J22" s="30"/>
      <c r="K22" s="4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5.75" customHeight="1" x14ac:dyDescent="0.3">
      <c r="A23" s="29"/>
      <c r="B23" s="29"/>
      <c r="C23" s="54"/>
      <c r="D23" s="29"/>
      <c r="E23" s="29"/>
      <c r="F23" s="29"/>
      <c r="G23" s="29"/>
      <c r="H23" s="29"/>
      <c r="I23" s="29"/>
      <c r="J23" s="30"/>
      <c r="K23" s="4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15.75" customHeight="1" x14ac:dyDescent="0.3">
      <c r="A24" s="29"/>
      <c r="B24" s="29"/>
      <c r="C24" s="54"/>
      <c r="D24" s="29"/>
      <c r="E24" s="29"/>
      <c r="F24" s="29"/>
      <c r="G24" s="29"/>
      <c r="H24" s="29"/>
      <c r="I24" s="29"/>
      <c r="J24" s="30"/>
      <c r="K24" s="4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15.75" customHeight="1" x14ac:dyDescent="0.3">
      <c r="A25" s="29"/>
      <c r="B25" s="29"/>
      <c r="C25" s="54"/>
      <c r="D25" s="29"/>
      <c r="E25" s="29"/>
      <c r="F25" s="29"/>
      <c r="G25" s="29"/>
      <c r="H25" s="29"/>
      <c r="I25" s="29"/>
      <c r="J25" s="30"/>
      <c r="K25" s="4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15.75" customHeight="1" x14ac:dyDescent="0.3">
      <c r="A26" s="29"/>
      <c r="B26" s="29"/>
      <c r="C26" s="54"/>
      <c r="D26" s="29"/>
      <c r="E26" s="29"/>
      <c r="F26" s="29"/>
      <c r="G26" s="29"/>
      <c r="H26" s="29"/>
      <c r="I26" s="29"/>
      <c r="J26" s="30"/>
      <c r="K26" s="4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15.75" customHeight="1" x14ac:dyDescent="0.3">
      <c r="A27" s="29"/>
      <c r="B27" s="29"/>
      <c r="C27" s="54"/>
      <c r="D27" s="29"/>
      <c r="E27" s="29"/>
      <c r="F27" s="29"/>
      <c r="G27" s="29"/>
      <c r="H27" s="29"/>
      <c r="I27" s="29"/>
      <c r="J27" s="30"/>
      <c r="K27" s="4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15.75" customHeight="1" x14ac:dyDescent="0.3">
      <c r="A28" s="29"/>
      <c r="B28" s="29"/>
      <c r="C28" s="54"/>
      <c r="D28" s="29"/>
      <c r="E28" s="29"/>
      <c r="F28" s="29"/>
      <c r="G28" s="29"/>
      <c r="H28" s="29"/>
      <c r="I28" s="29"/>
      <c r="J28" s="30"/>
      <c r="K28" s="4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15.75" customHeight="1" x14ac:dyDescent="0.3">
      <c r="A29" s="29"/>
      <c r="B29" s="29"/>
      <c r="C29" s="54"/>
      <c r="D29" s="29"/>
      <c r="E29" s="29"/>
      <c r="F29" s="29"/>
      <c r="G29" s="29"/>
      <c r="H29" s="29"/>
      <c r="I29" s="29"/>
      <c r="J29" s="30"/>
      <c r="K29" s="4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ht="15.75" customHeight="1" x14ac:dyDescent="0.3">
      <c r="A30" s="29"/>
      <c r="B30" s="29"/>
      <c r="C30" s="54"/>
      <c r="D30" s="29"/>
      <c r="E30" s="29"/>
      <c r="F30" s="29"/>
      <c r="G30" s="29"/>
      <c r="H30" s="29"/>
      <c r="I30" s="29"/>
      <c r="J30" s="30"/>
      <c r="K30" s="4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ht="15.75" customHeight="1" x14ac:dyDescent="0.3">
      <c r="A31" s="29"/>
      <c r="B31" s="29"/>
      <c r="C31" s="54"/>
      <c r="D31" s="29"/>
      <c r="E31" s="29"/>
      <c r="F31" s="29"/>
      <c r="G31" s="29"/>
      <c r="H31" s="29"/>
      <c r="I31" s="29"/>
      <c r="J31" s="30"/>
      <c r="K31" s="4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15.75" customHeight="1" x14ac:dyDescent="0.3">
      <c r="A32" s="29"/>
      <c r="B32" s="29"/>
      <c r="C32" s="54"/>
      <c r="D32" s="29"/>
      <c r="E32" s="29"/>
      <c r="F32" s="29"/>
      <c r="G32" s="29"/>
      <c r="H32" s="29"/>
      <c r="I32" s="29"/>
      <c r="J32" s="30"/>
      <c r="K32" s="4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15.75" customHeight="1" x14ac:dyDescent="0.3">
      <c r="A33" s="29"/>
      <c r="B33" s="29"/>
      <c r="C33" s="54"/>
      <c r="D33" s="29"/>
      <c r="E33" s="29"/>
      <c r="F33" s="29"/>
      <c r="G33" s="29"/>
      <c r="H33" s="29"/>
      <c r="I33" s="29"/>
      <c r="J33" s="30"/>
      <c r="K33" s="4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15.75" customHeight="1" x14ac:dyDescent="0.3">
      <c r="A34" s="29"/>
      <c r="B34" s="29"/>
      <c r="C34" s="54"/>
      <c r="D34" s="29"/>
      <c r="E34" s="29"/>
      <c r="F34" s="29"/>
      <c r="G34" s="29"/>
      <c r="H34" s="29"/>
      <c r="I34" s="29"/>
      <c r="J34" s="30"/>
      <c r="K34" s="4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5.75" customHeight="1" x14ac:dyDescent="0.3">
      <c r="A35" s="29"/>
      <c r="B35" s="29"/>
      <c r="C35" s="54"/>
      <c r="D35" s="29"/>
      <c r="E35" s="29"/>
      <c r="F35" s="29"/>
      <c r="G35" s="29"/>
      <c r="H35" s="29"/>
      <c r="I35" s="29"/>
      <c r="J35" s="30"/>
      <c r="K35" s="4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15.75" customHeight="1" x14ac:dyDescent="0.3">
      <c r="A36" s="29"/>
      <c r="B36" s="29"/>
      <c r="C36" s="54"/>
      <c r="D36" s="29"/>
      <c r="E36" s="29"/>
      <c r="F36" s="29"/>
      <c r="G36" s="29"/>
      <c r="H36" s="29"/>
      <c r="I36" s="29"/>
      <c r="J36" s="30"/>
      <c r="K36" s="4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ht="15.75" customHeight="1" x14ac:dyDescent="0.3">
      <c r="A37" s="29"/>
      <c r="B37" s="29"/>
      <c r="C37" s="54"/>
      <c r="D37" s="29"/>
      <c r="E37" s="29"/>
      <c r="F37" s="29"/>
      <c r="G37" s="29"/>
      <c r="H37" s="29"/>
      <c r="I37" s="29"/>
      <c r="J37" s="30"/>
      <c r="K37" s="4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15.75" customHeight="1" x14ac:dyDescent="0.3">
      <c r="A38" s="29"/>
      <c r="B38" s="29"/>
      <c r="C38" s="54"/>
      <c r="D38" s="29"/>
      <c r="E38" s="29"/>
      <c r="F38" s="29"/>
      <c r="G38" s="29"/>
      <c r="H38" s="29"/>
      <c r="I38" s="29"/>
      <c r="J38" s="30"/>
      <c r="K38" s="4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15.75" customHeight="1" x14ac:dyDescent="0.3">
      <c r="A39" s="29"/>
      <c r="B39" s="29"/>
      <c r="C39" s="54"/>
      <c r="D39" s="29"/>
      <c r="E39" s="29"/>
      <c r="F39" s="29"/>
      <c r="G39" s="29"/>
      <c r="H39" s="29"/>
      <c r="I39" s="29"/>
      <c r="J39" s="30"/>
      <c r="K39" s="4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15.75" customHeight="1" x14ac:dyDescent="0.3">
      <c r="A40" s="29"/>
      <c r="B40" s="29"/>
      <c r="C40" s="54"/>
      <c r="D40" s="29"/>
      <c r="E40" s="29"/>
      <c r="F40" s="29"/>
      <c r="G40" s="29"/>
      <c r="H40" s="29"/>
      <c r="I40" s="29"/>
      <c r="J40" s="30"/>
      <c r="K40" s="4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15.75" customHeight="1" x14ac:dyDescent="0.3">
      <c r="A41" s="29"/>
      <c r="B41" s="29"/>
      <c r="C41" s="54"/>
      <c r="D41" s="29"/>
      <c r="E41" s="29"/>
      <c r="F41" s="29"/>
      <c r="G41" s="29"/>
      <c r="H41" s="29"/>
      <c r="I41" s="29"/>
      <c r="J41" s="30"/>
      <c r="K41" s="4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ht="15.75" customHeight="1" x14ac:dyDescent="0.3">
      <c r="A42" s="29"/>
      <c r="B42" s="29"/>
      <c r="C42" s="54"/>
      <c r="D42" s="29"/>
      <c r="E42" s="29"/>
      <c r="F42" s="29"/>
      <c r="G42" s="29"/>
      <c r="H42" s="29"/>
      <c r="I42" s="29"/>
      <c r="J42" s="30"/>
      <c r="K42" s="4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15.75" customHeight="1" x14ac:dyDescent="0.3">
      <c r="A43" s="29"/>
      <c r="B43" s="29"/>
      <c r="C43" s="54"/>
      <c r="D43" s="29"/>
      <c r="E43" s="29"/>
      <c r="F43" s="29"/>
      <c r="G43" s="29"/>
      <c r="H43" s="29"/>
      <c r="I43" s="29"/>
      <c r="J43" s="30"/>
      <c r="K43" s="4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ht="15.75" customHeight="1" x14ac:dyDescent="0.3">
      <c r="A44" s="29"/>
      <c r="B44" s="29"/>
      <c r="C44" s="54"/>
      <c r="D44" s="29"/>
      <c r="E44" s="29"/>
      <c r="F44" s="29"/>
      <c r="G44" s="29"/>
      <c r="H44" s="29"/>
      <c r="I44" s="29"/>
      <c r="J44" s="30"/>
      <c r="K44" s="4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15.75" customHeight="1" x14ac:dyDescent="0.3">
      <c r="A45" s="29"/>
      <c r="B45" s="29"/>
      <c r="C45" s="54"/>
      <c r="D45" s="29"/>
      <c r="E45" s="29"/>
      <c r="F45" s="29"/>
      <c r="G45" s="29"/>
      <c r="H45" s="29"/>
      <c r="I45" s="29"/>
      <c r="J45" s="30"/>
      <c r="K45" s="4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15.75" customHeight="1" x14ac:dyDescent="0.3">
      <c r="A46" s="29"/>
      <c r="B46" s="29"/>
      <c r="C46" s="54"/>
      <c r="D46" s="29"/>
      <c r="E46" s="29"/>
      <c r="F46" s="29"/>
      <c r="G46" s="29"/>
      <c r="H46" s="29"/>
      <c r="I46" s="29"/>
      <c r="J46" s="30"/>
      <c r="K46" s="4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15.75" customHeight="1" x14ac:dyDescent="0.3">
      <c r="A47" s="29"/>
      <c r="B47" s="29"/>
      <c r="C47" s="54"/>
      <c r="D47" s="29"/>
      <c r="E47" s="29"/>
      <c r="F47" s="29"/>
      <c r="G47" s="29"/>
      <c r="H47" s="29"/>
      <c r="I47" s="29"/>
      <c r="J47" s="30"/>
      <c r="K47" s="4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15.75" customHeight="1" x14ac:dyDescent="0.3">
      <c r="A48" s="29"/>
      <c r="B48" s="29"/>
      <c r="C48" s="54"/>
      <c r="D48" s="29"/>
      <c r="E48" s="29"/>
      <c r="F48" s="29"/>
      <c r="G48" s="29"/>
      <c r="H48" s="29"/>
      <c r="I48" s="29"/>
      <c r="J48" s="30"/>
      <c r="K48" s="4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15.75" customHeight="1" x14ac:dyDescent="0.3">
      <c r="A49" s="29"/>
      <c r="B49" s="29"/>
      <c r="C49" s="54"/>
      <c r="D49" s="29"/>
      <c r="E49" s="29"/>
      <c r="F49" s="29"/>
      <c r="G49" s="29"/>
      <c r="H49" s="29"/>
      <c r="I49" s="29"/>
      <c r="J49" s="30"/>
      <c r="K49" s="4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15.75" customHeight="1" x14ac:dyDescent="0.3">
      <c r="A50" s="29"/>
      <c r="B50" s="29"/>
      <c r="C50" s="54"/>
      <c r="D50" s="29"/>
      <c r="E50" s="29"/>
      <c r="F50" s="29"/>
      <c r="G50" s="29"/>
      <c r="H50" s="29"/>
      <c r="I50" s="29"/>
      <c r="J50" s="30"/>
      <c r="K50" s="4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15.75" customHeight="1" x14ac:dyDescent="0.3">
      <c r="A51" s="29"/>
      <c r="B51" s="29"/>
      <c r="C51" s="54"/>
      <c r="D51" s="29"/>
      <c r="E51" s="29"/>
      <c r="F51" s="29"/>
      <c r="G51" s="29"/>
      <c r="H51" s="29"/>
      <c r="I51" s="29"/>
      <c r="J51" s="30"/>
      <c r="K51" s="4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15.75" customHeight="1" x14ac:dyDescent="0.3">
      <c r="A52" s="29"/>
      <c r="B52" s="29"/>
      <c r="C52" s="54"/>
      <c r="D52" s="29"/>
      <c r="E52" s="29"/>
      <c r="F52" s="29"/>
      <c r="G52" s="29"/>
      <c r="H52" s="29"/>
      <c r="I52" s="29"/>
      <c r="J52" s="30"/>
      <c r="K52" s="4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ht="15.75" customHeight="1" x14ac:dyDescent="0.3">
      <c r="A53" s="29"/>
      <c r="B53" s="29"/>
      <c r="C53" s="54"/>
      <c r="D53" s="29"/>
      <c r="E53" s="29"/>
      <c r="F53" s="29"/>
      <c r="G53" s="29"/>
      <c r="H53" s="29"/>
      <c r="I53" s="29"/>
      <c r="J53" s="30"/>
      <c r="K53" s="4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15.75" customHeight="1" x14ac:dyDescent="0.3">
      <c r="A54" s="29"/>
      <c r="B54" s="29"/>
      <c r="C54" s="54"/>
      <c r="D54" s="29"/>
      <c r="E54" s="29"/>
      <c r="F54" s="29"/>
      <c r="G54" s="29"/>
      <c r="H54" s="29"/>
      <c r="I54" s="29"/>
      <c r="J54" s="30"/>
      <c r="K54" s="4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ht="15.75" customHeight="1" x14ac:dyDescent="0.3">
      <c r="A55" s="29"/>
      <c r="B55" s="29"/>
      <c r="C55" s="54"/>
      <c r="D55" s="29"/>
      <c r="E55" s="29"/>
      <c r="F55" s="29"/>
      <c r="G55" s="29"/>
      <c r="H55" s="29"/>
      <c r="I55" s="29"/>
      <c r="J55" s="30"/>
      <c r="K55" s="4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ht="15.75" customHeight="1" x14ac:dyDescent="0.3">
      <c r="A56" s="29"/>
      <c r="B56" s="29"/>
      <c r="C56" s="54"/>
      <c r="D56" s="29"/>
      <c r="E56" s="29"/>
      <c r="F56" s="29"/>
      <c r="G56" s="29"/>
      <c r="H56" s="29"/>
      <c r="I56" s="29"/>
      <c r="J56" s="30"/>
      <c r="K56" s="4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ht="15.75" customHeight="1" x14ac:dyDescent="0.3">
      <c r="A57" s="29"/>
      <c r="B57" s="29"/>
      <c r="C57" s="54"/>
      <c r="D57" s="29"/>
      <c r="E57" s="29"/>
      <c r="F57" s="29"/>
      <c r="G57" s="29"/>
      <c r="H57" s="29"/>
      <c r="I57" s="29"/>
      <c r="J57" s="30"/>
      <c r="K57" s="4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15.75" customHeight="1" x14ac:dyDescent="0.3">
      <c r="A58" s="29"/>
      <c r="B58" s="29"/>
      <c r="C58" s="54"/>
      <c r="D58" s="29"/>
      <c r="E58" s="29"/>
      <c r="F58" s="29"/>
      <c r="G58" s="29"/>
      <c r="H58" s="29"/>
      <c r="I58" s="29"/>
      <c r="J58" s="30"/>
      <c r="K58" s="4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ht="15.75" customHeight="1" x14ac:dyDescent="0.3">
      <c r="A59" s="29"/>
      <c r="B59" s="29"/>
      <c r="C59" s="54"/>
      <c r="D59" s="29"/>
      <c r="E59" s="29"/>
      <c r="F59" s="29"/>
      <c r="G59" s="29"/>
      <c r="H59" s="29"/>
      <c r="I59" s="29"/>
      <c r="J59" s="30"/>
      <c r="K59" s="4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ht="15.75" customHeight="1" x14ac:dyDescent="0.3">
      <c r="A60" s="29"/>
      <c r="B60" s="29"/>
      <c r="C60" s="54"/>
      <c r="D60" s="29"/>
      <c r="E60" s="29"/>
      <c r="F60" s="29"/>
      <c r="G60" s="29"/>
      <c r="H60" s="29"/>
      <c r="I60" s="29"/>
      <c r="J60" s="30"/>
      <c r="K60" s="4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5.75" customHeight="1" x14ac:dyDescent="0.3">
      <c r="A61" s="29"/>
      <c r="B61" s="29"/>
      <c r="C61" s="54"/>
      <c r="D61" s="29"/>
      <c r="E61" s="29"/>
      <c r="F61" s="29"/>
      <c r="G61" s="29"/>
      <c r="H61" s="29"/>
      <c r="I61" s="29"/>
      <c r="J61" s="30"/>
      <c r="K61" s="4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5.75" customHeight="1" x14ac:dyDescent="0.3">
      <c r="A62" s="29"/>
      <c r="B62" s="29"/>
      <c r="C62" s="54"/>
      <c r="D62" s="29"/>
      <c r="E62" s="29"/>
      <c r="F62" s="29"/>
      <c r="G62" s="29"/>
      <c r="H62" s="29"/>
      <c r="I62" s="29"/>
      <c r="J62" s="30"/>
      <c r="K62" s="4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5.75" customHeight="1" x14ac:dyDescent="0.3">
      <c r="A63" s="29"/>
      <c r="B63" s="29"/>
      <c r="C63" s="54"/>
      <c r="D63" s="29"/>
      <c r="E63" s="29"/>
      <c r="F63" s="29"/>
      <c r="G63" s="29"/>
      <c r="H63" s="29"/>
      <c r="I63" s="29"/>
      <c r="J63" s="30"/>
      <c r="K63" s="4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5.75" customHeight="1" x14ac:dyDescent="0.3">
      <c r="A64" s="29"/>
      <c r="B64" s="29"/>
      <c r="C64" s="54"/>
      <c r="D64" s="29"/>
      <c r="E64" s="29"/>
      <c r="F64" s="29"/>
      <c r="G64" s="29"/>
      <c r="H64" s="29"/>
      <c r="I64" s="29"/>
      <c r="J64" s="30"/>
      <c r="K64" s="4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5.75" customHeight="1" x14ac:dyDescent="0.3">
      <c r="A65" s="29"/>
      <c r="B65" s="29"/>
      <c r="C65" s="54"/>
      <c r="D65" s="29"/>
      <c r="E65" s="29"/>
      <c r="F65" s="29"/>
      <c r="G65" s="29"/>
      <c r="H65" s="29"/>
      <c r="I65" s="29"/>
      <c r="J65" s="30"/>
      <c r="K65" s="4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5.75" customHeight="1" x14ac:dyDescent="0.3">
      <c r="A66" s="29"/>
      <c r="B66" s="29"/>
      <c r="C66" s="54"/>
      <c r="D66" s="29"/>
      <c r="E66" s="29"/>
      <c r="F66" s="29"/>
      <c r="G66" s="29"/>
      <c r="H66" s="29"/>
      <c r="I66" s="29"/>
      <c r="J66" s="30"/>
      <c r="K66" s="4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5.75" customHeight="1" x14ac:dyDescent="0.3">
      <c r="A67" s="29"/>
      <c r="B67" s="29"/>
      <c r="C67" s="54"/>
      <c r="D67" s="29"/>
      <c r="E67" s="29"/>
      <c r="F67" s="29"/>
      <c r="G67" s="29"/>
      <c r="H67" s="29"/>
      <c r="I67" s="29"/>
      <c r="J67" s="30"/>
      <c r="K67" s="4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5.75" customHeight="1" x14ac:dyDescent="0.3">
      <c r="A68" s="29"/>
      <c r="B68" s="29"/>
      <c r="C68" s="54"/>
      <c r="D68" s="29"/>
      <c r="E68" s="29"/>
      <c r="F68" s="29"/>
      <c r="G68" s="29"/>
      <c r="H68" s="29"/>
      <c r="I68" s="29"/>
      <c r="J68" s="30"/>
      <c r="K68" s="4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5.75" customHeight="1" x14ac:dyDescent="0.3">
      <c r="A69" s="29"/>
      <c r="B69" s="29"/>
      <c r="C69" s="54"/>
      <c r="D69" s="29"/>
      <c r="E69" s="29"/>
      <c r="F69" s="29"/>
      <c r="G69" s="29"/>
      <c r="H69" s="29"/>
      <c r="I69" s="29"/>
      <c r="J69" s="30"/>
      <c r="K69" s="4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5.75" customHeight="1" x14ac:dyDescent="0.3">
      <c r="A70" s="29"/>
      <c r="B70" s="29"/>
      <c r="C70" s="54"/>
      <c r="D70" s="29"/>
      <c r="E70" s="29"/>
      <c r="F70" s="29"/>
      <c r="G70" s="29"/>
      <c r="H70" s="29"/>
      <c r="I70" s="29"/>
      <c r="J70" s="30"/>
      <c r="K70" s="4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5.75" customHeight="1" x14ac:dyDescent="0.3">
      <c r="A71" s="29"/>
      <c r="B71" s="29"/>
      <c r="C71" s="54"/>
      <c r="D71" s="29"/>
      <c r="E71" s="29"/>
      <c r="F71" s="29"/>
      <c r="G71" s="29"/>
      <c r="H71" s="29"/>
      <c r="I71" s="29"/>
      <c r="J71" s="30"/>
      <c r="K71" s="4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5.75" customHeight="1" x14ac:dyDescent="0.3">
      <c r="A72" s="29"/>
      <c r="B72" s="29"/>
      <c r="C72" s="54"/>
      <c r="D72" s="29"/>
      <c r="E72" s="29"/>
      <c r="F72" s="29"/>
      <c r="G72" s="29"/>
      <c r="H72" s="29"/>
      <c r="I72" s="29"/>
      <c r="J72" s="30"/>
      <c r="K72" s="4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5.75" customHeight="1" x14ac:dyDescent="0.3">
      <c r="A73" s="29"/>
      <c r="B73" s="29"/>
      <c r="C73" s="54"/>
      <c r="D73" s="29"/>
      <c r="E73" s="29"/>
      <c r="F73" s="29"/>
      <c r="G73" s="29"/>
      <c r="H73" s="29"/>
      <c r="I73" s="29"/>
      <c r="J73" s="30"/>
      <c r="K73" s="4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5.75" customHeight="1" x14ac:dyDescent="0.3">
      <c r="A74" s="29"/>
      <c r="B74" s="29"/>
      <c r="C74" s="54"/>
      <c r="D74" s="29"/>
      <c r="E74" s="29"/>
      <c r="F74" s="29"/>
      <c r="G74" s="29"/>
      <c r="H74" s="29"/>
      <c r="I74" s="29"/>
      <c r="J74" s="30"/>
      <c r="K74" s="4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5.75" customHeight="1" x14ac:dyDescent="0.3">
      <c r="A75" s="29"/>
      <c r="B75" s="29"/>
      <c r="C75" s="54"/>
      <c r="D75" s="29"/>
      <c r="E75" s="29"/>
      <c r="F75" s="29"/>
      <c r="G75" s="29"/>
      <c r="H75" s="29"/>
      <c r="I75" s="29"/>
      <c r="J75" s="30"/>
      <c r="K75" s="4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5.75" customHeight="1" x14ac:dyDescent="0.3">
      <c r="A76" s="29"/>
      <c r="B76" s="29"/>
      <c r="C76" s="54"/>
      <c r="D76" s="29"/>
      <c r="E76" s="29"/>
      <c r="F76" s="29"/>
      <c r="G76" s="29"/>
      <c r="H76" s="29"/>
      <c r="I76" s="29"/>
      <c r="J76" s="30"/>
      <c r="K76" s="4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5.75" customHeight="1" x14ac:dyDescent="0.3">
      <c r="A77" s="29"/>
      <c r="B77" s="29"/>
      <c r="C77" s="54"/>
      <c r="D77" s="29"/>
      <c r="E77" s="29"/>
      <c r="F77" s="29"/>
      <c r="G77" s="29"/>
      <c r="H77" s="29"/>
      <c r="I77" s="29"/>
      <c r="J77" s="30"/>
      <c r="K77" s="4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5.75" customHeight="1" x14ac:dyDescent="0.3">
      <c r="A78" s="29"/>
      <c r="B78" s="29"/>
      <c r="C78" s="54"/>
      <c r="D78" s="29"/>
      <c r="E78" s="29"/>
      <c r="F78" s="29"/>
      <c r="G78" s="29"/>
      <c r="H78" s="29"/>
      <c r="I78" s="29"/>
      <c r="J78" s="30"/>
      <c r="K78" s="4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5.75" customHeight="1" x14ac:dyDescent="0.3">
      <c r="A79" s="29"/>
      <c r="B79" s="29"/>
      <c r="C79" s="54"/>
      <c r="D79" s="29"/>
      <c r="E79" s="29"/>
      <c r="F79" s="29"/>
      <c r="G79" s="29"/>
      <c r="H79" s="29"/>
      <c r="I79" s="29"/>
      <c r="J79" s="30"/>
      <c r="K79" s="4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5.75" customHeight="1" x14ac:dyDescent="0.3">
      <c r="A80" s="29"/>
      <c r="B80" s="29"/>
      <c r="C80" s="54"/>
      <c r="D80" s="29"/>
      <c r="E80" s="29"/>
      <c r="F80" s="29"/>
      <c r="G80" s="29"/>
      <c r="H80" s="29"/>
      <c r="I80" s="29"/>
      <c r="J80" s="30"/>
      <c r="K80" s="4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5.75" customHeight="1" x14ac:dyDescent="0.3">
      <c r="A81" s="29"/>
      <c r="B81" s="29"/>
      <c r="C81" s="54"/>
      <c r="D81" s="29"/>
      <c r="E81" s="29"/>
      <c r="F81" s="29"/>
      <c r="G81" s="29"/>
      <c r="H81" s="29"/>
      <c r="I81" s="29"/>
      <c r="J81" s="30"/>
      <c r="K81" s="4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5.75" customHeight="1" x14ac:dyDescent="0.3">
      <c r="A82" s="29"/>
      <c r="B82" s="29"/>
      <c r="C82" s="54"/>
      <c r="D82" s="29"/>
      <c r="E82" s="29"/>
      <c r="F82" s="29"/>
      <c r="G82" s="29"/>
      <c r="H82" s="29"/>
      <c r="I82" s="29"/>
      <c r="J82" s="30"/>
      <c r="K82" s="4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5.75" customHeight="1" x14ac:dyDescent="0.3">
      <c r="A83" s="29"/>
      <c r="B83" s="29"/>
      <c r="C83" s="54"/>
      <c r="D83" s="29"/>
      <c r="E83" s="29"/>
      <c r="F83" s="29"/>
      <c r="G83" s="29"/>
      <c r="H83" s="29"/>
      <c r="I83" s="29"/>
      <c r="J83" s="30"/>
      <c r="K83" s="4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5.75" customHeight="1" x14ac:dyDescent="0.3">
      <c r="A84" s="29"/>
      <c r="B84" s="29"/>
      <c r="C84" s="54"/>
      <c r="D84" s="29"/>
      <c r="E84" s="29"/>
      <c r="F84" s="29"/>
      <c r="G84" s="29"/>
      <c r="H84" s="29"/>
      <c r="I84" s="29"/>
      <c r="J84" s="30"/>
      <c r="K84" s="4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5.75" customHeight="1" x14ac:dyDescent="0.3">
      <c r="A85" s="29"/>
      <c r="B85" s="29"/>
      <c r="C85" s="54"/>
      <c r="D85" s="29"/>
      <c r="E85" s="29"/>
      <c r="F85" s="29"/>
      <c r="G85" s="29"/>
      <c r="H85" s="29"/>
      <c r="I85" s="29"/>
      <c r="J85" s="30"/>
      <c r="K85" s="4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5.75" customHeight="1" x14ac:dyDescent="0.3">
      <c r="A86" s="29"/>
      <c r="B86" s="29"/>
      <c r="C86" s="54"/>
      <c r="D86" s="29"/>
      <c r="E86" s="29"/>
      <c r="F86" s="29"/>
      <c r="G86" s="29"/>
      <c r="H86" s="29"/>
      <c r="I86" s="29"/>
      <c r="J86" s="30"/>
      <c r="K86" s="4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5.75" customHeight="1" x14ac:dyDescent="0.3">
      <c r="A87" s="29"/>
      <c r="B87" s="29"/>
      <c r="C87" s="54"/>
      <c r="D87" s="29"/>
      <c r="E87" s="29"/>
      <c r="F87" s="29"/>
      <c r="G87" s="29"/>
      <c r="H87" s="29"/>
      <c r="I87" s="29"/>
      <c r="J87" s="30"/>
      <c r="K87" s="4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5.75" customHeight="1" x14ac:dyDescent="0.3">
      <c r="A88" s="29"/>
      <c r="B88" s="29"/>
      <c r="C88" s="54"/>
      <c r="D88" s="29"/>
      <c r="E88" s="29"/>
      <c r="F88" s="29"/>
      <c r="G88" s="29"/>
      <c r="H88" s="29"/>
      <c r="I88" s="29"/>
      <c r="J88" s="30"/>
      <c r="K88" s="4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5.75" customHeight="1" x14ac:dyDescent="0.3">
      <c r="A89" s="29"/>
      <c r="B89" s="29"/>
      <c r="C89" s="54"/>
      <c r="D89" s="29"/>
      <c r="E89" s="29"/>
      <c r="F89" s="29"/>
      <c r="G89" s="29"/>
      <c r="H89" s="29"/>
      <c r="I89" s="29"/>
      <c r="J89" s="30"/>
      <c r="K89" s="4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5.75" customHeight="1" x14ac:dyDescent="0.3">
      <c r="A90" s="29"/>
      <c r="B90" s="29"/>
      <c r="C90" s="54"/>
      <c r="D90" s="29"/>
      <c r="E90" s="29"/>
      <c r="F90" s="29"/>
      <c r="G90" s="29"/>
      <c r="H90" s="29"/>
      <c r="I90" s="29"/>
      <c r="J90" s="30"/>
      <c r="K90" s="4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5.75" customHeight="1" x14ac:dyDescent="0.3">
      <c r="A91" s="29"/>
      <c r="B91" s="29"/>
      <c r="C91" s="54"/>
      <c r="D91" s="29"/>
      <c r="E91" s="29"/>
      <c r="F91" s="29"/>
      <c r="G91" s="29"/>
      <c r="H91" s="29"/>
      <c r="I91" s="29"/>
      <c r="J91" s="30"/>
      <c r="K91" s="4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5.75" customHeight="1" x14ac:dyDescent="0.3">
      <c r="A92" s="29"/>
      <c r="B92" s="29"/>
      <c r="C92" s="54"/>
      <c r="D92" s="29"/>
      <c r="E92" s="29"/>
      <c r="F92" s="29"/>
      <c r="G92" s="29"/>
      <c r="H92" s="29"/>
      <c r="I92" s="29"/>
      <c r="J92" s="30"/>
      <c r="K92" s="4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5.75" customHeight="1" x14ac:dyDescent="0.3">
      <c r="A93" s="29"/>
      <c r="B93" s="29"/>
      <c r="C93" s="54"/>
      <c r="D93" s="29"/>
      <c r="E93" s="29"/>
      <c r="F93" s="29"/>
      <c r="G93" s="29"/>
      <c r="H93" s="29"/>
      <c r="I93" s="29"/>
      <c r="J93" s="30"/>
      <c r="K93" s="4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5.75" customHeight="1" x14ac:dyDescent="0.3">
      <c r="A94" s="29"/>
      <c r="B94" s="29"/>
      <c r="C94" s="54"/>
      <c r="D94" s="29"/>
      <c r="E94" s="29"/>
      <c r="F94" s="29"/>
      <c r="G94" s="29"/>
      <c r="H94" s="29"/>
      <c r="I94" s="29"/>
      <c r="J94" s="30"/>
      <c r="K94" s="4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5.75" customHeight="1" x14ac:dyDescent="0.3">
      <c r="A95" s="29"/>
      <c r="B95" s="29"/>
      <c r="C95" s="54"/>
      <c r="D95" s="29"/>
      <c r="E95" s="29"/>
      <c r="F95" s="29"/>
      <c r="G95" s="29"/>
      <c r="H95" s="29"/>
      <c r="I95" s="29"/>
      <c r="J95" s="30"/>
      <c r="K95" s="4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5.75" customHeight="1" x14ac:dyDescent="0.3">
      <c r="A96" s="29"/>
      <c r="B96" s="29"/>
      <c r="C96" s="54"/>
      <c r="D96" s="29"/>
      <c r="E96" s="29"/>
      <c r="F96" s="29"/>
      <c r="G96" s="29"/>
      <c r="H96" s="29"/>
      <c r="I96" s="29"/>
      <c r="J96" s="30"/>
      <c r="K96" s="4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5.75" customHeight="1" x14ac:dyDescent="0.3">
      <c r="A97" s="29"/>
      <c r="B97" s="29"/>
      <c r="C97" s="54"/>
      <c r="D97" s="29"/>
      <c r="E97" s="29"/>
      <c r="F97" s="29"/>
      <c r="G97" s="29"/>
      <c r="H97" s="29"/>
      <c r="I97" s="29"/>
      <c r="J97" s="30"/>
      <c r="K97" s="4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5.75" customHeight="1" x14ac:dyDescent="0.3">
      <c r="A98" s="29"/>
      <c r="B98" s="29"/>
      <c r="C98" s="54"/>
      <c r="D98" s="29"/>
      <c r="E98" s="29"/>
      <c r="F98" s="29"/>
      <c r="G98" s="29"/>
      <c r="H98" s="29"/>
      <c r="I98" s="29"/>
      <c r="J98" s="30"/>
      <c r="K98" s="4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5.75" customHeight="1" x14ac:dyDescent="0.3">
      <c r="A99" s="29"/>
      <c r="B99" s="29"/>
      <c r="C99" s="54"/>
      <c r="D99" s="29"/>
      <c r="E99" s="29"/>
      <c r="F99" s="29"/>
      <c r="G99" s="29"/>
      <c r="H99" s="29"/>
      <c r="I99" s="29"/>
      <c r="J99" s="30"/>
      <c r="K99" s="4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5.75" customHeight="1" x14ac:dyDescent="0.3">
      <c r="A100" s="29"/>
      <c r="B100" s="29"/>
      <c r="C100" s="54"/>
      <c r="D100" s="29"/>
      <c r="E100" s="29"/>
      <c r="F100" s="29"/>
      <c r="G100" s="29"/>
      <c r="H100" s="29"/>
      <c r="I100" s="29"/>
      <c r="J100" s="30"/>
      <c r="K100" s="4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5.75" customHeight="1" x14ac:dyDescent="0.3">
      <c r="A101" s="29"/>
      <c r="B101" s="29"/>
      <c r="C101" s="54"/>
      <c r="D101" s="29"/>
      <c r="E101" s="29"/>
      <c r="F101" s="29"/>
      <c r="G101" s="29"/>
      <c r="H101" s="29"/>
      <c r="I101" s="29"/>
      <c r="J101" s="30"/>
      <c r="K101" s="4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5.75" customHeight="1" x14ac:dyDescent="0.3">
      <c r="A102" s="29"/>
      <c r="B102" s="29"/>
      <c r="C102" s="54"/>
      <c r="D102" s="29"/>
      <c r="E102" s="29"/>
      <c r="F102" s="29"/>
      <c r="G102" s="29"/>
      <c r="H102" s="29"/>
      <c r="I102" s="29"/>
      <c r="J102" s="30"/>
      <c r="K102" s="4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5.75" customHeight="1" x14ac:dyDescent="0.3">
      <c r="A103" s="29"/>
      <c r="B103" s="29"/>
      <c r="C103" s="54"/>
      <c r="D103" s="29"/>
      <c r="E103" s="29"/>
      <c r="F103" s="29"/>
      <c r="G103" s="29"/>
      <c r="H103" s="29"/>
      <c r="I103" s="29"/>
      <c r="J103" s="30"/>
      <c r="K103" s="4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5.75" customHeight="1" x14ac:dyDescent="0.3">
      <c r="A104" s="29"/>
      <c r="B104" s="29"/>
      <c r="C104" s="54"/>
      <c r="D104" s="29"/>
      <c r="E104" s="29"/>
      <c r="F104" s="29"/>
      <c r="G104" s="29"/>
      <c r="H104" s="29"/>
      <c r="I104" s="29"/>
      <c r="J104" s="30"/>
      <c r="K104" s="4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5.75" customHeight="1" x14ac:dyDescent="0.3">
      <c r="A105" s="29"/>
      <c r="B105" s="29"/>
      <c r="C105" s="54"/>
      <c r="D105" s="29"/>
      <c r="E105" s="29"/>
      <c r="F105" s="29"/>
      <c r="G105" s="29"/>
      <c r="H105" s="29"/>
      <c r="I105" s="29"/>
      <c r="J105" s="30"/>
      <c r="K105" s="4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5.75" customHeight="1" x14ac:dyDescent="0.3">
      <c r="A106" s="29"/>
      <c r="B106" s="29"/>
      <c r="C106" s="54"/>
      <c r="D106" s="29"/>
      <c r="E106" s="29"/>
      <c r="F106" s="29"/>
      <c r="G106" s="29"/>
      <c r="H106" s="29"/>
      <c r="I106" s="29"/>
      <c r="J106" s="30"/>
      <c r="K106" s="4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5.75" customHeight="1" x14ac:dyDescent="0.3">
      <c r="A107" s="29"/>
      <c r="B107" s="29"/>
      <c r="C107" s="54"/>
      <c r="D107" s="29"/>
      <c r="E107" s="29"/>
      <c r="F107" s="29"/>
      <c r="G107" s="29"/>
      <c r="H107" s="29"/>
      <c r="I107" s="29"/>
      <c r="J107" s="30"/>
      <c r="K107" s="4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5.75" customHeight="1" x14ac:dyDescent="0.3">
      <c r="A108" s="29"/>
      <c r="B108" s="29"/>
      <c r="C108" s="54"/>
      <c r="D108" s="29"/>
      <c r="E108" s="29"/>
      <c r="F108" s="29"/>
      <c r="G108" s="29"/>
      <c r="H108" s="29"/>
      <c r="I108" s="29"/>
      <c r="J108" s="30"/>
      <c r="K108" s="4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5.75" customHeight="1" x14ac:dyDescent="0.3">
      <c r="A109" s="29"/>
      <c r="B109" s="29"/>
      <c r="C109" s="54"/>
      <c r="D109" s="29"/>
      <c r="E109" s="29"/>
      <c r="F109" s="29"/>
      <c r="G109" s="29"/>
      <c r="H109" s="29"/>
      <c r="I109" s="29"/>
      <c r="J109" s="30"/>
      <c r="K109" s="4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5.75" customHeight="1" x14ac:dyDescent="0.3">
      <c r="A110" s="29"/>
      <c r="B110" s="29"/>
      <c r="C110" s="54"/>
      <c r="D110" s="29"/>
      <c r="E110" s="29"/>
      <c r="F110" s="29"/>
      <c r="G110" s="29"/>
      <c r="H110" s="29"/>
      <c r="I110" s="29"/>
      <c r="J110" s="30"/>
      <c r="K110" s="4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5.75" customHeight="1" x14ac:dyDescent="0.3">
      <c r="A111" s="29"/>
      <c r="B111" s="29"/>
      <c r="C111" s="54"/>
      <c r="D111" s="29"/>
      <c r="E111" s="29"/>
      <c r="F111" s="29"/>
      <c r="G111" s="29"/>
      <c r="H111" s="29"/>
      <c r="I111" s="29"/>
      <c r="J111" s="30"/>
      <c r="K111" s="4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5.75" customHeight="1" x14ac:dyDescent="0.3">
      <c r="A112" s="29"/>
      <c r="B112" s="29"/>
      <c r="C112" s="54"/>
      <c r="D112" s="29"/>
      <c r="E112" s="29"/>
      <c r="F112" s="29"/>
      <c r="G112" s="29"/>
      <c r="H112" s="29"/>
      <c r="I112" s="29"/>
      <c r="J112" s="30"/>
      <c r="K112" s="4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5.75" customHeight="1" x14ac:dyDescent="0.3">
      <c r="A113" s="29"/>
      <c r="B113" s="29"/>
      <c r="C113" s="54"/>
      <c r="D113" s="29"/>
      <c r="E113" s="29"/>
      <c r="F113" s="29"/>
      <c r="G113" s="29"/>
      <c r="H113" s="29"/>
      <c r="I113" s="29"/>
      <c r="J113" s="30"/>
      <c r="K113" s="4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5.75" customHeight="1" x14ac:dyDescent="0.3">
      <c r="A114" s="29"/>
      <c r="B114" s="29"/>
      <c r="C114" s="54"/>
      <c r="D114" s="29"/>
      <c r="E114" s="29"/>
      <c r="F114" s="29"/>
      <c r="G114" s="29"/>
      <c r="H114" s="29"/>
      <c r="I114" s="29"/>
      <c r="J114" s="30"/>
      <c r="K114" s="4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5.75" customHeight="1" x14ac:dyDescent="0.3">
      <c r="A115" s="29"/>
      <c r="B115" s="29"/>
      <c r="C115" s="54"/>
      <c r="D115" s="29"/>
      <c r="E115" s="29"/>
      <c r="F115" s="29"/>
      <c r="G115" s="29"/>
      <c r="H115" s="29"/>
      <c r="I115" s="29"/>
      <c r="J115" s="30"/>
      <c r="K115" s="4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5.75" customHeight="1" x14ac:dyDescent="0.3">
      <c r="A116" s="29"/>
      <c r="B116" s="29"/>
      <c r="C116" s="54"/>
      <c r="D116" s="29"/>
      <c r="E116" s="29"/>
      <c r="F116" s="29"/>
      <c r="G116" s="29"/>
      <c r="H116" s="29"/>
      <c r="I116" s="29"/>
      <c r="J116" s="30"/>
      <c r="K116" s="4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5.75" customHeight="1" x14ac:dyDescent="0.3">
      <c r="A117" s="29"/>
      <c r="B117" s="29"/>
      <c r="C117" s="54"/>
      <c r="D117" s="29"/>
      <c r="E117" s="29"/>
      <c r="F117" s="29"/>
      <c r="G117" s="29"/>
      <c r="H117" s="29"/>
      <c r="I117" s="29"/>
      <c r="J117" s="30"/>
      <c r="K117" s="4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5.75" customHeight="1" x14ac:dyDescent="0.3">
      <c r="A118" s="29"/>
      <c r="B118" s="29"/>
      <c r="C118" s="54"/>
      <c r="D118" s="29"/>
      <c r="E118" s="29"/>
      <c r="F118" s="29"/>
      <c r="G118" s="29"/>
      <c r="H118" s="29"/>
      <c r="I118" s="29"/>
      <c r="J118" s="30"/>
      <c r="K118" s="4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5.75" customHeight="1" x14ac:dyDescent="0.3">
      <c r="A119" s="29"/>
      <c r="B119" s="29"/>
      <c r="C119" s="54"/>
      <c r="D119" s="29"/>
      <c r="E119" s="29"/>
      <c r="F119" s="29"/>
      <c r="G119" s="29"/>
      <c r="H119" s="29"/>
      <c r="I119" s="29"/>
      <c r="J119" s="30"/>
      <c r="K119" s="4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5.75" customHeight="1" x14ac:dyDescent="0.3">
      <c r="A120" s="29"/>
      <c r="B120" s="29"/>
      <c r="C120" s="54"/>
      <c r="D120" s="29"/>
      <c r="E120" s="29"/>
      <c r="F120" s="29"/>
      <c r="G120" s="29"/>
      <c r="H120" s="29"/>
      <c r="I120" s="29"/>
      <c r="J120" s="30"/>
      <c r="K120" s="4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5.75" customHeight="1" x14ac:dyDescent="0.3">
      <c r="A121" s="29"/>
      <c r="B121" s="29"/>
      <c r="C121" s="54"/>
      <c r="D121" s="29"/>
      <c r="E121" s="29"/>
      <c r="F121" s="29"/>
      <c r="G121" s="29"/>
      <c r="H121" s="29"/>
      <c r="I121" s="29"/>
      <c r="J121" s="30"/>
      <c r="K121" s="4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5.75" customHeight="1" x14ac:dyDescent="0.3">
      <c r="A122" s="29"/>
      <c r="B122" s="29"/>
      <c r="C122" s="54"/>
      <c r="D122" s="29"/>
      <c r="E122" s="29"/>
      <c r="F122" s="29"/>
      <c r="G122" s="29"/>
      <c r="H122" s="29"/>
      <c r="I122" s="29"/>
      <c r="J122" s="30"/>
      <c r="K122" s="4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5.75" customHeight="1" x14ac:dyDescent="0.3">
      <c r="A123" s="29"/>
      <c r="B123" s="29"/>
      <c r="C123" s="54"/>
      <c r="D123" s="29"/>
      <c r="E123" s="29"/>
      <c r="F123" s="29"/>
      <c r="G123" s="29"/>
      <c r="H123" s="29"/>
      <c r="I123" s="29"/>
      <c r="J123" s="30"/>
      <c r="K123" s="4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5.75" customHeight="1" x14ac:dyDescent="0.3">
      <c r="A124" s="29"/>
      <c r="B124" s="29"/>
      <c r="C124" s="54"/>
      <c r="D124" s="29"/>
      <c r="E124" s="29"/>
      <c r="F124" s="29"/>
      <c r="G124" s="29"/>
      <c r="H124" s="29"/>
      <c r="I124" s="29"/>
      <c r="J124" s="30"/>
      <c r="K124" s="4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5.75" customHeight="1" x14ac:dyDescent="0.3">
      <c r="A125" s="29"/>
      <c r="B125" s="29"/>
      <c r="C125" s="54"/>
      <c r="D125" s="29"/>
      <c r="E125" s="29"/>
      <c r="F125" s="29"/>
      <c r="G125" s="29"/>
      <c r="H125" s="29"/>
      <c r="I125" s="29"/>
      <c r="J125" s="30"/>
      <c r="K125" s="4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5.75" customHeight="1" x14ac:dyDescent="0.3">
      <c r="A126" s="29"/>
      <c r="B126" s="29"/>
      <c r="C126" s="54"/>
      <c r="D126" s="29"/>
      <c r="E126" s="29"/>
      <c r="F126" s="29"/>
      <c r="G126" s="29"/>
      <c r="H126" s="29"/>
      <c r="I126" s="29"/>
      <c r="J126" s="30"/>
      <c r="K126" s="4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5.75" customHeight="1" x14ac:dyDescent="0.3">
      <c r="A127" s="29"/>
      <c r="B127" s="29"/>
      <c r="C127" s="54"/>
      <c r="D127" s="29"/>
      <c r="E127" s="29"/>
      <c r="F127" s="29"/>
      <c r="G127" s="29"/>
      <c r="H127" s="29"/>
      <c r="I127" s="29"/>
      <c r="J127" s="30"/>
      <c r="K127" s="4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5.75" customHeight="1" x14ac:dyDescent="0.3">
      <c r="A128" s="29"/>
      <c r="B128" s="29"/>
      <c r="C128" s="54"/>
      <c r="D128" s="29"/>
      <c r="E128" s="29"/>
      <c r="F128" s="29"/>
      <c r="G128" s="29"/>
      <c r="H128" s="29"/>
      <c r="I128" s="29"/>
      <c r="J128" s="30"/>
      <c r="K128" s="4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5.75" customHeight="1" x14ac:dyDescent="0.3">
      <c r="A129" s="29"/>
      <c r="B129" s="29"/>
      <c r="C129" s="54"/>
      <c r="D129" s="29"/>
      <c r="E129" s="29"/>
      <c r="F129" s="29"/>
      <c r="G129" s="29"/>
      <c r="H129" s="29"/>
      <c r="I129" s="29"/>
      <c r="J129" s="30"/>
      <c r="K129" s="4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5.75" customHeight="1" x14ac:dyDescent="0.3">
      <c r="A130" s="29"/>
      <c r="B130" s="29"/>
      <c r="C130" s="54"/>
      <c r="D130" s="29"/>
      <c r="E130" s="29"/>
      <c r="F130" s="29"/>
      <c r="G130" s="29"/>
      <c r="H130" s="29"/>
      <c r="I130" s="29"/>
      <c r="J130" s="30"/>
      <c r="K130" s="4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5.75" customHeight="1" x14ac:dyDescent="0.3">
      <c r="A131" s="29"/>
      <c r="B131" s="29"/>
      <c r="C131" s="54"/>
      <c r="D131" s="29"/>
      <c r="E131" s="29"/>
      <c r="F131" s="29"/>
      <c r="G131" s="29"/>
      <c r="H131" s="29"/>
      <c r="I131" s="29"/>
      <c r="J131" s="30"/>
      <c r="K131" s="4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5.75" customHeight="1" x14ac:dyDescent="0.3">
      <c r="A132" s="29"/>
      <c r="B132" s="29"/>
      <c r="C132" s="54"/>
      <c r="D132" s="29"/>
      <c r="E132" s="29"/>
      <c r="F132" s="29"/>
      <c r="G132" s="29"/>
      <c r="H132" s="29"/>
      <c r="I132" s="29"/>
      <c r="J132" s="30"/>
      <c r="K132" s="4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5.75" customHeight="1" x14ac:dyDescent="0.3">
      <c r="A133" s="29"/>
      <c r="B133" s="29"/>
      <c r="C133" s="54"/>
      <c r="D133" s="29"/>
      <c r="E133" s="29"/>
      <c r="F133" s="29"/>
      <c r="G133" s="29"/>
      <c r="H133" s="29"/>
      <c r="I133" s="29"/>
      <c r="J133" s="30"/>
      <c r="K133" s="4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5.75" customHeight="1" x14ac:dyDescent="0.3">
      <c r="A134" s="29"/>
      <c r="B134" s="29"/>
      <c r="C134" s="54"/>
      <c r="D134" s="29"/>
      <c r="E134" s="29"/>
      <c r="F134" s="29"/>
      <c r="G134" s="29"/>
      <c r="H134" s="29"/>
      <c r="I134" s="29"/>
      <c r="J134" s="30"/>
      <c r="K134" s="4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5.75" customHeight="1" x14ac:dyDescent="0.3">
      <c r="A135" s="29"/>
      <c r="B135" s="29"/>
      <c r="C135" s="54"/>
      <c r="D135" s="29"/>
      <c r="E135" s="29"/>
      <c r="F135" s="29"/>
      <c r="G135" s="29"/>
      <c r="H135" s="29"/>
      <c r="I135" s="29"/>
      <c r="J135" s="30"/>
      <c r="K135" s="4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5.75" customHeight="1" x14ac:dyDescent="0.3">
      <c r="A136" s="29"/>
      <c r="B136" s="29"/>
      <c r="C136" s="54"/>
      <c r="D136" s="29"/>
      <c r="E136" s="29"/>
      <c r="F136" s="29"/>
      <c r="G136" s="29"/>
      <c r="H136" s="29"/>
      <c r="I136" s="29"/>
      <c r="J136" s="30"/>
      <c r="K136" s="4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5.75" customHeight="1" x14ac:dyDescent="0.3">
      <c r="A137" s="29"/>
      <c r="B137" s="29"/>
      <c r="C137" s="54"/>
      <c r="D137" s="29"/>
      <c r="E137" s="29"/>
      <c r="F137" s="29"/>
      <c r="G137" s="29"/>
      <c r="H137" s="29"/>
      <c r="I137" s="29"/>
      <c r="J137" s="30"/>
      <c r="K137" s="4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5.75" customHeight="1" x14ac:dyDescent="0.3">
      <c r="A138" s="29"/>
      <c r="B138" s="29"/>
      <c r="C138" s="54"/>
      <c r="D138" s="29"/>
      <c r="E138" s="29"/>
      <c r="F138" s="29"/>
      <c r="G138" s="29"/>
      <c r="H138" s="29"/>
      <c r="I138" s="29"/>
      <c r="J138" s="30"/>
      <c r="K138" s="4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5.75" customHeight="1" x14ac:dyDescent="0.3">
      <c r="A139" s="29"/>
      <c r="B139" s="29"/>
      <c r="C139" s="54"/>
      <c r="D139" s="29"/>
      <c r="E139" s="29"/>
      <c r="F139" s="29"/>
      <c r="G139" s="29"/>
      <c r="H139" s="29"/>
      <c r="I139" s="29"/>
      <c r="J139" s="30"/>
      <c r="K139" s="4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5.75" customHeight="1" x14ac:dyDescent="0.3">
      <c r="A140" s="29"/>
      <c r="B140" s="29"/>
      <c r="C140" s="54"/>
      <c r="D140" s="29"/>
      <c r="E140" s="29"/>
      <c r="F140" s="29"/>
      <c r="G140" s="29"/>
      <c r="H140" s="29"/>
      <c r="I140" s="29"/>
      <c r="J140" s="30"/>
      <c r="K140" s="4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5.75" customHeight="1" x14ac:dyDescent="0.3">
      <c r="A141" s="29"/>
      <c r="B141" s="29"/>
      <c r="C141" s="54"/>
      <c r="D141" s="29"/>
      <c r="E141" s="29"/>
      <c r="F141" s="29"/>
      <c r="G141" s="29"/>
      <c r="H141" s="29"/>
      <c r="I141" s="29"/>
      <c r="J141" s="30"/>
      <c r="K141" s="4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5.75" customHeight="1" x14ac:dyDescent="0.3">
      <c r="A142" s="29"/>
      <c r="B142" s="29"/>
      <c r="C142" s="54"/>
      <c r="D142" s="29"/>
      <c r="E142" s="29"/>
      <c r="F142" s="29"/>
      <c r="G142" s="29"/>
      <c r="H142" s="29"/>
      <c r="I142" s="29"/>
      <c r="J142" s="30"/>
      <c r="K142" s="4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5.75" customHeight="1" x14ac:dyDescent="0.3">
      <c r="A143" s="29"/>
      <c r="B143" s="29"/>
      <c r="C143" s="54"/>
      <c r="D143" s="29"/>
      <c r="E143" s="29"/>
      <c r="F143" s="29"/>
      <c r="G143" s="29"/>
      <c r="H143" s="29"/>
      <c r="I143" s="29"/>
      <c r="J143" s="30"/>
      <c r="K143" s="4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5.75" customHeight="1" x14ac:dyDescent="0.3">
      <c r="A144" s="29"/>
      <c r="B144" s="29"/>
      <c r="C144" s="54"/>
      <c r="D144" s="29"/>
      <c r="E144" s="29"/>
      <c r="F144" s="29"/>
      <c r="G144" s="29"/>
      <c r="H144" s="29"/>
      <c r="I144" s="29"/>
      <c r="J144" s="30"/>
      <c r="K144" s="4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5.75" customHeight="1" x14ac:dyDescent="0.3">
      <c r="A145" s="29"/>
      <c r="B145" s="29"/>
      <c r="C145" s="54"/>
      <c r="D145" s="29"/>
      <c r="E145" s="29"/>
      <c r="F145" s="29"/>
      <c r="G145" s="29"/>
      <c r="H145" s="29"/>
      <c r="I145" s="29"/>
      <c r="J145" s="30"/>
      <c r="K145" s="4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5.75" customHeight="1" x14ac:dyDescent="0.3">
      <c r="A146" s="29"/>
      <c r="B146" s="29"/>
      <c r="C146" s="54"/>
      <c r="D146" s="29"/>
      <c r="E146" s="29"/>
      <c r="F146" s="29"/>
      <c r="G146" s="29"/>
      <c r="H146" s="29"/>
      <c r="I146" s="29"/>
      <c r="J146" s="30"/>
      <c r="K146" s="4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5.75" customHeight="1" x14ac:dyDescent="0.3">
      <c r="A147" s="29"/>
      <c r="B147" s="29"/>
      <c r="C147" s="54"/>
      <c r="D147" s="29"/>
      <c r="E147" s="29"/>
      <c r="F147" s="29"/>
      <c r="G147" s="29"/>
      <c r="H147" s="29"/>
      <c r="I147" s="29"/>
      <c r="J147" s="30"/>
      <c r="K147" s="4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5.75" customHeight="1" x14ac:dyDescent="0.3">
      <c r="A148" s="29"/>
      <c r="B148" s="29"/>
      <c r="C148" s="54"/>
      <c r="D148" s="29"/>
      <c r="E148" s="29"/>
      <c r="F148" s="29"/>
      <c r="G148" s="29"/>
      <c r="H148" s="29"/>
      <c r="I148" s="29"/>
      <c r="J148" s="30"/>
      <c r="K148" s="4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5.75" customHeight="1" x14ac:dyDescent="0.3">
      <c r="A149" s="29"/>
      <c r="B149" s="29"/>
      <c r="C149" s="54"/>
      <c r="D149" s="29"/>
      <c r="E149" s="29"/>
      <c r="F149" s="29"/>
      <c r="G149" s="29"/>
      <c r="H149" s="29"/>
      <c r="I149" s="29"/>
      <c r="J149" s="30"/>
      <c r="K149" s="4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5.75" customHeight="1" x14ac:dyDescent="0.3">
      <c r="A150" s="29"/>
      <c r="B150" s="29"/>
      <c r="C150" s="54"/>
      <c r="D150" s="29"/>
      <c r="E150" s="29"/>
      <c r="F150" s="29"/>
      <c r="G150" s="29"/>
      <c r="H150" s="29"/>
      <c r="I150" s="29"/>
      <c r="J150" s="30"/>
      <c r="K150" s="4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5.75" customHeight="1" x14ac:dyDescent="0.3">
      <c r="A151" s="29"/>
      <c r="B151" s="29"/>
      <c r="C151" s="54"/>
      <c r="D151" s="29"/>
      <c r="E151" s="29"/>
      <c r="F151" s="29"/>
      <c r="G151" s="29"/>
      <c r="H151" s="29"/>
      <c r="I151" s="29"/>
      <c r="J151" s="30"/>
      <c r="K151" s="4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5.75" customHeight="1" x14ac:dyDescent="0.3">
      <c r="A152" s="29"/>
      <c r="B152" s="29"/>
      <c r="C152" s="54"/>
      <c r="D152" s="29"/>
      <c r="E152" s="29"/>
      <c r="F152" s="29"/>
      <c r="G152" s="29"/>
      <c r="H152" s="29"/>
      <c r="I152" s="29"/>
      <c r="J152" s="30"/>
      <c r="K152" s="4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5.75" customHeight="1" x14ac:dyDescent="0.3">
      <c r="A153" s="29"/>
      <c r="B153" s="29"/>
      <c r="C153" s="54"/>
      <c r="D153" s="29"/>
      <c r="E153" s="29"/>
      <c r="F153" s="29"/>
      <c r="G153" s="29"/>
      <c r="H153" s="29"/>
      <c r="I153" s="29"/>
      <c r="J153" s="30"/>
      <c r="K153" s="4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5.75" customHeight="1" x14ac:dyDescent="0.3">
      <c r="A154" s="29"/>
      <c r="B154" s="29"/>
      <c r="C154" s="54"/>
      <c r="D154" s="29"/>
      <c r="E154" s="29"/>
      <c r="F154" s="29"/>
      <c r="G154" s="29"/>
      <c r="H154" s="29"/>
      <c r="I154" s="29"/>
      <c r="J154" s="30"/>
      <c r="K154" s="4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5.75" customHeight="1" x14ac:dyDescent="0.3">
      <c r="A155" s="29"/>
      <c r="B155" s="29"/>
      <c r="C155" s="54"/>
      <c r="D155" s="29"/>
      <c r="E155" s="29"/>
      <c r="F155" s="29"/>
      <c r="G155" s="29"/>
      <c r="H155" s="29"/>
      <c r="I155" s="29"/>
      <c r="J155" s="30"/>
      <c r="K155" s="4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5.75" customHeight="1" x14ac:dyDescent="0.3">
      <c r="A156" s="29"/>
      <c r="B156" s="29"/>
      <c r="C156" s="54"/>
      <c r="D156" s="29"/>
      <c r="E156" s="29"/>
      <c r="F156" s="29"/>
      <c r="G156" s="29"/>
      <c r="H156" s="29"/>
      <c r="I156" s="29"/>
      <c r="J156" s="30"/>
      <c r="K156" s="4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5.75" customHeight="1" x14ac:dyDescent="0.3">
      <c r="A157" s="29"/>
      <c r="B157" s="29"/>
      <c r="C157" s="54"/>
      <c r="D157" s="29"/>
      <c r="E157" s="29"/>
      <c r="F157" s="29"/>
      <c r="G157" s="29"/>
      <c r="H157" s="29"/>
      <c r="I157" s="29"/>
      <c r="J157" s="30"/>
      <c r="K157" s="4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5.75" customHeight="1" x14ac:dyDescent="0.3">
      <c r="A158" s="29"/>
      <c r="B158" s="29"/>
      <c r="C158" s="54"/>
      <c r="D158" s="29"/>
      <c r="E158" s="29"/>
      <c r="F158" s="29"/>
      <c r="G158" s="29"/>
      <c r="H158" s="29"/>
      <c r="I158" s="29"/>
      <c r="J158" s="30"/>
      <c r="K158" s="4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5.75" customHeight="1" x14ac:dyDescent="0.3">
      <c r="A159" s="29"/>
      <c r="B159" s="29"/>
      <c r="C159" s="54"/>
      <c r="D159" s="29"/>
      <c r="E159" s="29"/>
      <c r="F159" s="29"/>
      <c r="G159" s="29"/>
      <c r="H159" s="29"/>
      <c r="I159" s="29"/>
      <c r="J159" s="30"/>
      <c r="K159" s="4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5.75" customHeight="1" x14ac:dyDescent="0.3">
      <c r="A160" s="29"/>
      <c r="B160" s="29"/>
      <c r="C160" s="54"/>
      <c r="D160" s="29"/>
      <c r="E160" s="29"/>
      <c r="F160" s="29"/>
      <c r="G160" s="29"/>
      <c r="H160" s="29"/>
      <c r="I160" s="29"/>
      <c r="J160" s="30"/>
      <c r="K160" s="4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5.75" customHeight="1" x14ac:dyDescent="0.3">
      <c r="A161" s="29"/>
      <c r="B161" s="29"/>
      <c r="C161" s="54"/>
      <c r="D161" s="29"/>
      <c r="E161" s="29"/>
      <c r="F161" s="29"/>
      <c r="G161" s="29"/>
      <c r="H161" s="29"/>
      <c r="I161" s="29"/>
      <c r="J161" s="30"/>
      <c r="K161" s="4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5.75" customHeight="1" x14ac:dyDescent="0.3">
      <c r="A162" s="29"/>
      <c r="B162" s="29"/>
      <c r="C162" s="54"/>
      <c r="D162" s="29"/>
      <c r="E162" s="29"/>
      <c r="F162" s="29"/>
      <c r="G162" s="29"/>
      <c r="H162" s="29"/>
      <c r="I162" s="29"/>
      <c r="J162" s="30"/>
      <c r="K162" s="4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5.75" customHeight="1" x14ac:dyDescent="0.3">
      <c r="A163" s="29"/>
      <c r="B163" s="29"/>
      <c r="C163" s="54"/>
      <c r="D163" s="29"/>
      <c r="E163" s="29"/>
      <c r="F163" s="29"/>
      <c r="G163" s="29"/>
      <c r="H163" s="29"/>
      <c r="I163" s="29"/>
      <c r="J163" s="30"/>
      <c r="K163" s="4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5.75" customHeight="1" x14ac:dyDescent="0.3">
      <c r="A164" s="29"/>
      <c r="B164" s="29"/>
      <c r="C164" s="54"/>
      <c r="D164" s="29"/>
      <c r="E164" s="29"/>
      <c r="F164" s="29"/>
      <c r="G164" s="29"/>
      <c r="H164" s="29"/>
      <c r="I164" s="29"/>
      <c r="J164" s="30"/>
      <c r="K164" s="4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5.75" customHeight="1" x14ac:dyDescent="0.3">
      <c r="A165" s="29"/>
      <c r="B165" s="29"/>
      <c r="C165" s="54"/>
      <c r="D165" s="29"/>
      <c r="E165" s="29"/>
      <c r="F165" s="29"/>
      <c r="G165" s="29"/>
      <c r="H165" s="29"/>
      <c r="I165" s="29"/>
      <c r="J165" s="30"/>
      <c r="K165" s="4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5.75" customHeight="1" x14ac:dyDescent="0.3">
      <c r="A166" s="29"/>
      <c r="B166" s="29"/>
      <c r="C166" s="54"/>
      <c r="D166" s="29"/>
      <c r="E166" s="29"/>
      <c r="F166" s="29"/>
      <c r="G166" s="29"/>
      <c r="H166" s="29"/>
      <c r="I166" s="29"/>
      <c r="J166" s="30"/>
      <c r="K166" s="4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5.75" customHeight="1" x14ac:dyDescent="0.3">
      <c r="A167" s="29"/>
      <c r="B167" s="29"/>
      <c r="C167" s="54"/>
      <c r="D167" s="29"/>
      <c r="E167" s="29"/>
      <c r="F167" s="29"/>
      <c r="G167" s="29"/>
      <c r="H167" s="29"/>
      <c r="I167" s="29"/>
      <c r="J167" s="30"/>
      <c r="K167" s="4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5.75" customHeight="1" x14ac:dyDescent="0.3">
      <c r="A168" s="29"/>
      <c r="B168" s="29"/>
      <c r="C168" s="54"/>
      <c r="D168" s="29"/>
      <c r="E168" s="29"/>
      <c r="F168" s="29"/>
      <c r="G168" s="29"/>
      <c r="H168" s="29"/>
      <c r="I168" s="29"/>
      <c r="J168" s="30"/>
      <c r="K168" s="4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5.75" customHeight="1" x14ac:dyDescent="0.3">
      <c r="A169" s="29"/>
      <c r="B169" s="29"/>
      <c r="C169" s="54"/>
      <c r="D169" s="29"/>
      <c r="E169" s="29"/>
      <c r="F169" s="29"/>
      <c r="G169" s="29"/>
      <c r="H169" s="29"/>
      <c r="I169" s="29"/>
      <c r="J169" s="30"/>
      <c r="K169" s="4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5.75" customHeight="1" x14ac:dyDescent="0.3">
      <c r="A170" s="29"/>
      <c r="B170" s="29"/>
      <c r="C170" s="54"/>
      <c r="D170" s="29"/>
      <c r="E170" s="29"/>
      <c r="F170" s="29"/>
      <c r="G170" s="29"/>
      <c r="H170" s="29"/>
      <c r="I170" s="29"/>
      <c r="J170" s="30"/>
      <c r="K170" s="4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5.75" customHeight="1" x14ac:dyDescent="0.3">
      <c r="A171" s="29"/>
      <c r="B171" s="29"/>
      <c r="C171" s="54"/>
      <c r="D171" s="29"/>
      <c r="E171" s="29"/>
      <c r="F171" s="29"/>
      <c r="G171" s="29"/>
      <c r="H171" s="29"/>
      <c r="I171" s="29"/>
      <c r="J171" s="30"/>
      <c r="K171" s="4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5.75" customHeight="1" x14ac:dyDescent="0.3">
      <c r="A172" s="29"/>
      <c r="B172" s="29"/>
      <c r="C172" s="54"/>
      <c r="D172" s="29"/>
      <c r="E172" s="29"/>
      <c r="F172" s="29"/>
      <c r="G172" s="29"/>
      <c r="H172" s="29"/>
      <c r="I172" s="29"/>
      <c r="J172" s="30"/>
      <c r="K172" s="4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5.75" customHeight="1" x14ac:dyDescent="0.3">
      <c r="A173" s="29"/>
      <c r="B173" s="29"/>
      <c r="C173" s="54"/>
      <c r="D173" s="29"/>
      <c r="E173" s="29"/>
      <c r="F173" s="29"/>
      <c r="G173" s="29"/>
      <c r="H173" s="29"/>
      <c r="I173" s="29"/>
      <c r="J173" s="30"/>
      <c r="K173" s="4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5.75" customHeight="1" x14ac:dyDescent="0.3">
      <c r="A174" s="29"/>
      <c r="B174" s="29"/>
      <c r="C174" s="54"/>
      <c r="D174" s="29"/>
      <c r="E174" s="29"/>
      <c r="F174" s="29"/>
      <c r="G174" s="29"/>
      <c r="H174" s="29"/>
      <c r="I174" s="29"/>
      <c r="J174" s="30"/>
      <c r="K174" s="4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5.75" customHeight="1" x14ac:dyDescent="0.3">
      <c r="A175" s="29"/>
      <c r="B175" s="29"/>
      <c r="C175" s="54"/>
      <c r="D175" s="29"/>
      <c r="E175" s="29"/>
      <c r="F175" s="29"/>
      <c r="G175" s="29"/>
      <c r="H175" s="29"/>
      <c r="I175" s="29"/>
      <c r="J175" s="30"/>
      <c r="K175" s="4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5.75" customHeight="1" x14ac:dyDescent="0.3">
      <c r="A176" s="29"/>
      <c r="B176" s="29"/>
      <c r="C176" s="54"/>
      <c r="D176" s="29"/>
      <c r="E176" s="29"/>
      <c r="F176" s="29"/>
      <c r="G176" s="29"/>
      <c r="H176" s="29"/>
      <c r="I176" s="29"/>
      <c r="J176" s="30"/>
      <c r="K176" s="4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5.75" customHeight="1" x14ac:dyDescent="0.3">
      <c r="A177" s="29"/>
      <c r="B177" s="29"/>
      <c r="C177" s="54"/>
      <c r="D177" s="29"/>
      <c r="E177" s="29"/>
      <c r="F177" s="29"/>
      <c r="G177" s="29"/>
      <c r="H177" s="29"/>
      <c r="I177" s="29"/>
      <c r="J177" s="30"/>
      <c r="K177" s="4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5.75" customHeight="1" x14ac:dyDescent="0.3">
      <c r="A178" s="29"/>
      <c r="B178" s="29"/>
      <c r="C178" s="54"/>
      <c r="D178" s="29"/>
      <c r="E178" s="29"/>
      <c r="F178" s="29"/>
      <c r="G178" s="29"/>
      <c r="H178" s="29"/>
      <c r="I178" s="29"/>
      <c r="J178" s="30"/>
      <c r="K178" s="4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5.75" customHeight="1" x14ac:dyDescent="0.3">
      <c r="A179" s="29"/>
      <c r="B179" s="29"/>
      <c r="C179" s="54"/>
      <c r="D179" s="29"/>
      <c r="E179" s="29"/>
      <c r="F179" s="29"/>
      <c r="G179" s="29"/>
      <c r="H179" s="29"/>
      <c r="I179" s="29"/>
      <c r="J179" s="30"/>
      <c r="K179" s="4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5.75" customHeight="1" x14ac:dyDescent="0.3">
      <c r="A180" s="29"/>
      <c r="B180" s="29"/>
      <c r="C180" s="54"/>
      <c r="D180" s="29"/>
      <c r="E180" s="29"/>
      <c r="F180" s="29"/>
      <c r="G180" s="29"/>
      <c r="H180" s="29"/>
      <c r="I180" s="29"/>
      <c r="J180" s="30"/>
      <c r="K180" s="4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5.75" customHeight="1" x14ac:dyDescent="0.3">
      <c r="A181" s="29"/>
      <c r="B181" s="29"/>
      <c r="C181" s="54"/>
      <c r="D181" s="29"/>
      <c r="E181" s="29"/>
      <c r="F181" s="29"/>
      <c r="G181" s="29"/>
      <c r="H181" s="29"/>
      <c r="I181" s="29"/>
      <c r="J181" s="30"/>
      <c r="K181" s="4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5.75" customHeight="1" x14ac:dyDescent="0.3">
      <c r="A182" s="29"/>
      <c r="B182" s="29"/>
      <c r="C182" s="54"/>
      <c r="D182" s="29"/>
      <c r="E182" s="29"/>
      <c r="F182" s="29"/>
      <c r="G182" s="29"/>
      <c r="H182" s="29"/>
      <c r="I182" s="29"/>
      <c r="J182" s="30"/>
      <c r="K182" s="4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5.75" customHeight="1" x14ac:dyDescent="0.3">
      <c r="A183" s="29"/>
      <c r="B183" s="29"/>
      <c r="C183" s="54"/>
      <c r="D183" s="29"/>
      <c r="E183" s="29"/>
      <c r="F183" s="29"/>
      <c r="G183" s="29"/>
      <c r="H183" s="29"/>
      <c r="I183" s="29"/>
      <c r="J183" s="30"/>
      <c r="K183" s="4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5.75" customHeight="1" x14ac:dyDescent="0.3">
      <c r="A184" s="29"/>
      <c r="B184" s="29"/>
      <c r="C184" s="54"/>
      <c r="D184" s="29"/>
      <c r="E184" s="29"/>
      <c r="F184" s="29"/>
      <c r="G184" s="29"/>
      <c r="H184" s="29"/>
      <c r="I184" s="29"/>
      <c r="J184" s="30"/>
      <c r="K184" s="4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5.75" customHeight="1" x14ac:dyDescent="0.3">
      <c r="A185" s="29"/>
      <c r="B185" s="29"/>
      <c r="C185" s="54"/>
      <c r="D185" s="29"/>
      <c r="E185" s="29"/>
      <c r="F185" s="29"/>
      <c r="G185" s="29"/>
      <c r="H185" s="29"/>
      <c r="I185" s="29"/>
      <c r="J185" s="30"/>
      <c r="K185" s="4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5.75" customHeight="1" x14ac:dyDescent="0.3">
      <c r="A186" s="29"/>
      <c r="B186" s="29"/>
      <c r="C186" s="54"/>
      <c r="D186" s="29"/>
      <c r="E186" s="29"/>
      <c r="F186" s="29"/>
      <c r="G186" s="29"/>
      <c r="H186" s="29"/>
      <c r="I186" s="29"/>
      <c r="J186" s="30"/>
      <c r="K186" s="4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5.75" customHeight="1" x14ac:dyDescent="0.3">
      <c r="A187" s="29"/>
      <c r="B187" s="29"/>
      <c r="C187" s="54"/>
      <c r="D187" s="29"/>
      <c r="E187" s="29"/>
      <c r="F187" s="29"/>
      <c r="G187" s="29"/>
      <c r="H187" s="29"/>
      <c r="I187" s="29"/>
      <c r="J187" s="30"/>
      <c r="K187" s="4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5.75" customHeight="1" x14ac:dyDescent="0.3">
      <c r="A188" s="29"/>
      <c r="B188" s="29"/>
      <c r="C188" s="54"/>
      <c r="D188" s="29"/>
      <c r="E188" s="29"/>
      <c r="F188" s="29"/>
      <c r="G188" s="29"/>
      <c r="H188" s="29"/>
      <c r="I188" s="29"/>
      <c r="J188" s="30"/>
      <c r="K188" s="4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5.75" customHeight="1" x14ac:dyDescent="0.3">
      <c r="A189" s="29"/>
      <c r="B189" s="29"/>
      <c r="C189" s="54"/>
      <c r="D189" s="29"/>
      <c r="E189" s="29"/>
      <c r="F189" s="29"/>
      <c r="G189" s="29"/>
      <c r="H189" s="29"/>
      <c r="I189" s="29"/>
      <c r="J189" s="30"/>
      <c r="K189" s="4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5.75" customHeight="1" x14ac:dyDescent="0.3">
      <c r="A190" s="29"/>
      <c r="B190" s="29"/>
      <c r="C190" s="54"/>
      <c r="D190" s="29"/>
      <c r="E190" s="29"/>
      <c r="F190" s="29"/>
      <c r="G190" s="29"/>
      <c r="H190" s="29"/>
      <c r="I190" s="29"/>
      <c r="J190" s="30"/>
      <c r="K190" s="4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5.75" customHeight="1" x14ac:dyDescent="0.3">
      <c r="A191" s="29"/>
      <c r="B191" s="29"/>
      <c r="C191" s="54"/>
      <c r="D191" s="29"/>
      <c r="E191" s="29"/>
      <c r="F191" s="29"/>
      <c r="G191" s="29"/>
      <c r="H191" s="29"/>
      <c r="I191" s="29"/>
      <c r="J191" s="30"/>
      <c r="K191" s="4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5.75" customHeight="1" x14ac:dyDescent="0.3">
      <c r="A192" s="29"/>
      <c r="B192" s="29"/>
      <c r="C192" s="54"/>
      <c r="D192" s="29"/>
      <c r="E192" s="29"/>
      <c r="F192" s="29"/>
      <c r="G192" s="29"/>
      <c r="H192" s="29"/>
      <c r="I192" s="29"/>
      <c r="J192" s="30"/>
      <c r="K192" s="4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5.75" customHeight="1" x14ac:dyDescent="0.3">
      <c r="A193" s="29"/>
      <c r="B193" s="29"/>
      <c r="C193" s="54"/>
      <c r="D193" s="29"/>
      <c r="E193" s="29"/>
      <c r="F193" s="29"/>
      <c r="G193" s="29"/>
      <c r="H193" s="29"/>
      <c r="I193" s="29"/>
      <c r="J193" s="30"/>
      <c r="K193" s="4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5.75" customHeight="1" x14ac:dyDescent="0.3">
      <c r="A194" s="29"/>
      <c r="B194" s="29"/>
      <c r="C194" s="54"/>
      <c r="D194" s="29"/>
      <c r="E194" s="29"/>
      <c r="F194" s="29"/>
      <c r="G194" s="29"/>
      <c r="H194" s="29"/>
      <c r="I194" s="29"/>
      <c r="J194" s="30"/>
      <c r="K194" s="4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5.75" customHeight="1" x14ac:dyDescent="0.3">
      <c r="A195" s="29"/>
      <c r="B195" s="29"/>
      <c r="C195" s="54"/>
      <c r="D195" s="29"/>
      <c r="E195" s="29"/>
      <c r="F195" s="29"/>
      <c r="G195" s="29"/>
      <c r="H195" s="29"/>
      <c r="I195" s="29"/>
      <c r="J195" s="30"/>
      <c r="K195" s="4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5.75" customHeight="1" x14ac:dyDescent="0.3">
      <c r="A196" s="29"/>
      <c r="B196" s="29"/>
      <c r="C196" s="54"/>
      <c r="D196" s="29"/>
      <c r="E196" s="29"/>
      <c r="F196" s="29"/>
      <c r="G196" s="29"/>
      <c r="H196" s="29"/>
      <c r="I196" s="29"/>
      <c r="J196" s="30"/>
      <c r="K196" s="4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5.75" customHeight="1" x14ac:dyDescent="0.3">
      <c r="A197" s="29"/>
      <c r="B197" s="29"/>
      <c r="C197" s="54"/>
      <c r="D197" s="29"/>
      <c r="E197" s="29"/>
      <c r="F197" s="29"/>
      <c r="G197" s="29"/>
      <c r="H197" s="29"/>
      <c r="I197" s="29"/>
      <c r="J197" s="30"/>
      <c r="K197" s="4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5.75" customHeight="1" x14ac:dyDescent="0.3">
      <c r="A198" s="29"/>
      <c r="B198" s="29"/>
      <c r="C198" s="54"/>
      <c r="D198" s="29"/>
      <c r="E198" s="29"/>
      <c r="F198" s="29"/>
      <c r="G198" s="29"/>
      <c r="H198" s="29"/>
      <c r="I198" s="29"/>
      <c r="J198" s="30"/>
      <c r="K198" s="4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5.75" customHeight="1" x14ac:dyDescent="0.3">
      <c r="A199" s="29"/>
      <c r="B199" s="29"/>
      <c r="C199" s="54"/>
      <c r="D199" s="29"/>
      <c r="E199" s="29"/>
      <c r="F199" s="29"/>
      <c r="G199" s="29"/>
      <c r="H199" s="29"/>
      <c r="I199" s="29"/>
      <c r="J199" s="30"/>
      <c r="K199" s="4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5.75" customHeight="1" x14ac:dyDescent="0.3">
      <c r="A200" s="29"/>
      <c r="B200" s="29"/>
      <c r="C200" s="54"/>
      <c r="D200" s="29"/>
      <c r="E200" s="29"/>
      <c r="F200" s="29"/>
      <c r="G200" s="29"/>
      <c r="H200" s="29"/>
      <c r="I200" s="29"/>
      <c r="J200" s="30"/>
      <c r="K200" s="4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5.75" customHeight="1" x14ac:dyDescent="0.3">
      <c r="A201" s="29"/>
      <c r="B201" s="29"/>
      <c r="C201" s="54"/>
      <c r="D201" s="29"/>
      <c r="E201" s="29"/>
      <c r="F201" s="29"/>
      <c r="G201" s="29"/>
      <c r="H201" s="29"/>
      <c r="I201" s="29"/>
      <c r="J201" s="30"/>
      <c r="K201" s="4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5.75" customHeight="1" x14ac:dyDescent="0.3">
      <c r="A202" s="29"/>
      <c r="B202" s="29"/>
      <c r="C202" s="54"/>
      <c r="D202" s="29"/>
      <c r="E202" s="29"/>
      <c r="F202" s="29"/>
      <c r="G202" s="29"/>
      <c r="H202" s="29"/>
      <c r="I202" s="29"/>
      <c r="J202" s="30"/>
      <c r="K202" s="4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5.75" customHeight="1" x14ac:dyDescent="0.3">
      <c r="A203" s="29"/>
      <c r="B203" s="29"/>
      <c r="C203" s="54"/>
      <c r="D203" s="29"/>
      <c r="E203" s="29"/>
      <c r="F203" s="29"/>
      <c r="G203" s="29"/>
      <c r="H203" s="29"/>
      <c r="I203" s="29"/>
      <c r="J203" s="30"/>
      <c r="K203" s="4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5.75" customHeight="1" x14ac:dyDescent="0.3">
      <c r="A204" s="29"/>
      <c r="B204" s="29"/>
      <c r="C204" s="54"/>
      <c r="D204" s="29"/>
      <c r="E204" s="29"/>
      <c r="F204" s="29"/>
      <c r="G204" s="29"/>
      <c r="H204" s="29"/>
      <c r="I204" s="29"/>
      <c r="J204" s="30"/>
      <c r="K204" s="4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5.75" customHeight="1" x14ac:dyDescent="0.3">
      <c r="A205" s="29"/>
      <c r="B205" s="29"/>
      <c r="C205" s="54"/>
      <c r="D205" s="29"/>
      <c r="E205" s="29"/>
      <c r="F205" s="29"/>
      <c r="G205" s="29"/>
      <c r="H205" s="29"/>
      <c r="I205" s="29"/>
      <c r="J205" s="30"/>
      <c r="K205" s="4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5.75" customHeight="1" x14ac:dyDescent="0.3">
      <c r="A206" s="29"/>
      <c r="B206" s="29"/>
      <c r="C206" s="54"/>
      <c r="D206" s="29"/>
      <c r="E206" s="29"/>
      <c r="F206" s="29"/>
      <c r="G206" s="29"/>
      <c r="H206" s="29"/>
      <c r="I206" s="29"/>
      <c r="J206" s="30"/>
      <c r="K206" s="4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5.75" customHeight="1" x14ac:dyDescent="0.3">
      <c r="A207" s="29"/>
      <c r="B207" s="29"/>
      <c r="C207" s="54"/>
      <c r="D207" s="29"/>
      <c r="E207" s="29"/>
      <c r="F207" s="29"/>
      <c r="G207" s="29"/>
      <c r="H207" s="29"/>
      <c r="I207" s="29"/>
      <c r="J207" s="30"/>
      <c r="K207" s="4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5.75" customHeight="1" x14ac:dyDescent="0.3">
      <c r="A208" s="29"/>
      <c r="B208" s="29"/>
      <c r="C208" s="54"/>
      <c r="D208" s="29"/>
      <c r="E208" s="29"/>
      <c r="F208" s="29"/>
      <c r="G208" s="29"/>
      <c r="H208" s="29"/>
      <c r="I208" s="29"/>
      <c r="J208" s="30"/>
      <c r="K208" s="4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5.75" customHeight="1" x14ac:dyDescent="0.3">
      <c r="A209" s="29"/>
      <c r="B209" s="29"/>
      <c r="C209" s="54"/>
      <c r="D209" s="29"/>
      <c r="E209" s="29"/>
      <c r="F209" s="29"/>
      <c r="G209" s="29"/>
      <c r="H209" s="29"/>
      <c r="I209" s="29"/>
      <c r="J209" s="30"/>
      <c r="K209" s="4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5.75" customHeight="1" x14ac:dyDescent="0.3">
      <c r="A210" s="29"/>
      <c r="B210" s="29"/>
      <c r="C210" s="54"/>
      <c r="D210" s="29"/>
      <c r="E210" s="29"/>
      <c r="F210" s="29"/>
      <c r="G210" s="29"/>
      <c r="H210" s="29"/>
      <c r="I210" s="29"/>
      <c r="J210" s="30"/>
      <c r="K210" s="4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5.75" customHeight="1" x14ac:dyDescent="0.3">
      <c r="A211" s="29"/>
      <c r="B211" s="29"/>
      <c r="C211" s="54"/>
      <c r="D211" s="29"/>
      <c r="E211" s="29"/>
      <c r="F211" s="29"/>
      <c r="G211" s="29"/>
      <c r="H211" s="29"/>
      <c r="I211" s="29"/>
      <c r="J211" s="30"/>
      <c r="K211" s="4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5.75" customHeight="1" x14ac:dyDescent="0.3">
      <c r="A212" s="29"/>
      <c r="B212" s="29"/>
      <c r="C212" s="54"/>
      <c r="D212" s="29"/>
      <c r="E212" s="29"/>
      <c r="F212" s="29"/>
      <c r="G212" s="29"/>
      <c r="H212" s="29"/>
      <c r="I212" s="29"/>
      <c r="J212" s="30"/>
      <c r="K212" s="4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5.75" customHeight="1" x14ac:dyDescent="0.3">
      <c r="A213" s="29"/>
      <c r="B213" s="29"/>
      <c r="C213" s="54"/>
      <c r="D213" s="29"/>
      <c r="E213" s="29"/>
      <c r="F213" s="29"/>
      <c r="G213" s="29"/>
      <c r="H213" s="29"/>
      <c r="I213" s="29"/>
      <c r="J213" s="30"/>
      <c r="K213" s="4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5.75" customHeight="1" x14ac:dyDescent="0.3">
      <c r="A214" s="29"/>
      <c r="B214" s="29"/>
      <c r="C214" s="54"/>
      <c r="D214" s="29"/>
      <c r="E214" s="29"/>
      <c r="F214" s="29"/>
      <c r="G214" s="29"/>
      <c r="H214" s="29"/>
      <c r="I214" s="29"/>
      <c r="J214" s="30"/>
      <c r="K214" s="4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5.75" customHeight="1" x14ac:dyDescent="0.3">
      <c r="A215" s="29"/>
      <c r="B215" s="29"/>
      <c r="C215" s="54"/>
      <c r="D215" s="29"/>
      <c r="E215" s="29"/>
      <c r="F215" s="29"/>
      <c r="G215" s="29"/>
      <c r="H215" s="29"/>
      <c r="I215" s="29"/>
      <c r="J215" s="30"/>
      <c r="K215" s="4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5.75" customHeight="1" x14ac:dyDescent="0.3">
      <c r="A216" s="29"/>
      <c r="B216" s="29"/>
      <c r="C216" s="54"/>
      <c r="D216" s="29"/>
      <c r="E216" s="29"/>
      <c r="F216" s="29"/>
      <c r="G216" s="29"/>
      <c r="H216" s="29"/>
      <c r="I216" s="29"/>
      <c r="J216" s="30"/>
      <c r="K216" s="4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5.75" customHeight="1" x14ac:dyDescent="0.3">
      <c r="A217" s="29"/>
      <c r="B217" s="29"/>
      <c r="C217" s="54"/>
      <c r="D217" s="29"/>
      <c r="E217" s="29"/>
      <c r="F217" s="29"/>
      <c r="G217" s="29"/>
      <c r="H217" s="29"/>
      <c r="I217" s="29"/>
      <c r="J217" s="30"/>
      <c r="K217" s="4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5.75" customHeight="1" x14ac:dyDescent="0.3">
      <c r="A218" s="29"/>
      <c r="B218" s="29"/>
      <c r="C218" s="54"/>
      <c r="D218" s="29"/>
      <c r="E218" s="29"/>
      <c r="F218" s="29"/>
      <c r="G218" s="29"/>
      <c r="H218" s="29"/>
      <c r="I218" s="29"/>
      <c r="J218" s="30"/>
      <c r="K218" s="4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5.75" customHeight="1" x14ac:dyDescent="0.3">
      <c r="A219" s="29"/>
      <c r="B219" s="29"/>
      <c r="C219" s="54"/>
      <c r="D219" s="29"/>
      <c r="E219" s="29"/>
      <c r="F219" s="29"/>
      <c r="G219" s="29"/>
      <c r="H219" s="29"/>
      <c r="I219" s="29"/>
      <c r="J219" s="30"/>
      <c r="K219" s="4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5.75" customHeight="1" x14ac:dyDescent="0.3">
      <c r="A220" s="29"/>
      <c r="B220" s="29"/>
      <c r="C220" s="54"/>
      <c r="D220" s="29"/>
      <c r="E220" s="29"/>
      <c r="F220" s="29"/>
      <c r="G220" s="29"/>
      <c r="H220" s="29"/>
      <c r="I220" s="29"/>
      <c r="J220" s="30"/>
      <c r="K220" s="4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5.75" customHeight="1" x14ac:dyDescent="0.3">
      <c r="A221" s="29"/>
      <c r="B221" s="29"/>
      <c r="C221" s="54"/>
      <c r="D221" s="29"/>
      <c r="E221" s="29"/>
      <c r="F221" s="29"/>
      <c r="G221" s="29"/>
      <c r="H221" s="29"/>
      <c r="I221" s="29"/>
      <c r="J221" s="30"/>
      <c r="K221" s="4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5.75" customHeight="1" x14ac:dyDescent="0.3">
      <c r="A222" s="29"/>
      <c r="B222" s="29"/>
      <c r="C222" s="54"/>
      <c r="D222" s="29"/>
      <c r="E222" s="29"/>
      <c r="F222" s="29"/>
      <c r="G222" s="29"/>
      <c r="H222" s="29"/>
      <c r="I222" s="29"/>
      <c r="J222" s="30"/>
      <c r="K222" s="4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5.75" customHeight="1" x14ac:dyDescent="0.3">
      <c r="A223" s="29"/>
      <c r="B223" s="29"/>
      <c r="C223" s="54"/>
      <c r="D223" s="29"/>
      <c r="E223" s="29"/>
      <c r="F223" s="29"/>
      <c r="G223" s="29"/>
      <c r="H223" s="29"/>
      <c r="I223" s="29"/>
      <c r="J223" s="30"/>
      <c r="K223" s="4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5.75" customHeight="1" x14ac:dyDescent="0.3">
      <c r="A224" s="29"/>
      <c r="B224" s="29"/>
      <c r="C224" s="54"/>
      <c r="D224" s="29"/>
      <c r="E224" s="29"/>
      <c r="F224" s="29"/>
      <c r="G224" s="29"/>
      <c r="H224" s="29"/>
      <c r="I224" s="29"/>
      <c r="J224" s="30"/>
      <c r="K224" s="4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5.75" customHeight="1" x14ac:dyDescent="0.3">
      <c r="A225" s="29"/>
      <c r="B225" s="29"/>
      <c r="C225" s="54"/>
      <c r="D225" s="29"/>
      <c r="E225" s="29"/>
      <c r="F225" s="29"/>
      <c r="G225" s="29"/>
      <c r="H225" s="29"/>
      <c r="I225" s="29"/>
      <c r="J225" s="30"/>
      <c r="K225" s="4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5.75" customHeight="1" x14ac:dyDescent="0.3">
      <c r="A226" s="29"/>
      <c r="B226" s="29"/>
      <c r="C226" s="54"/>
      <c r="D226" s="29"/>
      <c r="E226" s="29"/>
      <c r="F226" s="29"/>
      <c r="G226" s="29"/>
      <c r="H226" s="29"/>
      <c r="I226" s="29"/>
      <c r="J226" s="30"/>
      <c r="K226" s="4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5.75" customHeight="1" x14ac:dyDescent="0.3">
      <c r="A227" s="29"/>
      <c r="B227" s="29"/>
      <c r="C227" s="54"/>
      <c r="D227" s="29"/>
      <c r="E227" s="29"/>
      <c r="F227" s="29"/>
      <c r="G227" s="29"/>
      <c r="H227" s="29"/>
      <c r="I227" s="29"/>
      <c r="J227" s="30"/>
      <c r="K227" s="4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5.75" customHeight="1" x14ac:dyDescent="0.3">
      <c r="A228" s="29"/>
      <c r="B228" s="29"/>
      <c r="C228" s="54"/>
      <c r="D228" s="29"/>
      <c r="E228" s="29"/>
      <c r="F228" s="29"/>
      <c r="G228" s="29"/>
      <c r="H228" s="29"/>
      <c r="I228" s="29"/>
      <c r="J228" s="30"/>
      <c r="K228" s="4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5.75" customHeight="1" x14ac:dyDescent="0.3">
      <c r="A229" s="29"/>
      <c r="B229" s="29"/>
      <c r="C229" s="54"/>
      <c r="D229" s="29"/>
      <c r="E229" s="29"/>
      <c r="F229" s="29"/>
      <c r="G229" s="29"/>
      <c r="H229" s="29"/>
      <c r="I229" s="29"/>
      <c r="J229" s="30"/>
      <c r="K229" s="4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5.75" customHeight="1" x14ac:dyDescent="0.3">
      <c r="A230" s="29"/>
      <c r="B230" s="29"/>
      <c r="C230" s="54"/>
      <c r="D230" s="29"/>
      <c r="E230" s="29"/>
      <c r="F230" s="29"/>
      <c r="G230" s="29"/>
      <c r="H230" s="29"/>
      <c r="I230" s="29"/>
      <c r="J230" s="30"/>
      <c r="K230" s="4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5.75" customHeight="1" x14ac:dyDescent="0.3">
      <c r="A231" s="29"/>
      <c r="B231" s="29"/>
      <c r="C231" s="54"/>
      <c r="D231" s="29"/>
      <c r="E231" s="29"/>
      <c r="F231" s="29"/>
      <c r="G231" s="29"/>
      <c r="H231" s="29"/>
      <c r="I231" s="29"/>
      <c r="J231" s="30"/>
      <c r="K231" s="4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5.75" customHeight="1" x14ac:dyDescent="0.3">
      <c r="A232" s="29"/>
      <c r="B232" s="29"/>
      <c r="C232" s="54"/>
      <c r="D232" s="29"/>
      <c r="E232" s="29"/>
      <c r="F232" s="29"/>
      <c r="G232" s="29"/>
      <c r="H232" s="29"/>
      <c r="I232" s="29"/>
      <c r="J232" s="30"/>
      <c r="K232" s="4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5.75" customHeight="1" x14ac:dyDescent="0.3">
      <c r="A233" s="29"/>
      <c r="B233" s="29"/>
      <c r="C233" s="54"/>
      <c r="D233" s="29"/>
      <c r="E233" s="29"/>
      <c r="F233" s="29"/>
      <c r="G233" s="29"/>
      <c r="H233" s="29"/>
      <c r="I233" s="29"/>
      <c r="J233" s="30"/>
      <c r="K233" s="4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5.75" customHeight="1" x14ac:dyDescent="0.3">
      <c r="A234" s="29"/>
      <c r="B234" s="29"/>
      <c r="C234" s="54"/>
      <c r="D234" s="29"/>
      <c r="E234" s="29"/>
      <c r="F234" s="29"/>
      <c r="G234" s="29"/>
      <c r="H234" s="29"/>
      <c r="I234" s="29"/>
      <c r="J234" s="30"/>
      <c r="K234" s="4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5.75" customHeight="1" x14ac:dyDescent="0.3">
      <c r="A235" s="29"/>
      <c r="B235" s="29"/>
      <c r="C235" s="54"/>
      <c r="D235" s="29"/>
      <c r="E235" s="29"/>
      <c r="F235" s="29"/>
      <c r="G235" s="29"/>
      <c r="H235" s="29"/>
      <c r="I235" s="29"/>
      <c r="J235" s="30"/>
      <c r="K235" s="4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5.75" customHeight="1" x14ac:dyDescent="0.3">
      <c r="A236" s="29"/>
      <c r="B236" s="29"/>
      <c r="C236" s="54"/>
      <c r="D236" s="29"/>
      <c r="E236" s="29"/>
      <c r="F236" s="29"/>
      <c r="G236" s="29"/>
      <c r="H236" s="29"/>
      <c r="I236" s="29"/>
      <c r="J236" s="30"/>
      <c r="K236" s="4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5.75" customHeight="1" x14ac:dyDescent="0.3">
      <c r="A237" s="29"/>
      <c r="B237" s="29"/>
      <c r="C237" s="54"/>
      <c r="D237" s="29"/>
      <c r="E237" s="29"/>
      <c r="F237" s="29"/>
      <c r="G237" s="29"/>
      <c r="H237" s="29"/>
      <c r="I237" s="29"/>
      <c r="J237" s="30"/>
      <c r="K237" s="4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5.75" customHeight="1" x14ac:dyDescent="0.3">
      <c r="A238" s="29"/>
      <c r="B238" s="29"/>
      <c r="C238" s="54"/>
      <c r="D238" s="29"/>
      <c r="E238" s="29"/>
      <c r="F238" s="29"/>
      <c r="G238" s="29"/>
      <c r="H238" s="29"/>
      <c r="I238" s="29"/>
      <c r="J238" s="30"/>
      <c r="K238" s="4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5.75" customHeight="1" x14ac:dyDescent="0.3">
      <c r="A239" s="29"/>
      <c r="B239" s="29"/>
      <c r="C239" s="54"/>
      <c r="D239" s="29"/>
      <c r="E239" s="29"/>
      <c r="F239" s="29"/>
      <c r="G239" s="29"/>
      <c r="H239" s="29"/>
      <c r="I239" s="29"/>
      <c r="J239" s="30"/>
      <c r="K239" s="4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5.75" customHeight="1" x14ac:dyDescent="0.3">
      <c r="A240" s="29"/>
      <c r="B240" s="29"/>
      <c r="C240" s="54"/>
      <c r="D240" s="29"/>
      <c r="E240" s="29"/>
      <c r="F240" s="29"/>
      <c r="G240" s="29"/>
      <c r="H240" s="29"/>
      <c r="I240" s="29"/>
      <c r="J240" s="30"/>
      <c r="K240" s="4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5.75" customHeight="1" x14ac:dyDescent="0.3">
      <c r="A241" s="29"/>
      <c r="B241" s="29"/>
      <c r="C241" s="54"/>
      <c r="D241" s="29"/>
      <c r="E241" s="29"/>
      <c r="F241" s="29"/>
      <c r="G241" s="29"/>
      <c r="H241" s="29"/>
      <c r="I241" s="29"/>
      <c r="J241" s="30"/>
      <c r="K241" s="4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5.75" customHeight="1" x14ac:dyDescent="0.3">
      <c r="A242" s="29"/>
      <c r="B242" s="29"/>
      <c r="C242" s="54"/>
      <c r="D242" s="29"/>
      <c r="E242" s="29"/>
      <c r="F242" s="29"/>
      <c r="G242" s="29"/>
      <c r="H242" s="29"/>
      <c r="I242" s="29"/>
      <c r="J242" s="30"/>
      <c r="K242" s="4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5.75" customHeight="1" x14ac:dyDescent="0.3">
      <c r="A243" s="29"/>
      <c r="B243" s="29"/>
      <c r="C243" s="54"/>
      <c r="D243" s="29"/>
      <c r="E243" s="29"/>
      <c r="F243" s="29"/>
      <c r="G243" s="29"/>
      <c r="H243" s="29"/>
      <c r="I243" s="29"/>
      <c r="J243" s="30"/>
      <c r="K243" s="4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5.75" customHeight="1" x14ac:dyDescent="0.3">
      <c r="A244" s="29"/>
      <c r="B244" s="29"/>
      <c r="C244" s="54"/>
      <c r="D244" s="29"/>
      <c r="E244" s="29"/>
      <c r="F244" s="29"/>
      <c r="G244" s="29"/>
      <c r="H244" s="29"/>
      <c r="I244" s="29"/>
      <c r="J244" s="30"/>
      <c r="K244" s="4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5.75" customHeight="1" x14ac:dyDescent="0.3">
      <c r="A245" s="29"/>
      <c r="B245" s="29"/>
      <c r="C245" s="54"/>
      <c r="D245" s="29"/>
      <c r="E245" s="29"/>
      <c r="F245" s="29"/>
      <c r="G245" s="29"/>
      <c r="H245" s="29"/>
      <c r="I245" s="29"/>
      <c r="J245" s="30"/>
      <c r="K245" s="4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5.75" customHeight="1" x14ac:dyDescent="0.3">
      <c r="A246" s="29"/>
      <c r="B246" s="29"/>
      <c r="C246" s="54"/>
      <c r="D246" s="29"/>
      <c r="E246" s="29"/>
      <c r="F246" s="29"/>
      <c r="G246" s="29"/>
      <c r="H246" s="29"/>
      <c r="I246" s="29"/>
      <c r="J246" s="30"/>
      <c r="K246" s="4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5.75" customHeight="1" x14ac:dyDescent="0.3">
      <c r="A247" s="29"/>
      <c r="B247" s="29"/>
      <c r="C247" s="54"/>
      <c r="D247" s="29"/>
      <c r="E247" s="29"/>
      <c r="F247" s="29"/>
      <c r="G247" s="29"/>
      <c r="H247" s="29"/>
      <c r="I247" s="29"/>
      <c r="J247" s="30"/>
      <c r="K247" s="4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5.75" customHeight="1" x14ac:dyDescent="0.3">
      <c r="A248" s="29"/>
      <c r="B248" s="29"/>
      <c r="C248" s="54"/>
      <c r="D248" s="29"/>
      <c r="E248" s="29"/>
      <c r="F248" s="29"/>
      <c r="G248" s="29"/>
      <c r="H248" s="29"/>
      <c r="I248" s="29"/>
      <c r="J248" s="30"/>
      <c r="K248" s="4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5.75" customHeight="1" x14ac:dyDescent="0.3">
      <c r="A249" s="29"/>
      <c r="B249" s="29"/>
      <c r="C249" s="54"/>
      <c r="D249" s="29"/>
      <c r="E249" s="29"/>
      <c r="F249" s="29"/>
      <c r="G249" s="29"/>
      <c r="H249" s="29"/>
      <c r="I249" s="29"/>
      <c r="J249" s="30"/>
      <c r="K249" s="4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5.75" customHeight="1" x14ac:dyDescent="0.3">
      <c r="A250" s="29"/>
      <c r="B250" s="29"/>
      <c r="C250" s="54"/>
      <c r="D250" s="29"/>
      <c r="E250" s="29"/>
      <c r="F250" s="29"/>
      <c r="G250" s="29"/>
      <c r="H250" s="29"/>
      <c r="I250" s="29"/>
      <c r="J250" s="30"/>
      <c r="K250" s="4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5.75" customHeight="1" x14ac:dyDescent="0.3">
      <c r="A251" s="29"/>
      <c r="B251" s="29"/>
      <c r="C251" s="54"/>
      <c r="D251" s="29"/>
      <c r="E251" s="29"/>
      <c r="F251" s="29"/>
      <c r="G251" s="29"/>
      <c r="H251" s="29"/>
      <c r="I251" s="29"/>
      <c r="J251" s="30"/>
      <c r="K251" s="4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5.75" customHeight="1" x14ac:dyDescent="0.3">
      <c r="A252" s="29"/>
      <c r="B252" s="29"/>
      <c r="C252" s="54"/>
      <c r="D252" s="29"/>
      <c r="E252" s="29"/>
      <c r="F252" s="29"/>
      <c r="G252" s="29"/>
      <c r="H252" s="29"/>
      <c r="I252" s="29"/>
      <c r="J252" s="30"/>
      <c r="K252" s="4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5.75" customHeight="1" x14ac:dyDescent="0.3">
      <c r="A253" s="29"/>
      <c r="B253" s="29"/>
      <c r="C253" s="54"/>
      <c r="D253" s="29"/>
      <c r="E253" s="29"/>
      <c r="F253" s="29"/>
      <c r="G253" s="29"/>
      <c r="H253" s="29"/>
      <c r="I253" s="29"/>
      <c r="J253" s="30"/>
      <c r="K253" s="4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5.75" customHeight="1" x14ac:dyDescent="0.3">
      <c r="A254" s="29"/>
      <c r="B254" s="29"/>
      <c r="C254" s="54"/>
      <c r="D254" s="29"/>
      <c r="E254" s="29"/>
      <c r="F254" s="29"/>
      <c r="G254" s="29"/>
      <c r="H254" s="29"/>
      <c r="I254" s="29"/>
      <c r="J254" s="30"/>
      <c r="K254" s="4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5.75" customHeight="1" x14ac:dyDescent="0.3">
      <c r="A255" s="29"/>
      <c r="B255" s="29"/>
      <c r="C255" s="54"/>
      <c r="D255" s="29"/>
      <c r="E255" s="29"/>
      <c r="F255" s="29"/>
      <c r="G255" s="29"/>
      <c r="H255" s="29"/>
      <c r="I255" s="29"/>
      <c r="J255" s="30"/>
      <c r="K255" s="4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5.75" customHeight="1" x14ac:dyDescent="0.3">
      <c r="A256" s="29"/>
      <c r="B256" s="29"/>
      <c r="C256" s="54"/>
      <c r="D256" s="29"/>
      <c r="E256" s="29"/>
      <c r="F256" s="29"/>
      <c r="G256" s="29"/>
      <c r="H256" s="29"/>
      <c r="I256" s="29"/>
      <c r="J256" s="30"/>
      <c r="K256" s="4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5.75" customHeight="1" x14ac:dyDescent="0.3">
      <c r="A257" s="29"/>
      <c r="B257" s="29"/>
      <c r="C257" s="54"/>
      <c r="D257" s="29"/>
      <c r="E257" s="29"/>
      <c r="F257" s="29"/>
      <c r="G257" s="29"/>
      <c r="H257" s="29"/>
      <c r="I257" s="29"/>
      <c r="J257" s="30"/>
      <c r="K257" s="4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5.75" customHeight="1" x14ac:dyDescent="0.3">
      <c r="A258" s="29"/>
      <c r="B258" s="29"/>
      <c r="C258" s="54"/>
      <c r="D258" s="29"/>
      <c r="E258" s="29"/>
      <c r="F258" s="29"/>
      <c r="G258" s="29"/>
      <c r="H258" s="29"/>
      <c r="I258" s="29"/>
      <c r="J258" s="30"/>
      <c r="K258" s="4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5.75" customHeight="1" x14ac:dyDescent="0.3">
      <c r="A259" s="29"/>
      <c r="B259" s="29"/>
      <c r="C259" s="54"/>
      <c r="D259" s="29"/>
      <c r="E259" s="29"/>
      <c r="F259" s="29"/>
      <c r="G259" s="29"/>
      <c r="H259" s="29"/>
      <c r="I259" s="29"/>
      <c r="J259" s="30"/>
      <c r="K259" s="4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5.75" customHeight="1" x14ac:dyDescent="0.3">
      <c r="A260" s="29"/>
      <c r="B260" s="29"/>
      <c r="C260" s="54"/>
      <c r="D260" s="29"/>
      <c r="E260" s="29"/>
      <c r="F260" s="29"/>
      <c r="G260" s="29"/>
      <c r="H260" s="29"/>
      <c r="I260" s="29"/>
      <c r="J260" s="30"/>
      <c r="K260" s="4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5.75" customHeight="1" x14ac:dyDescent="0.3">
      <c r="A261" s="29"/>
      <c r="B261" s="29"/>
      <c r="C261" s="54"/>
      <c r="D261" s="29"/>
      <c r="E261" s="29"/>
      <c r="F261" s="29"/>
      <c r="G261" s="29"/>
      <c r="H261" s="29"/>
      <c r="I261" s="29"/>
      <c r="J261" s="30"/>
      <c r="K261" s="4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5.75" customHeight="1" x14ac:dyDescent="0.3">
      <c r="A262" s="29"/>
      <c r="B262" s="29"/>
      <c r="C262" s="54"/>
      <c r="D262" s="29"/>
      <c r="E262" s="29"/>
      <c r="F262" s="29"/>
      <c r="G262" s="29"/>
      <c r="H262" s="29"/>
      <c r="I262" s="29"/>
      <c r="J262" s="30"/>
      <c r="K262" s="4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5.75" customHeight="1" x14ac:dyDescent="0.3">
      <c r="A263" s="29"/>
      <c r="B263" s="29"/>
      <c r="C263" s="54"/>
      <c r="D263" s="29"/>
      <c r="E263" s="29"/>
      <c r="F263" s="29"/>
      <c r="G263" s="29"/>
      <c r="H263" s="29"/>
      <c r="I263" s="29"/>
      <c r="J263" s="30"/>
      <c r="K263" s="4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5.75" customHeight="1" x14ac:dyDescent="0.3">
      <c r="A264" s="29"/>
      <c r="B264" s="29"/>
      <c r="C264" s="54"/>
      <c r="D264" s="29"/>
      <c r="E264" s="29"/>
      <c r="F264" s="29"/>
      <c r="G264" s="29"/>
      <c r="H264" s="29"/>
      <c r="I264" s="29"/>
      <c r="J264" s="30"/>
      <c r="K264" s="4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5.75" customHeight="1" x14ac:dyDescent="0.3">
      <c r="A265" s="29"/>
      <c r="B265" s="29"/>
      <c r="C265" s="54"/>
      <c r="D265" s="29"/>
      <c r="E265" s="29"/>
      <c r="F265" s="29"/>
      <c r="G265" s="29"/>
      <c r="H265" s="29"/>
      <c r="I265" s="29"/>
      <c r="J265" s="30"/>
      <c r="K265" s="4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5.75" customHeight="1" x14ac:dyDescent="0.3">
      <c r="A266" s="29"/>
      <c r="B266" s="29"/>
      <c r="C266" s="54"/>
      <c r="D266" s="29"/>
      <c r="E266" s="29"/>
      <c r="F266" s="29"/>
      <c r="G266" s="29"/>
      <c r="H266" s="29"/>
      <c r="I266" s="29"/>
      <c r="J266" s="30"/>
      <c r="K266" s="4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5.75" customHeight="1" x14ac:dyDescent="0.3">
      <c r="A267" s="29"/>
      <c r="B267" s="29"/>
      <c r="C267" s="54"/>
      <c r="D267" s="29"/>
      <c r="E267" s="29"/>
      <c r="F267" s="29"/>
      <c r="G267" s="29"/>
      <c r="H267" s="29"/>
      <c r="I267" s="29"/>
      <c r="J267" s="30"/>
      <c r="K267" s="4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5.75" customHeight="1" x14ac:dyDescent="0.3">
      <c r="A268" s="29"/>
      <c r="B268" s="29"/>
      <c r="C268" s="54"/>
      <c r="D268" s="29"/>
      <c r="E268" s="29"/>
      <c r="F268" s="29"/>
      <c r="G268" s="29"/>
      <c r="H268" s="29"/>
      <c r="I268" s="29"/>
      <c r="J268" s="30"/>
      <c r="K268" s="4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5.75" customHeight="1" x14ac:dyDescent="0.3">
      <c r="A269" s="29"/>
      <c r="B269" s="29"/>
      <c r="C269" s="54"/>
      <c r="D269" s="29"/>
      <c r="E269" s="29"/>
      <c r="F269" s="29"/>
      <c r="G269" s="29"/>
      <c r="H269" s="29"/>
      <c r="I269" s="29"/>
      <c r="J269" s="30"/>
      <c r="K269" s="4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5.75" customHeight="1" x14ac:dyDescent="0.3">
      <c r="A270" s="29"/>
      <c r="B270" s="29"/>
      <c r="C270" s="54"/>
      <c r="D270" s="29"/>
      <c r="E270" s="29"/>
      <c r="F270" s="29"/>
      <c r="G270" s="29"/>
      <c r="H270" s="29"/>
      <c r="I270" s="29"/>
      <c r="J270" s="30"/>
      <c r="K270" s="4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5.75" customHeight="1" x14ac:dyDescent="0.3">
      <c r="A271" s="29"/>
      <c r="B271" s="29"/>
      <c r="C271" s="54"/>
      <c r="D271" s="29"/>
      <c r="E271" s="29"/>
      <c r="F271" s="29"/>
      <c r="G271" s="29"/>
      <c r="H271" s="29"/>
      <c r="I271" s="29"/>
      <c r="J271" s="30"/>
      <c r="K271" s="4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5.75" customHeight="1" x14ac:dyDescent="0.3">
      <c r="A272" s="29"/>
      <c r="B272" s="29"/>
      <c r="C272" s="54"/>
      <c r="D272" s="29"/>
      <c r="E272" s="29"/>
      <c r="F272" s="29"/>
      <c r="G272" s="29"/>
      <c r="H272" s="29"/>
      <c r="I272" s="29"/>
      <c r="J272" s="30"/>
      <c r="K272" s="4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5.75" customHeight="1" x14ac:dyDescent="0.3">
      <c r="A273" s="29"/>
      <c r="B273" s="29"/>
      <c r="C273" s="54"/>
      <c r="D273" s="29"/>
      <c r="E273" s="29"/>
      <c r="F273" s="29"/>
      <c r="G273" s="29"/>
      <c r="H273" s="29"/>
      <c r="I273" s="29"/>
      <c r="J273" s="30"/>
      <c r="K273" s="4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5.75" customHeight="1" x14ac:dyDescent="0.3">
      <c r="A274" s="29"/>
      <c r="B274" s="29"/>
      <c r="C274" s="54"/>
      <c r="D274" s="29"/>
      <c r="E274" s="29"/>
      <c r="F274" s="29"/>
      <c r="G274" s="29"/>
      <c r="H274" s="29"/>
      <c r="I274" s="29"/>
      <c r="J274" s="30"/>
      <c r="K274" s="4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5.75" customHeight="1" x14ac:dyDescent="0.3">
      <c r="A275" s="29"/>
      <c r="B275" s="29"/>
      <c r="C275" s="54"/>
      <c r="D275" s="29"/>
      <c r="E275" s="29"/>
      <c r="F275" s="29"/>
      <c r="G275" s="29"/>
      <c r="H275" s="29"/>
      <c r="I275" s="29"/>
      <c r="J275" s="30"/>
      <c r="K275" s="4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5.75" customHeight="1" x14ac:dyDescent="0.3">
      <c r="A276" s="29"/>
      <c r="B276" s="29"/>
      <c r="C276" s="54"/>
      <c r="D276" s="29"/>
      <c r="E276" s="29"/>
      <c r="F276" s="29"/>
      <c r="G276" s="29"/>
      <c r="H276" s="29"/>
      <c r="I276" s="29"/>
      <c r="J276" s="30"/>
      <c r="K276" s="4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5.75" customHeight="1" x14ac:dyDescent="0.3">
      <c r="A277" s="29"/>
      <c r="B277" s="29"/>
      <c r="C277" s="54"/>
      <c r="D277" s="29"/>
      <c r="E277" s="29"/>
      <c r="F277" s="29"/>
      <c r="G277" s="29"/>
      <c r="H277" s="29"/>
      <c r="I277" s="29"/>
      <c r="J277" s="30"/>
      <c r="K277" s="4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5.75" customHeight="1" x14ac:dyDescent="0.3">
      <c r="A278" s="29"/>
      <c r="B278" s="29"/>
      <c r="C278" s="54"/>
      <c r="D278" s="29"/>
      <c r="E278" s="29"/>
      <c r="F278" s="29"/>
      <c r="G278" s="29"/>
      <c r="H278" s="29"/>
      <c r="I278" s="29"/>
      <c r="J278" s="30"/>
      <c r="K278" s="4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5.75" customHeight="1" x14ac:dyDescent="0.3">
      <c r="A279" s="29"/>
      <c r="B279" s="29"/>
      <c r="C279" s="54"/>
      <c r="D279" s="29"/>
      <c r="E279" s="29"/>
      <c r="F279" s="29"/>
      <c r="G279" s="29"/>
      <c r="H279" s="29"/>
      <c r="I279" s="29"/>
      <c r="J279" s="30"/>
      <c r="K279" s="4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5.75" customHeight="1" x14ac:dyDescent="0.3">
      <c r="A280" s="29"/>
      <c r="B280" s="29"/>
      <c r="C280" s="54"/>
      <c r="D280" s="29"/>
      <c r="E280" s="29"/>
      <c r="F280" s="29"/>
      <c r="G280" s="29"/>
      <c r="H280" s="29"/>
      <c r="I280" s="29"/>
      <c r="J280" s="30"/>
      <c r="K280" s="4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5.75" customHeight="1" x14ac:dyDescent="0.3">
      <c r="A281" s="29"/>
      <c r="B281" s="29"/>
      <c r="C281" s="54"/>
      <c r="D281" s="29"/>
      <c r="E281" s="29"/>
      <c r="F281" s="29"/>
      <c r="G281" s="29"/>
      <c r="H281" s="29"/>
      <c r="I281" s="29"/>
      <c r="J281" s="30"/>
      <c r="K281" s="4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5.75" customHeight="1" x14ac:dyDescent="0.3">
      <c r="A282" s="29"/>
      <c r="B282" s="29"/>
      <c r="C282" s="54"/>
      <c r="D282" s="29"/>
      <c r="E282" s="29"/>
      <c r="F282" s="29"/>
      <c r="G282" s="29"/>
      <c r="H282" s="29"/>
      <c r="I282" s="29"/>
      <c r="J282" s="30"/>
      <c r="K282" s="4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5.75" customHeight="1" x14ac:dyDescent="0.3">
      <c r="A283" s="29"/>
      <c r="B283" s="29"/>
      <c r="C283" s="54"/>
      <c r="D283" s="29"/>
      <c r="E283" s="29"/>
      <c r="F283" s="29"/>
      <c r="G283" s="29"/>
      <c r="H283" s="29"/>
      <c r="I283" s="29"/>
      <c r="J283" s="30"/>
      <c r="K283" s="4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5.75" customHeight="1" x14ac:dyDescent="0.3">
      <c r="A284" s="29"/>
      <c r="B284" s="29"/>
      <c r="C284" s="54"/>
      <c r="D284" s="29"/>
      <c r="E284" s="29"/>
      <c r="F284" s="29"/>
      <c r="G284" s="29"/>
      <c r="H284" s="29"/>
      <c r="I284" s="29"/>
      <c r="J284" s="30"/>
      <c r="K284" s="4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5.75" customHeight="1" x14ac:dyDescent="0.3">
      <c r="A285" s="29"/>
      <c r="B285" s="29"/>
      <c r="C285" s="54"/>
      <c r="D285" s="29"/>
      <c r="E285" s="29"/>
      <c r="F285" s="29"/>
      <c r="G285" s="29"/>
      <c r="H285" s="29"/>
      <c r="I285" s="29"/>
      <c r="J285" s="30"/>
      <c r="K285" s="4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5.75" customHeight="1" x14ac:dyDescent="0.3">
      <c r="A286" s="29"/>
      <c r="B286" s="29"/>
      <c r="C286" s="54"/>
      <c r="D286" s="29"/>
      <c r="E286" s="29"/>
      <c r="F286" s="29"/>
      <c r="G286" s="29"/>
      <c r="H286" s="29"/>
      <c r="I286" s="29"/>
      <c r="J286" s="30"/>
      <c r="K286" s="4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5.75" customHeight="1" x14ac:dyDescent="0.3">
      <c r="A287" s="29"/>
      <c r="B287" s="29"/>
      <c r="C287" s="54"/>
      <c r="D287" s="29"/>
      <c r="E287" s="29"/>
      <c r="F287" s="29"/>
      <c r="G287" s="29"/>
      <c r="H287" s="29"/>
      <c r="I287" s="29"/>
      <c r="J287" s="30"/>
      <c r="K287" s="4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5.75" customHeight="1" x14ac:dyDescent="0.3">
      <c r="A288" s="29"/>
      <c r="B288" s="29"/>
      <c r="C288" s="54"/>
      <c r="D288" s="29"/>
      <c r="E288" s="29"/>
      <c r="F288" s="29"/>
      <c r="G288" s="29"/>
      <c r="H288" s="29"/>
      <c r="I288" s="29"/>
      <c r="J288" s="30"/>
      <c r="K288" s="4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5.75" customHeight="1" x14ac:dyDescent="0.3">
      <c r="A289" s="29"/>
      <c r="B289" s="29"/>
      <c r="C289" s="54"/>
      <c r="D289" s="29"/>
      <c r="E289" s="29"/>
      <c r="F289" s="29"/>
      <c r="G289" s="29"/>
      <c r="H289" s="29"/>
      <c r="I289" s="29"/>
      <c r="J289" s="30"/>
      <c r="K289" s="4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5.75" customHeight="1" x14ac:dyDescent="0.3">
      <c r="A290" s="29"/>
      <c r="B290" s="29"/>
      <c r="C290" s="54"/>
      <c r="D290" s="29"/>
      <c r="E290" s="29"/>
      <c r="F290" s="29"/>
      <c r="G290" s="29"/>
      <c r="H290" s="29"/>
      <c r="I290" s="29"/>
      <c r="J290" s="30"/>
      <c r="K290" s="4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5.75" customHeight="1" x14ac:dyDescent="0.3">
      <c r="A291" s="29"/>
      <c r="B291" s="29"/>
      <c r="C291" s="54"/>
      <c r="D291" s="29"/>
      <c r="E291" s="29"/>
      <c r="F291" s="29"/>
      <c r="G291" s="29"/>
      <c r="H291" s="29"/>
      <c r="I291" s="29"/>
      <c r="J291" s="30"/>
      <c r="K291" s="4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5.75" customHeight="1" x14ac:dyDescent="0.3">
      <c r="A292" s="29"/>
      <c r="B292" s="29"/>
      <c r="C292" s="54"/>
      <c r="D292" s="29"/>
      <c r="E292" s="29"/>
      <c r="F292" s="29"/>
      <c r="G292" s="29"/>
      <c r="H292" s="29"/>
      <c r="I292" s="29"/>
      <c r="J292" s="30"/>
      <c r="K292" s="4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5.75" customHeight="1" x14ac:dyDescent="0.3">
      <c r="A293" s="29"/>
      <c r="B293" s="29"/>
      <c r="C293" s="54"/>
      <c r="D293" s="29"/>
      <c r="E293" s="29"/>
      <c r="F293" s="29"/>
      <c r="G293" s="29"/>
      <c r="H293" s="29"/>
      <c r="I293" s="29"/>
      <c r="J293" s="30"/>
      <c r="K293" s="4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5.75" customHeight="1" x14ac:dyDescent="0.3">
      <c r="A294" s="29"/>
      <c r="B294" s="29"/>
      <c r="C294" s="54"/>
      <c r="D294" s="29"/>
      <c r="E294" s="29"/>
      <c r="F294" s="29"/>
      <c r="G294" s="29"/>
      <c r="H294" s="29"/>
      <c r="I294" s="29"/>
      <c r="J294" s="30"/>
      <c r="K294" s="4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5.75" customHeight="1" x14ac:dyDescent="0.3">
      <c r="A295" s="29"/>
      <c r="B295" s="29"/>
      <c r="C295" s="54"/>
      <c r="D295" s="29"/>
      <c r="E295" s="29"/>
      <c r="F295" s="29"/>
      <c r="G295" s="29"/>
      <c r="H295" s="29"/>
      <c r="I295" s="29"/>
      <c r="J295" s="30"/>
      <c r="K295" s="4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5.75" customHeight="1" x14ac:dyDescent="0.3">
      <c r="A296" s="29"/>
      <c r="B296" s="29"/>
      <c r="C296" s="54"/>
      <c r="D296" s="29"/>
      <c r="E296" s="29"/>
      <c r="F296" s="29"/>
      <c r="G296" s="29"/>
      <c r="H296" s="29"/>
      <c r="I296" s="29"/>
      <c r="J296" s="30"/>
      <c r="K296" s="4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5.75" customHeight="1" x14ac:dyDescent="0.3">
      <c r="A297" s="29"/>
      <c r="B297" s="29"/>
      <c r="C297" s="54"/>
      <c r="D297" s="29"/>
      <c r="E297" s="29"/>
      <c r="F297" s="29"/>
      <c r="G297" s="29"/>
      <c r="H297" s="29"/>
      <c r="I297" s="29"/>
      <c r="J297" s="30"/>
      <c r="K297" s="4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5.75" customHeight="1" x14ac:dyDescent="0.3">
      <c r="A298" s="29"/>
      <c r="B298" s="29"/>
      <c r="C298" s="54"/>
      <c r="D298" s="29"/>
      <c r="E298" s="29"/>
      <c r="F298" s="29"/>
      <c r="G298" s="29"/>
      <c r="H298" s="29"/>
      <c r="I298" s="29"/>
      <c r="J298" s="30"/>
      <c r="K298" s="4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5.75" customHeight="1" x14ac:dyDescent="0.3">
      <c r="A299" s="29"/>
      <c r="B299" s="29"/>
      <c r="C299" s="54"/>
      <c r="D299" s="29"/>
      <c r="E299" s="29"/>
      <c r="F299" s="29"/>
      <c r="G299" s="29"/>
      <c r="H299" s="29"/>
      <c r="I299" s="29"/>
      <c r="J299" s="30"/>
      <c r="K299" s="4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5.75" customHeight="1" x14ac:dyDescent="0.3">
      <c r="A300" s="29"/>
      <c r="B300" s="29"/>
      <c r="C300" s="54"/>
      <c r="D300" s="29"/>
      <c r="E300" s="29"/>
      <c r="F300" s="29"/>
      <c r="G300" s="29"/>
      <c r="H300" s="29"/>
      <c r="I300" s="29"/>
      <c r="J300" s="30"/>
      <c r="K300" s="4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5.75" customHeight="1" x14ac:dyDescent="0.3">
      <c r="A301" s="29"/>
      <c r="B301" s="29"/>
      <c r="C301" s="54"/>
      <c r="D301" s="29"/>
      <c r="E301" s="29"/>
      <c r="F301" s="29"/>
      <c r="G301" s="29"/>
      <c r="H301" s="29"/>
      <c r="I301" s="29"/>
      <c r="J301" s="30"/>
      <c r="K301" s="4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5.75" customHeight="1" x14ac:dyDescent="0.3">
      <c r="A302" s="29"/>
      <c r="B302" s="29"/>
      <c r="C302" s="54"/>
      <c r="D302" s="29"/>
      <c r="E302" s="29"/>
      <c r="F302" s="29"/>
      <c r="G302" s="29"/>
      <c r="H302" s="29"/>
      <c r="I302" s="29"/>
      <c r="J302" s="30"/>
      <c r="K302" s="4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5.75" customHeight="1" x14ac:dyDescent="0.3">
      <c r="A303" s="29"/>
      <c r="B303" s="29"/>
      <c r="C303" s="54"/>
      <c r="D303" s="29"/>
      <c r="E303" s="29"/>
      <c r="F303" s="29"/>
      <c r="G303" s="29"/>
      <c r="H303" s="29"/>
      <c r="I303" s="29"/>
      <c r="J303" s="30"/>
      <c r="K303" s="4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5.75" customHeight="1" x14ac:dyDescent="0.3">
      <c r="A304" s="29"/>
      <c r="B304" s="29"/>
      <c r="C304" s="54"/>
      <c r="D304" s="29"/>
      <c r="E304" s="29"/>
      <c r="F304" s="29"/>
      <c r="G304" s="29"/>
      <c r="H304" s="29"/>
      <c r="I304" s="29"/>
      <c r="J304" s="30"/>
      <c r="K304" s="4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5.75" customHeight="1" x14ac:dyDescent="0.3">
      <c r="A305" s="29"/>
      <c r="B305" s="29"/>
      <c r="C305" s="54"/>
      <c r="D305" s="29"/>
      <c r="E305" s="29"/>
      <c r="F305" s="29"/>
      <c r="G305" s="29"/>
      <c r="H305" s="29"/>
      <c r="I305" s="29"/>
      <c r="J305" s="30"/>
      <c r="K305" s="4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5.75" customHeight="1" x14ac:dyDescent="0.3">
      <c r="A306" s="29"/>
      <c r="B306" s="29"/>
      <c r="C306" s="54"/>
      <c r="D306" s="29"/>
      <c r="E306" s="29"/>
      <c r="F306" s="29"/>
      <c r="G306" s="29"/>
      <c r="H306" s="29"/>
      <c r="I306" s="29"/>
      <c r="J306" s="30"/>
      <c r="K306" s="4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5.75" customHeight="1" x14ac:dyDescent="0.3">
      <c r="A307" s="29"/>
      <c r="B307" s="29"/>
      <c r="C307" s="54"/>
      <c r="D307" s="29"/>
      <c r="E307" s="29"/>
      <c r="F307" s="29"/>
      <c r="G307" s="29"/>
      <c r="H307" s="29"/>
      <c r="I307" s="29"/>
      <c r="J307" s="30"/>
      <c r="K307" s="4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5.75" customHeight="1" x14ac:dyDescent="0.3">
      <c r="A308" s="29"/>
      <c r="B308" s="29"/>
      <c r="C308" s="54"/>
      <c r="D308" s="29"/>
      <c r="E308" s="29"/>
      <c r="F308" s="29"/>
      <c r="G308" s="29"/>
      <c r="H308" s="29"/>
      <c r="I308" s="29"/>
      <c r="J308" s="30"/>
      <c r="K308" s="4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5.75" customHeight="1" x14ac:dyDescent="0.3">
      <c r="A309" s="29"/>
      <c r="B309" s="29"/>
      <c r="C309" s="54"/>
      <c r="D309" s="29"/>
      <c r="E309" s="29"/>
      <c r="F309" s="29"/>
      <c r="G309" s="29"/>
      <c r="H309" s="29"/>
      <c r="I309" s="29"/>
      <c r="J309" s="30"/>
      <c r="K309" s="4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5.75" customHeight="1" x14ac:dyDescent="0.3">
      <c r="A310" s="29"/>
      <c r="B310" s="29"/>
      <c r="C310" s="54"/>
      <c r="D310" s="29"/>
      <c r="E310" s="29"/>
      <c r="F310" s="29"/>
      <c r="G310" s="29"/>
      <c r="H310" s="29"/>
      <c r="I310" s="29"/>
      <c r="J310" s="30"/>
      <c r="K310" s="4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5.75" customHeight="1" x14ac:dyDescent="0.3">
      <c r="A311" s="29"/>
      <c r="B311" s="29"/>
      <c r="C311" s="54"/>
      <c r="D311" s="29"/>
      <c r="E311" s="29"/>
      <c r="F311" s="29"/>
      <c r="G311" s="29"/>
      <c r="H311" s="29"/>
      <c r="I311" s="29"/>
      <c r="J311" s="30"/>
      <c r="K311" s="4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5.75" customHeight="1" x14ac:dyDescent="0.3">
      <c r="A312" s="29"/>
      <c r="B312" s="29"/>
      <c r="C312" s="54"/>
      <c r="D312" s="29"/>
      <c r="E312" s="29"/>
      <c r="F312" s="29"/>
      <c r="G312" s="29"/>
      <c r="H312" s="29"/>
      <c r="I312" s="29"/>
      <c r="J312" s="30"/>
      <c r="K312" s="4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5.75" customHeight="1" x14ac:dyDescent="0.3">
      <c r="A313" s="29"/>
      <c r="B313" s="29"/>
      <c r="C313" s="54"/>
      <c r="D313" s="29"/>
      <c r="E313" s="29"/>
      <c r="F313" s="29"/>
      <c r="G313" s="29"/>
      <c r="H313" s="29"/>
      <c r="I313" s="29"/>
      <c r="J313" s="30"/>
      <c r="K313" s="4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5.75" customHeight="1" x14ac:dyDescent="0.3">
      <c r="A314" s="29"/>
      <c r="B314" s="29"/>
      <c r="C314" s="54"/>
      <c r="D314" s="29"/>
      <c r="E314" s="29"/>
      <c r="F314" s="29"/>
      <c r="G314" s="29"/>
      <c r="H314" s="29"/>
      <c r="I314" s="29"/>
      <c r="J314" s="30"/>
      <c r="K314" s="4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5.75" customHeight="1" x14ac:dyDescent="0.3">
      <c r="A315" s="29"/>
      <c r="B315" s="29"/>
      <c r="C315" s="54"/>
      <c r="D315" s="29"/>
      <c r="E315" s="29"/>
      <c r="F315" s="29"/>
      <c r="G315" s="29"/>
      <c r="H315" s="29"/>
      <c r="I315" s="29"/>
      <c r="J315" s="30"/>
      <c r="K315" s="4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5.75" customHeight="1" x14ac:dyDescent="0.3">
      <c r="A316" s="29"/>
      <c r="B316" s="29"/>
      <c r="C316" s="54"/>
      <c r="D316" s="29"/>
      <c r="E316" s="29"/>
      <c r="F316" s="29"/>
      <c r="G316" s="29"/>
      <c r="H316" s="29"/>
      <c r="I316" s="29"/>
      <c r="J316" s="30"/>
      <c r="K316" s="4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5.75" customHeight="1" x14ac:dyDescent="0.3">
      <c r="A317" s="29"/>
      <c r="B317" s="29"/>
      <c r="C317" s="54"/>
      <c r="D317" s="29"/>
      <c r="E317" s="29"/>
      <c r="F317" s="29"/>
      <c r="G317" s="29"/>
      <c r="H317" s="29"/>
      <c r="I317" s="29"/>
      <c r="J317" s="30"/>
      <c r="K317" s="4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5.75" customHeight="1" x14ac:dyDescent="0.3">
      <c r="A318" s="29"/>
      <c r="B318" s="29"/>
      <c r="C318" s="54"/>
      <c r="D318" s="29"/>
      <c r="E318" s="29"/>
      <c r="F318" s="29"/>
      <c r="G318" s="29"/>
      <c r="H318" s="29"/>
      <c r="I318" s="29"/>
      <c r="J318" s="30"/>
      <c r="K318" s="4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5.75" customHeight="1" x14ac:dyDescent="0.3">
      <c r="A319" s="29"/>
      <c r="B319" s="29"/>
      <c r="C319" s="54"/>
      <c r="D319" s="29"/>
      <c r="E319" s="29"/>
      <c r="F319" s="29"/>
      <c r="G319" s="29"/>
      <c r="H319" s="29"/>
      <c r="I319" s="29"/>
      <c r="J319" s="30"/>
      <c r="K319" s="4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5.75" customHeight="1" x14ac:dyDescent="0.3">
      <c r="A320" s="29"/>
      <c r="B320" s="29"/>
      <c r="C320" s="54"/>
      <c r="D320" s="29"/>
      <c r="E320" s="29"/>
      <c r="F320" s="29"/>
      <c r="G320" s="29"/>
      <c r="H320" s="29"/>
      <c r="I320" s="29"/>
      <c r="J320" s="30"/>
      <c r="K320" s="4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5.75" customHeight="1" x14ac:dyDescent="0.3">
      <c r="A321" s="29"/>
      <c r="B321" s="29"/>
      <c r="C321" s="54"/>
      <c r="D321" s="29"/>
      <c r="E321" s="29"/>
      <c r="F321" s="29"/>
      <c r="G321" s="29"/>
      <c r="H321" s="29"/>
      <c r="I321" s="29"/>
      <c r="J321" s="30"/>
      <c r="K321" s="4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5.75" customHeight="1" x14ac:dyDescent="0.3">
      <c r="A322" s="29"/>
      <c r="B322" s="29"/>
      <c r="C322" s="54"/>
      <c r="D322" s="29"/>
      <c r="E322" s="29"/>
      <c r="F322" s="29"/>
      <c r="G322" s="29"/>
      <c r="H322" s="29"/>
      <c r="I322" s="29"/>
      <c r="J322" s="30"/>
      <c r="K322" s="4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5.75" customHeight="1" x14ac:dyDescent="0.3">
      <c r="A323" s="29"/>
      <c r="B323" s="29"/>
      <c r="C323" s="54"/>
      <c r="D323" s="29"/>
      <c r="E323" s="29"/>
      <c r="F323" s="29"/>
      <c r="G323" s="29"/>
      <c r="H323" s="29"/>
      <c r="I323" s="29"/>
      <c r="J323" s="30"/>
      <c r="K323" s="4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5.75" customHeight="1" x14ac:dyDescent="0.3">
      <c r="A324" s="29"/>
      <c r="B324" s="29"/>
      <c r="C324" s="54"/>
      <c r="D324" s="29"/>
      <c r="E324" s="29"/>
      <c r="F324" s="29"/>
      <c r="G324" s="29"/>
      <c r="H324" s="29"/>
      <c r="I324" s="29"/>
      <c r="J324" s="30"/>
      <c r="K324" s="4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5.75" customHeight="1" x14ac:dyDescent="0.3">
      <c r="A325" s="29"/>
      <c r="B325" s="29"/>
      <c r="C325" s="54"/>
      <c r="D325" s="29"/>
      <c r="E325" s="29"/>
      <c r="F325" s="29"/>
      <c r="G325" s="29"/>
      <c r="H325" s="29"/>
      <c r="I325" s="29"/>
      <c r="J325" s="30"/>
      <c r="K325" s="4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5.75" customHeight="1" x14ac:dyDescent="0.3">
      <c r="A326" s="29"/>
      <c r="B326" s="29"/>
      <c r="C326" s="54"/>
      <c r="D326" s="29"/>
      <c r="E326" s="29"/>
      <c r="F326" s="29"/>
      <c r="G326" s="29"/>
      <c r="H326" s="29"/>
      <c r="I326" s="29"/>
      <c r="J326" s="30"/>
      <c r="K326" s="4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5.75" customHeight="1" x14ac:dyDescent="0.3">
      <c r="A327" s="29"/>
      <c r="B327" s="29"/>
      <c r="C327" s="54"/>
      <c r="D327" s="29"/>
      <c r="E327" s="29"/>
      <c r="F327" s="29"/>
      <c r="G327" s="29"/>
      <c r="H327" s="29"/>
      <c r="I327" s="29"/>
      <c r="J327" s="30"/>
      <c r="K327" s="4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5.75" customHeight="1" x14ac:dyDescent="0.3">
      <c r="A328" s="29"/>
      <c r="B328" s="29"/>
      <c r="C328" s="54"/>
      <c r="D328" s="29"/>
      <c r="E328" s="29"/>
      <c r="F328" s="29"/>
      <c r="G328" s="29"/>
      <c r="H328" s="29"/>
      <c r="I328" s="29"/>
      <c r="J328" s="30"/>
      <c r="K328" s="4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5.75" customHeight="1" x14ac:dyDescent="0.3">
      <c r="A329" s="29"/>
      <c r="B329" s="29"/>
      <c r="C329" s="54"/>
      <c r="D329" s="29"/>
      <c r="E329" s="29"/>
      <c r="F329" s="29"/>
      <c r="G329" s="29"/>
      <c r="H329" s="29"/>
      <c r="I329" s="29"/>
      <c r="J329" s="30"/>
      <c r="K329" s="4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5.75" customHeight="1" x14ac:dyDescent="0.3">
      <c r="A330" s="29"/>
      <c r="B330" s="29"/>
      <c r="C330" s="54"/>
      <c r="D330" s="29"/>
      <c r="E330" s="29"/>
      <c r="F330" s="29"/>
      <c r="G330" s="29"/>
      <c r="H330" s="29"/>
      <c r="I330" s="29"/>
      <c r="J330" s="30"/>
      <c r="K330" s="4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5.75" customHeight="1" x14ac:dyDescent="0.3">
      <c r="A331" s="29"/>
      <c r="B331" s="29"/>
      <c r="C331" s="54"/>
      <c r="D331" s="29"/>
      <c r="E331" s="29"/>
      <c r="F331" s="29"/>
      <c r="G331" s="29"/>
      <c r="H331" s="29"/>
      <c r="I331" s="29"/>
      <c r="J331" s="30"/>
      <c r="K331" s="4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5.75" customHeight="1" x14ac:dyDescent="0.3">
      <c r="A332" s="29"/>
      <c r="B332" s="29"/>
      <c r="C332" s="54"/>
      <c r="D332" s="29"/>
      <c r="E332" s="29"/>
      <c r="F332" s="29"/>
      <c r="G332" s="29"/>
      <c r="H332" s="29"/>
      <c r="I332" s="29"/>
      <c r="J332" s="30"/>
      <c r="K332" s="4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5.75" customHeight="1" x14ac:dyDescent="0.3">
      <c r="A333" s="29"/>
      <c r="B333" s="29"/>
      <c r="C333" s="54"/>
      <c r="D333" s="29"/>
      <c r="E333" s="29"/>
      <c r="F333" s="29"/>
      <c r="G333" s="29"/>
      <c r="H333" s="29"/>
      <c r="I333" s="29"/>
      <c r="J333" s="30"/>
      <c r="K333" s="4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5.75" customHeight="1" x14ac:dyDescent="0.3">
      <c r="A334" s="29"/>
      <c r="B334" s="29"/>
      <c r="C334" s="54"/>
      <c r="D334" s="29"/>
      <c r="E334" s="29"/>
      <c r="F334" s="29"/>
      <c r="G334" s="29"/>
      <c r="H334" s="29"/>
      <c r="I334" s="29"/>
      <c r="J334" s="30"/>
      <c r="K334" s="4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5.75" customHeight="1" x14ac:dyDescent="0.3">
      <c r="A335" s="29"/>
      <c r="B335" s="29"/>
      <c r="C335" s="54"/>
      <c r="D335" s="29"/>
      <c r="E335" s="29"/>
      <c r="F335" s="29"/>
      <c r="G335" s="29"/>
      <c r="H335" s="29"/>
      <c r="I335" s="29"/>
      <c r="J335" s="30"/>
      <c r="K335" s="4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5.75" customHeight="1" x14ac:dyDescent="0.3">
      <c r="A336" s="29"/>
      <c r="B336" s="29"/>
      <c r="C336" s="54"/>
      <c r="D336" s="29"/>
      <c r="E336" s="29"/>
      <c r="F336" s="29"/>
      <c r="G336" s="29"/>
      <c r="H336" s="29"/>
      <c r="I336" s="29"/>
      <c r="J336" s="30"/>
      <c r="K336" s="4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5.75" customHeight="1" x14ac:dyDescent="0.3">
      <c r="A337" s="29"/>
      <c r="B337" s="29"/>
      <c r="C337" s="54"/>
      <c r="D337" s="29"/>
      <c r="E337" s="29"/>
      <c r="F337" s="29"/>
      <c r="G337" s="29"/>
      <c r="H337" s="29"/>
      <c r="I337" s="29"/>
      <c r="J337" s="30"/>
      <c r="K337" s="4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5.75" customHeight="1" x14ac:dyDescent="0.3">
      <c r="A338" s="29"/>
      <c r="B338" s="29"/>
      <c r="C338" s="54"/>
      <c r="D338" s="29"/>
      <c r="E338" s="29"/>
      <c r="F338" s="29"/>
      <c r="G338" s="29"/>
      <c r="H338" s="29"/>
      <c r="I338" s="29"/>
      <c r="J338" s="30"/>
      <c r="K338" s="4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5.75" customHeight="1" x14ac:dyDescent="0.3">
      <c r="A339" s="29"/>
      <c r="B339" s="29"/>
      <c r="C339" s="54"/>
      <c r="D339" s="29"/>
      <c r="E339" s="29"/>
      <c r="F339" s="29"/>
      <c r="G339" s="29"/>
      <c r="H339" s="29"/>
      <c r="I339" s="29"/>
      <c r="J339" s="30"/>
      <c r="K339" s="4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5.75" customHeight="1" x14ac:dyDescent="0.3">
      <c r="A340" s="29"/>
      <c r="B340" s="29"/>
      <c r="C340" s="54"/>
      <c r="D340" s="29"/>
      <c r="E340" s="29"/>
      <c r="F340" s="29"/>
      <c r="G340" s="29"/>
      <c r="H340" s="29"/>
      <c r="I340" s="29"/>
      <c r="J340" s="30"/>
      <c r="K340" s="4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5.75" customHeight="1" x14ac:dyDescent="0.3">
      <c r="A341" s="29"/>
      <c r="B341" s="29"/>
      <c r="C341" s="54"/>
      <c r="D341" s="29"/>
      <c r="E341" s="29"/>
      <c r="F341" s="29"/>
      <c r="G341" s="29"/>
      <c r="H341" s="29"/>
      <c r="I341" s="29"/>
      <c r="J341" s="30"/>
      <c r="K341" s="4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5.75" customHeight="1" x14ac:dyDescent="0.3">
      <c r="A342" s="29"/>
      <c r="B342" s="29"/>
      <c r="C342" s="54"/>
      <c r="D342" s="29"/>
      <c r="E342" s="29"/>
      <c r="F342" s="29"/>
      <c r="G342" s="29"/>
      <c r="H342" s="29"/>
      <c r="I342" s="29"/>
      <c r="J342" s="30"/>
      <c r="K342" s="4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5.75" customHeight="1" x14ac:dyDescent="0.3">
      <c r="A343" s="29"/>
      <c r="B343" s="29"/>
      <c r="C343" s="54"/>
      <c r="D343" s="29"/>
      <c r="E343" s="29"/>
      <c r="F343" s="29"/>
      <c r="G343" s="29"/>
      <c r="H343" s="29"/>
      <c r="I343" s="29"/>
      <c r="J343" s="30"/>
      <c r="K343" s="4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5.75" customHeight="1" x14ac:dyDescent="0.3">
      <c r="A344" s="29"/>
      <c r="B344" s="29"/>
      <c r="C344" s="54"/>
      <c r="D344" s="29"/>
      <c r="E344" s="29"/>
      <c r="F344" s="29"/>
      <c r="G344" s="29"/>
      <c r="H344" s="29"/>
      <c r="I344" s="29"/>
      <c r="J344" s="30"/>
      <c r="K344" s="4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5.75" customHeight="1" x14ac:dyDescent="0.3">
      <c r="A345" s="29"/>
      <c r="B345" s="29"/>
      <c r="C345" s="54"/>
      <c r="D345" s="29"/>
      <c r="E345" s="29"/>
      <c r="F345" s="29"/>
      <c r="G345" s="29"/>
      <c r="H345" s="29"/>
      <c r="I345" s="29"/>
      <c r="J345" s="30"/>
      <c r="K345" s="4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5.75" customHeight="1" x14ac:dyDescent="0.3">
      <c r="A346" s="29"/>
      <c r="B346" s="29"/>
      <c r="C346" s="54"/>
      <c r="D346" s="29"/>
      <c r="E346" s="29"/>
      <c r="F346" s="29"/>
      <c r="G346" s="29"/>
      <c r="H346" s="29"/>
      <c r="I346" s="29"/>
      <c r="J346" s="30"/>
      <c r="K346" s="4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5.75" customHeight="1" x14ac:dyDescent="0.3">
      <c r="A347" s="29"/>
      <c r="B347" s="29"/>
      <c r="C347" s="54"/>
      <c r="D347" s="29"/>
      <c r="E347" s="29"/>
      <c r="F347" s="29"/>
      <c r="G347" s="29"/>
      <c r="H347" s="29"/>
      <c r="I347" s="29"/>
      <c r="J347" s="30"/>
      <c r="K347" s="4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5.75" customHeight="1" x14ac:dyDescent="0.3">
      <c r="A348" s="29"/>
      <c r="B348" s="29"/>
      <c r="C348" s="54"/>
      <c r="D348" s="29"/>
      <c r="E348" s="29"/>
      <c r="F348" s="29"/>
      <c r="G348" s="29"/>
      <c r="H348" s="29"/>
      <c r="I348" s="29"/>
      <c r="J348" s="30"/>
      <c r="K348" s="4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5.75" customHeight="1" x14ac:dyDescent="0.3">
      <c r="A349" s="29"/>
      <c r="B349" s="29"/>
      <c r="C349" s="54"/>
      <c r="D349" s="29"/>
      <c r="E349" s="29"/>
      <c r="F349" s="29"/>
      <c r="G349" s="29"/>
      <c r="H349" s="29"/>
      <c r="I349" s="29"/>
      <c r="J349" s="30"/>
      <c r="K349" s="4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5.75" customHeight="1" x14ac:dyDescent="0.3">
      <c r="A350" s="29"/>
      <c r="B350" s="29"/>
      <c r="C350" s="54"/>
      <c r="D350" s="29"/>
      <c r="E350" s="29"/>
      <c r="F350" s="29"/>
      <c r="G350" s="29"/>
      <c r="H350" s="29"/>
      <c r="I350" s="29"/>
      <c r="J350" s="30"/>
      <c r="K350" s="4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5.75" customHeight="1" x14ac:dyDescent="0.3">
      <c r="A351" s="29"/>
      <c r="B351" s="29"/>
      <c r="C351" s="54"/>
      <c r="D351" s="29"/>
      <c r="E351" s="29"/>
      <c r="F351" s="29"/>
      <c r="G351" s="29"/>
      <c r="H351" s="29"/>
      <c r="I351" s="29"/>
      <c r="J351" s="30"/>
      <c r="K351" s="4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5.75" customHeight="1" x14ac:dyDescent="0.3">
      <c r="A352" s="29"/>
      <c r="B352" s="29"/>
      <c r="C352" s="54"/>
      <c r="D352" s="29"/>
      <c r="E352" s="29"/>
      <c r="F352" s="29"/>
      <c r="G352" s="29"/>
      <c r="H352" s="29"/>
      <c r="I352" s="29"/>
      <c r="J352" s="30"/>
      <c r="K352" s="4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5.75" customHeight="1" x14ac:dyDescent="0.3">
      <c r="A353" s="29"/>
      <c r="B353" s="29"/>
      <c r="C353" s="54"/>
      <c r="D353" s="29"/>
      <c r="E353" s="29"/>
      <c r="F353" s="29"/>
      <c r="G353" s="29"/>
      <c r="H353" s="29"/>
      <c r="I353" s="29"/>
      <c r="J353" s="30"/>
      <c r="K353" s="4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5.75" customHeight="1" x14ac:dyDescent="0.3">
      <c r="A354" s="29"/>
      <c r="B354" s="29"/>
      <c r="C354" s="54"/>
      <c r="D354" s="29"/>
      <c r="E354" s="29"/>
      <c r="F354" s="29"/>
      <c r="G354" s="29"/>
      <c r="H354" s="29"/>
      <c r="I354" s="29"/>
      <c r="J354" s="30"/>
      <c r="K354" s="4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5.75" customHeight="1" x14ac:dyDescent="0.3">
      <c r="A355" s="29"/>
      <c r="B355" s="29"/>
      <c r="C355" s="54"/>
      <c r="D355" s="29"/>
      <c r="E355" s="29"/>
      <c r="F355" s="29"/>
      <c r="G355" s="29"/>
      <c r="H355" s="29"/>
      <c r="I355" s="29"/>
      <c r="J355" s="30"/>
      <c r="K355" s="4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5.75" customHeight="1" x14ac:dyDescent="0.3">
      <c r="A356" s="29"/>
      <c r="B356" s="29"/>
      <c r="C356" s="54"/>
      <c r="D356" s="29"/>
      <c r="E356" s="29"/>
      <c r="F356" s="29"/>
      <c r="G356" s="29"/>
      <c r="H356" s="29"/>
      <c r="I356" s="29"/>
      <c r="J356" s="30"/>
      <c r="K356" s="4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5.75" customHeight="1" x14ac:dyDescent="0.3">
      <c r="A357" s="29"/>
      <c r="B357" s="29"/>
      <c r="C357" s="54"/>
      <c r="D357" s="29"/>
      <c r="E357" s="29"/>
      <c r="F357" s="29"/>
      <c r="G357" s="29"/>
      <c r="H357" s="29"/>
      <c r="I357" s="29"/>
      <c r="J357" s="30"/>
      <c r="K357" s="4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5.75" customHeight="1" x14ac:dyDescent="0.3">
      <c r="A358" s="29"/>
      <c r="B358" s="29"/>
      <c r="C358" s="54"/>
      <c r="D358" s="29"/>
      <c r="E358" s="29"/>
      <c r="F358" s="29"/>
      <c r="G358" s="29"/>
      <c r="H358" s="29"/>
      <c r="I358" s="29"/>
      <c r="J358" s="30"/>
      <c r="K358" s="4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5.75" customHeight="1" x14ac:dyDescent="0.3">
      <c r="A359" s="29"/>
      <c r="B359" s="29"/>
      <c r="C359" s="54"/>
      <c r="D359" s="29"/>
      <c r="E359" s="29"/>
      <c r="F359" s="29"/>
      <c r="G359" s="29"/>
      <c r="H359" s="29"/>
      <c r="I359" s="29"/>
      <c r="J359" s="30"/>
      <c r="K359" s="4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5.75" customHeight="1" x14ac:dyDescent="0.3">
      <c r="A360" s="29"/>
      <c r="B360" s="29"/>
      <c r="C360" s="54"/>
      <c r="D360" s="29"/>
      <c r="E360" s="29"/>
      <c r="F360" s="29"/>
      <c r="G360" s="29"/>
      <c r="H360" s="29"/>
      <c r="I360" s="29"/>
      <c r="J360" s="30"/>
      <c r="K360" s="4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5.75" customHeight="1" x14ac:dyDescent="0.3">
      <c r="A361" s="29"/>
      <c r="B361" s="29"/>
      <c r="C361" s="54"/>
      <c r="D361" s="29"/>
      <c r="E361" s="29"/>
      <c r="F361" s="29"/>
      <c r="G361" s="29"/>
      <c r="H361" s="29"/>
      <c r="I361" s="29"/>
      <c r="J361" s="30"/>
      <c r="K361" s="4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5.75" customHeight="1" x14ac:dyDescent="0.3">
      <c r="A362" s="29"/>
      <c r="B362" s="29"/>
      <c r="C362" s="54"/>
      <c r="D362" s="29"/>
      <c r="E362" s="29"/>
      <c r="F362" s="29"/>
      <c r="G362" s="29"/>
      <c r="H362" s="29"/>
      <c r="I362" s="29"/>
      <c r="J362" s="30"/>
      <c r="K362" s="4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5.75" customHeight="1" x14ac:dyDescent="0.3">
      <c r="A363" s="29"/>
      <c r="B363" s="29"/>
      <c r="C363" s="54"/>
      <c r="D363" s="29"/>
      <c r="E363" s="29"/>
      <c r="F363" s="29"/>
      <c r="G363" s="29"/>
      <c r="H363" s="29"/>
      <c r="I363" s="29"/>
      <c r="J363" s="30"/>
      <c r="K363" s="4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5.75" customHeight="1" x14ac:dyDescent="0.3">
      <c r="A364" s="29"/>
      <c r="B364" s="29"/>
      <c r="C364" s="54"/>
      <c r="D364" s="29"/>
      <c r="E364" s="29"/>
      <c r="F364" s="29"/>
      <c r="G364" s="29"/>
      <c r="H364" s="29"/>
      <c r="I364" s="29"/>
      <c r="J364" s="30"/>
      <c r="K364" s="4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5.75" customHeight="1" x14ac:dyDescent="0.3">
      <c r="A365" s="29"/>
      <c r="B365" s="29"/>
      <c r="C365" s="54"/>
      <c r="D365" s="29"/>
      <c r="E365" s="29"/>
      <c r="F365" s="29"/>
      <c r="G365" s="29"/>
      <c r="H365" s="29"/>
      <c r="I365" s="29"/>
      <c r="J365" s="30"/>
      <c r="K365" s="4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5.75" customHeight="1" x14ac:dyDescent="0.3">
      <c r="A366" s="29"/>
      <c r="B366" s="29"/>
      <c r="C366" s="54"/>
      <c r="D366" s="29"/>
      <c r="E366" s="29"/>
      <c r="F366" s="29"/>
      <c r="G366" s="29"/>
      <c r="H366" s="29"/>
      <c r="I366" s="29"/>
      <c r="J366" s="30"/>
      <c r="K366" s="4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5.75" customHeight="1" x14ac:dyDescent="0.3">
      <c r="A367" s="29"/>
      <c r="B367" s="29"/>
      <c r="C367" s="54"/>
      <c r="D367" s="29"/>
      <c r="E367" s="29"/>
      <c r="F367" s="29"/>
      <c r="G367" s="29"/>
      <c r="H367" s="29"/>
      <c r="I367" s="29"/>
      <c r="J367" s="30"/>
      <c r="K367" s="4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5.75" customHeight="1" x14ac:dyDescent="0.3">
      <c r="A368" s="29"/>
      <c r="B368" s="29"/>
      <c r="C368" s="54"/>
      <c r="D368" s="29"/>
      <c r="E368" s="29"/>
      <c r="F368" s="29"/>
      <c r="G368" s="29"/>
      <c r="H368" s="29"/>
      <c r="I368" s="29"/>
      <c r="J368" s="30"/>
      <c r="K368" s="4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5.75" customHeight="1" x14ac:dyDescent="0.3">
      <c r="A369" s="29"/>
      <c r="B369" s="29"/>
      <c r="C369" s="54"/>
      <c r="D369" s="29"/>
      <c r="E369" s="29"/>
      <c r="F369" s="29"/>
      <c r="G369" s="29"/>
      <c r="H369" s="29"/>
      <c r="I369" s="29"/>
      <c r="J369" s="30"/>
      <c r="K369" s="4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5.75" customHeight="1" x14ac:dyDescent="0.3">
      <c r="A370" s="29"/>
      <c r="B370" s="29"/>
      <c r="C370" s="54"/>
      <c r="D370" s="29"/>
      <c r="E370" s="29"/>
      <c r="F370" s="29"/>
      <c r="G370" s="29"/>
      <c r="H370" s="29"/>
      <c r="I370" s="29"/>
      <c r="J370" s="30"/>
      <c r="K370" s="4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5.75" customHeight="1" x14ac:dyDescent="0.3">
      <c r="A371" s="29"/>
      <c r="B371" s="29"/>
      <c r="C371" s="54"/>
      <c r="D371" s="29"/>
      <c r="E371" s="29"/>
      <c r="F371" s="29"/>
      <c r="G371" s="29"/>
      <c r="H371" s="29"/>
      <c r="I371" s="29"/>
      <c r="J371" s="30"/>
      <c r="K371" s="4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5.75" customHeight="1" x14ac:dyDescent="0.3">
      <c r="A372" s="29"/>
      <c r="B372" s="29"/>
      <c r="C372" s="54"/>
      <c r="D372" s="29"/>
      <c r="E372" s="29"/>
      <c r="F372" s="29"/>
      <c r="G372" s="29"/>
      <c r="H372" s="29"/>
      <c r="I372" s="29"/>
      <c r="J372" s="30"/>
      <c r="K372" s="4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5.75" customHeight="1" x14ac:dyDescent="0.3">
      <c r="A373" s="29"/>
      <c r="B373" s="29"/>
      <c r="C373" s="54"/>
      <c r="D373" s="29"/>
      <c r="E373" s="29"/>
      <c r="F373" s="29"/>
      <c r="G373" s="29"/>
      <c r="H373" s="29"/>
      <c r="I373" s="29"/>
      <c r="J373" s="30"/>
      <c r="K373" s="4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5.75" customHeight="1" x14ac:dyDescent="0.3">
      <c r="A374" s="29"/>
      <c r="B374" s="29"/>
      <c r="C374" s="54"/>
      <c r="D374" s="29"/>
      <c r="E374" s="29"/>
      <c r="F374" s="29"/>
      <c r="G374" s="29"/>
      <c r="H374" s="29"/>
      <c r="I374" s="29"/>
      <c r="J374" s="30"/>
      <c r="K374" s="4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5.75" customHeight="1" x14ac:dyDescent="0.3">
      <c r="A375" s="29"/>
      <c r="B375" s="29"/>
      <c r="C375" s="54"/>
      <c r="D375" s="29"/>
      <c r="E375" s="29"/>
      <c r="F375" s="29"/>
      <c r="G375" s="29"/>
      <c r="H375" s="29"/>
      <c r="I375" s="29"/>
      <c r="J375" s="30"/>
      <c r="K375" s="4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5.75" customHeight="1" x14ac:dyDescent="0.3">
      <c r="A376" s="29"/>
      <c r="B376" s="29"/>
      <c r="C376" s="54"/>
      <c r="D376" s="29"/>
      <c r="E376" s="29"/>
      <c r="F376" s="29"/>
      <c r="G376" s="29"/>
      <c r="H376" s="29"/>
      <c r="I376" s="29"/>
      <c r="J376" s="30"/>
      <c r="K376" s="4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5.75" customHeight="1" x14ac:dyDescent="0.3">
      <c r="A377" s="29"/>
      <c r="B377" s="29"/>
      <c r="C377" s="54"/>
      <c r="D377" s="29"/>
      <c r="E377" s="29"/>
      <c r="F377" s="29"/>
      <c r="G377" s="29"/>
      <c r="H377" s="29"/>
      <c r="I377" s="29"/>
      <c r="J377" s="30"/>
      <c r="K377" s="4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5.75" customHeight="1" x14ac:dyDescent="0.3">
      <c r="A378" s="29"/>
      <c r="B378" s="29"/>
      <c r="C378" s="54"/>
      <c r="D378" s="29"/>
      <c r="E378" s="29"/>
      <c r="F378" s="29"/>
      <c r="G378" s="29"/>
      <c r="H378" s="29"/>
      <c r="I378" s="29"/>
      <c r="J378" s="30"/>
      <c r="K378" s="4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5.75" customHeight="1" x14ac:dyDescent="0.3">
      <c r="A379" s="29"/>
      <c r="B379" s="29"/>
      <c r="C379" s="54"/>
      <c r="D379" s="29"/>
      <c r="E379" s="29"/>
      <c r="F379" s="29"/>
      <c r="G379" s="29"/>
      <c r="H379" s="29"/>
      <c r="I379" s="29"/>
      <c r="J379" s="30"/>
      <c r="K379" s="4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5.75" customHeight="1" x14ac:dyDescent="0.3">
      <c r="A380" s="29"/>
      <c r="B380" s="29"/>
      <c r="C380" s="54"/>
      <c r="D380" s="29"/>
      <c r="E380" s="29"/>
      <c r="F380" s="29"/>
      <c r="G380" s="29"/>
      <c r="H380" s="29"/>
      <c r="I380" s="29"/>
      <c r="J380" s="30"/>
      <c r="K380" s="4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5.75" customHeight="1" x14ac:dyDescent="0.3">
      <c r="A381" s="29"/>
      <c r="B381" s="29"/>
      <c r="C381" s="54"/>
      <c r="D381" s="29"/>
      <c r="E381" s="29"/>
      <c r="F381" s="29"/>
      <c r="G381" s="29"/>
      <c r="H381" s="29"/>
      <c r="I381" s="29"/>
      <c r="J381" s="30"/>
      <c r="K381" s="4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5.75" customHeight="1" x14ac:dyDescent="0.3">
      <c r="A382" s="29"/>
      <c r="B382" s="29"/>
      <c r="C382" s="54"/>
      <c r="D382" s="29"/>
      <c r="E382" s="29"/>
      <c r="F382" s="29"/>
      <c r="G382" s="29"/>
      <c r="H382" s="29"/>
      <c r="I382" s="29"/>
      <c r="J382" s="30"/>
      <c r="K382" s="4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5.75" customHeight="1" x14ac:dyDescent="0.3">
      <c r="A383" s="29"/>
      <c r="B383" s="29"/>
      <c r="C383" s="54"/>
      <c r="D383" s="29"/>
      <c r="E383" s="29"/>
      <c r="F383" s="29"/>
      <c r="G383" s="29"/>
      <c r="H383" s="29"/>
      <c r="I383" s="29"/>
      <c r="J383" s="30"/>
      <c r="K383" s="4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5.75" customHeight="1" x14ac:dyDescent="0.3">
      <c r="A384" s="29"/>
      <c r="B384" s="29"/>
      <c r="C384" s="54"/>
      <c r="D384" s="29"/>
      <c r="E384" s="29"/>
      <c r="F384" s="29"/>
      <c r="G384" s="29"/>
      <c r="H384" s="29"/>
      <c r="I384" s="29"/>
      <c r="J384" s="30"/>
      <c r="K384" s="4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5.75" customHeight="1" x14ac:dyDescent="0.3">
      <c r="A385" s="29"/>
      <c r="B385" s="29"/>
      <c r="C385" s="54"/>
      <c r="D385" s="29"/>
      <c r="E385" s="29"/>
      <c r="F385" s="29"/>
      <c r="G385" s="29"/>
      <c r="H385" s="29"/>
      <c r="I385" s="29"/>
      <c r="J385" s="30"/>
      <c r="K385" s="4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5.75" customHeight="1" x14ac:dyDescent="0.3">
      <c r="A386" s="29"/>
      <c r="B386" s="29"/>
      <c r="C386" s="54"/>
      <c r="D386" s="29"/>
      <c r="E386" s="29"/>
      <c r="F386" s="29"/>
      <c r="G386" s="29"/>
      <c r="H386" s="29"/>
      <c r="I386" s="29"/>
      <c r="J386" s="30"/>
      <c r="K386" s="4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5.75" customHeight="1" x14ac:dyDescent="0.3">
      <c r="A387" s="29"/>
      <c r="B387" s="29"/>
      <c r="C387" s="54"/>
      <c r="D387" s="29"/>
      <c r="E387" s="29"/>
      <c r="F387" s="29"/>
      <c r="G387" s="29"/>
      <c r="H387" s="29"/>
      <c r="I387" s="29"/>
      <c r="J387" s="30"/>
      <c r="K387" s="4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5.75" customHeight="1" x14ac:dyDescent="0.3">
      <c r="A388" s="29"/>
      <c r="B388" s="29"/>
      <c r="C388" s="54"/>
      <c r="D388" s="29"/>
      <c r="E388" s="29"/>
      <c r="F388" s="29"/>
      <c r="G388" s="29"/>
      <c r="H388" s="29"/>
      <c r="I388" s="29"/>
      <c r="J388" s="30"/>
      <c r="K388" s="4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5.75" customHeight="1" x14ac:dyDescent="0.3">
      <c r="A389" s="29"/>
      <c r="B389" s="29"/>
      <c r="C389" s="54"/>
      <c r="D389" s="29"/>
      <c r="E389" s="29"/>
      <c r="F389" s="29"/>
      <c r="G389" s="29"/>
      <c r="H389" s="29"/>
      <c r="I389" s="29"/>
      <c r="J389" s="30"/>
      <c r="K389" s="4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5.75" customHeight="1" x14ac:dyDescent="0.3">
      <c r="A390" s="29"/>
      <c r="B390" s="29"/>
      <c r="C390" s="54"/>
      <c r="D390" s="29"/>
      <c r="E390" s="29"/>
      <c r="F390" s="29"/>
      <c r="G390" s="29"/>
      <c r="H390" s="29"/>
      <c r="I390" s="29"/>
      <c r="J390" s="30"/>
      <c r="K390" s="4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5.75" customHeight="1" x14ac:dyDescent="0.3">
      <c r="A391" s="29"/>
      <c r="B391" s="29"/>
      <c r="C391" s="54"/>
      <c r="D391" s="29"/>
      <c r="E391" s="29"/>
      <c r="F391" s="29"/>
      <c r="G391" s="29"/>
      <c r="H391" s="29"/>
      <c r="I391" s="29"/>
      <c r="J391" s="30"/>
      <c r="K391" s="4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5.75" customHeight="1" x14ac:dyDescent="0.3">
      <c r="A392" s="29"/>
      <c r="B392" s="29"/>
      <c r="C392" s="54"/>
      <c r="D392" s="29"/>
      <c r="E392" s="29"/>
      <c r="F392" s="29"/>
      <c r="G392" s="29"/>
      <c r="H392" s="29"/>
      <c r="I392" s="29"/>
      <c r="J392" s="30"/>
      <c r="K392" s="4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5.75" customHeight="1" x14ac:dyDescent="0.3">
      <c r="A393" s="29"/>
      <c r="B393" s="29"/>
      <c r="C393" s="54"/>
      <c r="D393" s="29"/>
      <c r="E393" s="29"/>
      <c r="F393" s="29"/>
      <c r="G393" s="29"/>
      <c r="H393" s="29"/>
      <c r="I393" s="29"/>
      <c r="J393" s="30"/>
      <c r="K393" s="4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5.75" customHeight="1" x14ac:dyDescent="0.3">
      <c r="A394" s="29"/>
      <c r="B394" s="29"/>
      <c r="C394" s="54"/>
      <c r="D394" s="29"/>
      <c r="E394" s="29"/>
      <c r="F394" s="29"/>
      <c r="G394" s="29"/>
      <c r="H394" s="29"/>
      <c r="I394" s="29"/>
      <c r="J394" s="30"/>
      <c r="K394" s="4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5.75" customHeight="1" x14ac:dyDescent="0.3">
      <c r="A395" s="29"/>
      <c r="B395" s="29"/>
      <c r="C395" s="54"/>
      <c r="D395" s="29"/>
      <c r="E395" s="29"/>
      <c r="F395" s="29"/>
      <c r="G395" s="29"/>
      <c r="H395" s="29"/>
      <c r="I395" s="29"/>
      <c r="J395" s="30"/>
      <c r="K395" s="4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5.75" customHeight="1" x14ac:dyDescent="0.3">
      <c r="A396" s="29"/>
      <c r="B396" s="29"/>
      <c r="C396" s="54"/>
      <c r="D396" s="29"/>
      <c r="E396" s="29"/>
      <c r="F396" s="29"/>
      <c r="G396" s="29"/>
      <c r="H396" s="29"/>
      <c r="I396" s="29"/>
      <c r="J396" s="30"/>
      <c r="K396" s="4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5.75" customHeight="1" x14ac:dyDescent="0.3">
      <c r="A397" s="29"/>
      <c r="B397" s="29"/>
      <c r="C397" s="54"/>
      <c r="D397" s="29"/>
      <c r="E397" s="29"/>
      <c r="F397" s="29"/>
      <c r="G397" s="29"/>
      <c r="H397" s="29"/>
      <c r="I397" s="29"/>
      <c r="J397" s="30"/>
      <c r="K397" s="4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5.75" customHeight="1" x14ac:dyDescent="0.3">
      <c r="A398" s="29"/>
      <c r="B398" s="29"/>
      <c r="C398" s="54"/>
      <c r="D398" s="29"/>
      <c r="E398" s="29"/>
      <c r="F398" s="29"/>
      <c r="G398" s="29"/>
      <c r="H398" s="29"/>
      <c r="I398" s="29"/>
      <c r="J398" s="30"/>
      <c r="K398" s="4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5.75" customHeight="1" x14ac:dyDescent="0.3">
      <c r="A399" s="29"/>
      <c r="B399" s="29"/>
      <c r="C399" s="54"/>
      <c r="D399" s="29"/>
      <c r="E399" s="29"/>
      <c r="F399" s="29"/>
      <c r="G399" s="29"/>
      <c r="H399" s="29"/>
      <c r="I399" s="29"/>
      <c r="J399" s="30"/>
      <c r="K399" s="4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5.75" customHeight="1" x14ac:dyDescent="0.3">
      <c r="A400" s="29"/>
      <c r="B400" s="29"/>
      <c r="C400" s="54"/>
      <c r="D400" s="29"/>
      <c r="E400" s="29"/>
      <c r="F400" s="29"/>
      <c r="G400" s="29"/>
      <c r="H400" s="29"/>
      <c r="I400" s="29"/>
      <c r="J400" s="30"/>
      <c r="K400" s="4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5.75" customHeight="1" x14ac:dyDescent="0.3">
      <c r="A401" s="29"/>
      <c r="B401" s="29"/>
      <c r="C401" s="54"/>
      <c r="D401" s="29"/>
      <c r="E401" s="29"/>
      <c r="F401" s="29"/>
      <c r="G401" s="29"/>
      <c r="H401" s="29"/>
      <c r="I401" s="29"/>
      <c r="J401" s="30"/>
      <c r="K401" s="4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5.75" customHeight="1" x14ac:dyDescent="0.3">
      <c r="A402" s="29"/>
      <c r="B402" s="29"/>
      <c r="C402" s="54"/>
      <c r="D402" s="29"/>
      <c r="E402" s="29"/>
      <c r="F402" s="29"/>
      <c r="G402" s="29"/>
      <c r="H402" s="29"/>
      <c r="I402" s="29"/>
      <c r="J402" s="30"/>
      <c r="K402" s="4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5.75" customHeight="1" x14ac:dyDescent="0.3">
      <c r="A403" s="29"/>
      <c r="B403" s="29"/>
      <c r="C403" s="54"/>
      <c r="D403" s="29"/>
      <c r="E403" s="29"/>
      <c r="F403" s="29"/>
      <c r="G403" s="29"/>
      <c r="H403" s="29"/>
      <c r="I403" s="29"/>
      <c r="J403" s="30"/>
      <c r="K403" s="4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5.75" customHeight="1" x14ac:dyDescent="0.3">
      <c r="A404" s="29"/>
      <c r="B404" s="29"/>
      <c r="C404" s="54"/>
      <c r="D404" s="29"/>
      <c r="E404" s="29"/>
      <c r="F404" s="29"/>
      <c r="G404" s="29"/>
      <c r="H404" s="29"/>
      <c r="I404" s="29"/>
      <c r="J404" s="30"/>
      <c r="K404" s="4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5.75" customHeight="1" x14ac:dyDescent="0.3">
      <c r="A405" s="29"/>
      <c r="B405" s="29"/>
      <c r="C405" s="54"/>
      <c r="D405" s="29"/>
      <c r="E405" s="29"/>
      <c r="F405" s="29"/>
      <c r="G405" s="29"/>
      <c r="H405" s="29"/>
      <c r="I405" s="29"/>
      <c r="J405" s="30"/>
      <c r="K405" s="4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5.75" customHeight="1" x14ac:dyDescent="0.3">
      <c r="A406" s="29"/>
      <c r="B406" s="29"/>
      <c r="C406" s="54"/>
      <c r="D406" s="29"/>
      <c r="E406" s="29"/>
      <c r="F406" s="29"/>
      <c r="G406" s="29"/>
      <c r="H406" s="29"/>
      <c r="I406" s="29"/>
      <c r="J406" s="30"/>
      <c r="K406" s="4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5.75" customHeight="1" x14ac:dyDescent="0.3">
      <c r="A407" s="29"/>
      <c r="B407" s="29"/>
      <c r="C407" s="54"/>
      <c r="D407" s="29"/>
      <c r="E407" s="29"/>
      <c r="F407" s="29"/>
      <c r="G407" s="29"/>
      <c r="H407" s="29"/>
      <c r="I407" s="29"/>
      <c r="J407" s="30"/>
      <c r="K407" s="4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5.75" customHeight="1" x14ac:dyDescent="0.3">
      <c r="A408" s="29"/>
      <c r="B408" s="29"/>
      <c r="C408" s="54"/>
      <c r="D408" s="29"/>
      <c r="E408" s="29"/>
      <c r="F408" s="29"/>
      <c r="G408" s="29"/>
      <c r="H408" s="29"/>
      <c r="I408" s="29"/>
      <c r="J408" s="30"/>
      <c r="K408" s="4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5.75" customHeight="1" x14ac:dyDescent="0.3">
      <c r="A409" s="29"/>
      <c r="B409" s="29"/>
      <c r="C409" s="54"/>
      <c r="D409" s="29"/>
      <c r="E409" s="29"/>
      <c r="F409" s="29"/>
      <c r="G409" s="29"/>
      <c r="H409" s="29"/>
      <c r="I409" s="29"/>
      <c r="J409" s="30"/>
      <c r="K409" s="4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5.75" customHeight="1" x14ac:dyDescent="0.3">
      <c r="A410" s="29"/>
      <c r="B410" s="29"/>
      <c r="C410" s="54"/>
      <c r="D410" s="29"/>
      <c r="E410" s="29"/>
      <c r="F410" s="29"/>
      <c r="G410" s="29"/>
      <c r="H410" s="29"/>
      <c r="I410" s="29"/>
      <c r="J410" s="30"/>
      <c r="K410" s="4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5.75" customHeight="1" x14ac:dyDescent="0.3">
      <c r="A411" s="29"/>
      <c r="B411" s="29"/>
      <c r="C411" s="54"/>
      <c r="D411" s="29"/>
      <c r="E411" s="29"/>
      <c r="F411" s="29"/>
      <c r="G411" s="29"/>
      <c r="H411" s="29"/>
      <c r="I411" s="29"/>
      <c r="J411" s="30"/>
      <c r="K411" s="4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5.75" customHeight="1" x14ac:dyDescent="0.3">
      <c r="A412" s="29"/>
      <c r="B412" s="29"/>
      <c r="C412" s="54"/>
      <c r="D412" s="29"/>
      <c r="E412" s="29"/>
      <c r="F412" s="29"/>
      <c r="G412" s="29"/>
      <c r="H412" s="29"/>
      <c r="I412" s="29"/>
      <c r="J412" s="30"/>
      <c r="K412" s="4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5.75" customHeight="1" x14ac:dyDescent="0.3">
      <c r="A413" s="29"/>
      <c r="B413" s="29"/>
      <c r="C413" s="54"/>
      <c r="D413" s="29"/>
      <c r="E413" s="29"/>
      <c r="F413" s="29"/>
      <c r="G413" s="29"/>
      <c r="H413" s="29"/>
      <c r="I413" s="29"/>
      <c r="J413" s="30"/>
      <c r="K413" s="4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5.75" customHeight="1" x14ac:dyDescent="0.3">
      <c r="A414" s="29"/>
      <c r="B414" s="29"/>
      <c r="C414" s="54"/>
      <c r="D414" s="29"/>
      <c r="E414" s="29"/>
      <c r="F414" s="29"/>
      <c r="G414" s="29"/>
      <c r="H414" s="29"/>
      <c r="I414" s="29"/>
      <c r="J414" s="30"/>
      <c r="K414" s="4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5.75" customHeight="1" x14ac:dyDescent="0.3">
      <c r="A415" s="29"/>
      <c r="B415" s="29"/>
      <c r="C415" s="54"/>
      <c r="D415" s="29"/>
      <c r="E415" s="29"/>
      <c r="F415" s="29"/>
      <c r="G415" s="29"/>
      <c r="H415" s="29"/>
      <c r="I415" s="29"/>
      <c r="J415" s="30"/>
      <c r="K415" s="4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5.75" customHeight="1" x14ac:dyDescent="0.3">
      <c r="A416" s="29"/>
      <c r="B416" s="29"/>
      <c r="C416" s="54"/>
      <c r="D416" s="29"/>
      <c r="E416" s="29"/>
      <c r="F416" s="29"/>
      <c r="G416" s="29"/>
      <c r="H416" s="29"/>
      <c r="I416" s="29"/>
      <c r="J416" s="30"/>
      <c r="K416" s="4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5.75" customHeight="1" x14ac:dyDescent="0.3">
      <c r="A417" s="29"/>
      <c r="B417" s="29"/>
      <c r="C417" s="54"/>
      <c r="D417" s="29"/>
      <c r="E417" s="29"/>
      <c r="F417" s="29"/>
      <c r="G417" s="29"/>
      <c r="H417" s="29"/>
      <c r="I417" s="29"/>
      <c r="J417" s="30"/>
      <c r="K417" s="4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5.75" customHeight="1" x14ac:dyDescent="0.3">
      <c r="A418" s="29"/>
      <c r="B418" s="29"/>
      <c r="C418" s="54"/>
      <c r="D418" s="29"/>
      <c r="E418" s="29"/>
      <c r="F418" s="29"/>
      <c r="G418" s="29"/>
      <c r="H418" s="29"/>
      <c r="I418" s="29"/>
      <c r="J418" s="30"/>
      <c r="K418" s="4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5.75" customHeight="1" x14ac:dyDescent="0.3">
      <c r="A419" s="29"/>
      <c r="B419" s="29"/>
      <c r="C419" s="54"/>
      <c r="D419" s="29"/>
      <c r="E419" s="29"/>
      <c r="F419" s="29"/>
      <c r="G419" s="29"/>
      <c r="H419" s="29"/>
      <c r="I419" s="29"/>
      <c r="J419" s="30"/>
      <c r="K419" s="4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5.75" customHeight="1" x14ac:dyDescent="0.3">
      <c r="A420" s="29"/>
      <c r="B420" s="29"/>
      <c r="C420" s="54"/>
      <c r="D420" s="29"/>
      <c r="E420" s="29"/>
      <c r="F420" s="29"/>
      <c r="G420" s="29"/>
      <c r="H420" s="29"/>
      <c r="I420" s="29"/>
      <c r="J420" s="30"/>
      <c r="K420" s="4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5.75" customHeight="1" x14ac:dyDescent="0.3">
      <c r="A421" s="29"/>
      <c r="B421" s="29"/>
      <c r="C421" s="54"/>
      <c r="D421" s="29"/>
      <c r="E421" s="29"/>
      <c r="F421" s="29"/>
      <c r="G421" s="29"/>
      <c r="H421" s="29"/>
      <c r="I421" s="29"/>
      <c r="J421" s="30"/>
      <c r="K421" s="4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5.75" customHeight="1" x14ac:dyDescent="0.3">
      <c r="A422" s="29"/>
      <c r="B422" s="29"/>
      <c r="C422" s="54"/>
      <c r="D422" s="29"/>
      <c r="E422" s="29"/>
      <c r="F422" s="29"/>
      <c r="G422" s="29"/>
      <c r="H422" s="29"/>
      <c r="I422" s="29"/>
      <c r="J422" s="30"/>
      <c r="K422" s="4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5.75" customHeight="1" x14ac:dyDescent="0.3">
      <c r="A423" s="29"/>
      <c r="B423" s="29"/>
      <c r="C423" s="54"/>
      <c r="D423" s="29"/>
      <c r="E423" s="29"/>
      <c r="F423" s="29"/>
      <c r="G423" s="29"/>
      <c r="H423" s="29"/>
      <c r="I423" s="29"/>
      <c r="J423" s="30"/>
      <c r="K423" s="4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5.75" customHeight="1" x14ac:dyDescent="0.3">
      <c r="A424" s="29"/>
      <c r="B424" s="29"/>
      <c r="C424" s="54"/>
      <c r="D424" s="29"/>
      <c r="E424" s="29"/>
      <c r="F424" s="29"/>
      <c r="G424" s="29"/>
      <c r="H424" s="29"/>
      <c r="I424" s="29"/>
      <c r="J424" s="30"/>
      <c r="K424" s="4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5.75" customHeight="1" x14ac:dyDescent="0.3">
      <c r="A425" s="29"/>
      <c r="B425" s="29"/>
      <c r="C425" s="54"/>
      <c r="D425" s="29"/>
      <c r="E425" s="29"/>
      <c r="F425" s="29"/>
      <c r="G425" s="29"/>
      <c r="H425" s="29"/>
      <c r="I425" s="29"/>
      <c r="J425" s="30"/>
      <c r="K425" s="4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5.75" customHeight="1" x14ac:dyDescent="0.3">
      <c r="A426" s="29"/>
      <c r="B426" s="29"/>
      <c r="C426" s="54"/>
      <c r="D426" s="29"/>
      <c r="E426" s="29"/>
      <c r="F426" s="29"/>
      <c r="G426" s="29"/>
      <c r="H426" s="29"/>
      <c r="I426" s="29"/>
      <c r="J426" s="30"/>
      <c r="K426" s="4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5.75" customHeight="1" x14ac:dyDescent="0.3">
      <c r="A427" s="29"/>
      <c r="B427" s="29"/>
      <c r="C427" s="54"/>
      <c r="D427" s="29"/>
      <c r="E427" s="29"/>
      <c r="F427" s="29"/>
      <c r="G427" s="29"/>
      <c r="H427" s="29"/>
      <c r="I427" s="29"/>
      <c r="J427" s="30"/>
      <c r="K427" s="4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5.75" customHeight="1" x14ac:dyDescent="0.3">
      <c r="A428" s="29"/>
      <c r="B428" s="29"/>
      <c r="C428" s="54"/>
      <c r="D428" s="29"/>
      <c r="E428" s="29"/>
      <c r="F428" s="29"/>
      <c r="G428" s="29"/>
      <c r="H428" s="29"/>
      <c r="I428" s="29"/>
      <c r="J428" s="30"/>
      <c r="K428" s="4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5.75" customHeight="1" x14ac:dyDescent="0.3">
      <c r="A429" s="29"/>
      <c r="B429" s="29"/>
      <c r="C429" s="54"/>
      <c r="D429" s="29"/>
      <c r="E429" s="29"/>
      <c r="F429" s="29"/>
      <c r="G429" s="29"/>
      <c r="H429" s="29"/>
      <c r="I429" s="29"/>
      <c r="J429" s="30"/>
      <c r="K429" s="4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5.75" customHeight="1" x14ac:dyDescent="0.3">
      <c r="A430" s="29"/>
      <c r="B430" s="29"/>
      <c r="C430" s="54"/>
      <c r="D430" s="29"/>
      <c r="E430" s="29"/>
      <c r="F430" s="29"/>
      <c r="G430" s="29"/>
      <c r="H430" s="29"/>
      <c r="I430" s="29"/>
      <c r="J430" s="30"/>
      <c r="K430" s="4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5.75" customHeight="1" x14ac:dyDescent="0.3">
      <c r="A431" s="29"/>
      <c r="B431" s="29"/>
      <c r="C431" s="54"/>
      <c r="D431" s="29"/>
      <c r="E431" s="29"/>
      <c r="F431" s="29"/>
      <c r="G431" s="29"/>
      <c r="H431" s="29"/>
      <c r="I431" s="29"/>
      <c r="J431" s="30"/>
      <c r="K431" s="4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5.75" customHeight="1" x14ac:dyDescent="0.3">
      <c r="A432" s="29"/>
      <c r="B432" s="29"/>
      <c r="C432" s="54"/>
      <c r="D432" s="29"/>
      <c r="E432" s="29"/>
      <c r="F432" s="29"/>
      <c r="G432" s="29"/>
      <c r="H432" s="29"/>
      <c r="I432" s="29"/>
      <c r="J432" s="30"/>
      <c r="K432" s="4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5.75" customHeight="1" x14ac:dyDescent="0.3">
      <c r="A433" s="29"/>
      <c r="B433" s="29"/>
      <c r="C433" s="54"/>
      <c r="D433" s="29"/>
      <c r="E433" s="29"/>
      <c r="F433" s="29"/>
      <c r="G433" s="29"/>
      <c r="H433" s="29"/>
      <c r="I433" s="29"/>
      <c r="J433" s="30"/>
      <c r="K433" s="4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5.75" customHeight="1" x14ac:dyDescent="0.3">
      <c r="A434" s="29"/>
      <c r="B434" s="29"/>
      <c r="C434" s="54"/>
      <c r="D434" s="29"/>
      <c r="E434" s="29"/>
      <c r="F434" s="29"/>
      <c r="G434" s="29"/>
      <c r="H434" s="29"/>
      <c r="I434" s="29"/>
      <c r="J434" s="30"/>
      <c r="K434" s="4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5.75" customHeight="1" x14ac:dyDescent="0.3">
      <c r="A435" s="29"/>
      <c r="B435" s="29"/>
      <c r="C435" s="54"/>
      <c r="D435" s="29"/>
      <c r="E435" s="29"/>
      <c r="F435" s="29"/>
      <c r="G435" s="29"/>
      <c r="H435" s="29"/>
      <c r="I435" s="29"/>
      <c r="J435" s="30"/>
      <c r="K435" s="4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5.75" customHeight="1" x14ac:dyDescent="0.3">
      <c r="A436" s="29"/>
      <c r="B436" s="29"/>
      <c r="C436" s="54"/>
      <c r="D436" s="29"/>
      <c r="E436" s="29"/>
      <c r="F436" s="29"/>
      <c r="G436" s="29"/>
      <c r="H436" s="29"/>
      <c r="I436" s="29"/>
      <c r="J436" s="30"/>
      <c r="K436" s="4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5.75" customHeight="1" x14ac:dyDescent="0.3">
      <c r="A437" s="29"/>
      <c r="B437" s="29"/>
      <c r="C437" s="54"/>
      <c r="D437" s="29"/>
      <c r="E437" s="29"/>
      <c r="F437" s="29"/>
      <c r="G437" s="29"/>
      <c r="H437" s="29"/>
      <c r="I437" s="29"/>
      <c r="J437" s="30"/>
      <c r="K437" s="4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5.75" customHeight="1" x14ac:dyDescent="0.3">
      <c r="A438" s="29"/>
      <c r="B438" s="29"/>
      <c r="C438" s="54"/>
      <c r="D438" s="29"/>
      <c r="E438" s="29"/>
      <c r="F438" s="29"/>
      <c r="G438" s="29"/>
      <c r="H438" s="29"/>
      <c r="I438" s="29"/>
      <c r="J438" s="30"/>
      <c r="K438" s="4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5.75" customHeight="1" x14ac:dyDescent="0.3">
      <c r="A439" s="29"/>
      <c r="B439" s="29"/>
      <c r="C439" s="54"/>
      <c r="D439" s="29"/>
      <c r="E439" s="29"/>
      <c r="F439" s="29"/>
      <c r="G439" s="29"/>
      <c r="H439" s="29"/>
      <c r="I439" s="29"/>
      <c r="J439" s="30"/>
      <c r="K439" s="4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5.75" customHeight="1" x14ac:dyDescent="0.3">
      <c r="A440" s="29"/>
      <c r="B440" s="29"/>
      <c r="C440" s="54"/>
      <c r="D440" s="29"/>
      <c r="E440" s="29"/>
      <c r="F440" s="29"/>
      <c r="G440" s="29"/>
      <c r="H440" s="29"/>
      <c r="I440" s="29"/>
      <c r="J440" s="30"/>
      <c r="K440" s="4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5.75" customHeight="1" x14ac:dyDescent="0.3">
      <c r="A441" s="29"/>
      <c r="B441" s="29"/>
      <c r="C441" s="54"/>
      <c r="D441" s="29"/>
      <c r="E441" s="29"/>
      <c r="F441" s="29"/>
      <c r="G441" s="29"/>
      <c r="H441" s="29"/>
      <c r="I441" s="29"/>
      <c r="J441" s="30"/>
      <c r="K441" s="4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5.75" customHeight="1" x14ac:dyDescent="0.3">
      <c r="A442" s="29"/>
      <c r="B442" s="29"/>
      <c r="C442" s="54"/>
      <c r="D442" s="29"/>
      <c r="E442" s="29"/>
      <c r="F442" s="29"/>
      <c r="G442" s="29"/>
      <c r="H442" s="29"/>
      <c r="I442" s="29"/>
      <c r="J442" s="30"/>
      <c r="K442" s="4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5.75" customHeight="1" x14ac:dyDescent="0.3">
      <c r="A443" s="29"/>
      <c r="B443" s="29"/>
      <c r="C443" s="54"/>
      <c r="D443" s="29"/>
      <c r="E443" s="29"/>
      <c r="F443" s="29"/>
      <c r="G443" s="29"/>
      <c r="H443" s="29"/>
      <c r="I443" s="29"/>
      <c r="J443" s="30"/>
      <c r="K443" s="4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5.75" customHeight="1" x14ac:dyDescent="0.3">
      <c r="A444" s="29"/>
      <c r="B444" s="29"/>
      <c r="C444" s="54"/>
      <c r="D444" s="29"/>
      <c r="E444" s="29"/>
      <c r="F444" s="29"/>
      <c r="G444" s="29"/>
      <c r="H444" s="29"/>
      <c r="I444" s="29"/>
      <c r="J444" s="30"/>
      <c r="K444" s="4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5.75" customHeight="1" x14ac:dyDescent="0.3">
      <c r="A445" s="29"/>
      <c r="B445" s="29"/>
      <c r="C445" s="54"/>
      <c r="D445" s="29"/>
      <c r="E445" s="29"/>
      <c r="F445" s="29"/>
      <c r="G445" s="29"/>
      <c r="H445" s="29"/>
      <c r="I445" s="29"/>
      <c r="J445" s="30"/>
      <c r="K445" s="4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5.75" customHeight="1" x14ac:dyDescent="0.3">
      <c r="A446" s="29"/>
      <c r="B446" s="29"/>
      <c r="C446" s="54"/>
      <c r="D446" s="29"/>
      <c r="E446" s="29"/>
      <c r="F446" s="29"/>
      <c r="G446" s="29"/>
      <c r="H446" s="29"/>
      <c r="I446" s="29"/>
      <c r="J446" s="30"/>
      <c r="K446" s="4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5.75" customHeight="1" x14ac:dyDescent="0.3">
      <c r="A447" s="29"/>
      <c r="B447" s="29"/>
      <c r="C447" s="54"/>
      <c r="D447" s="29"/>
      <c r="E447" s="29"/>
      <c r="F447" s="29"/>
      <c r="G447" s="29"/>
      <c r="H447" s="29"/>
      <c r="I447" s="29"/>
      <c r="J447" s="30"/>
      <c r="K447" s="4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5.75" customHeight="1" x14ac:dyDescent="0.3">
      <c r="A448" s="29"/>
      <c r="B448" s="29"/>
      <c r="C448" s="54"/>
      <c r="D448" s="29"/>
      <c r="E448" s="29"/>
      <c r="F448" s="29"/>
      <c r="G448" s="29"/>
      <c r="H448" s="29"/>
      <c r="I448" s="29"/>
      <c r="J448" s="30"/>
      <c r="K448" s="4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5.75" customHeight="1" x14ac:dyDescent="0.3">
      <c r="A449" s="29"/>
      <c r="B449" s="29"/>
      <c r="C449" s="54"/>
      <c r="D449" s="29"/>
      <c r="E449" s="29"/>
      <c r="F449" s="29"/>
      <c r="G449" s="29"/>
      <c r="H449" s="29"/>
      <c r="I449" s="29"/>
      <c r="J449" s="30"/>
      <c r="K449" s="4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5.75" customHeight="1" x14ac:dyDescent="0.3">
      <c r="A450" s="29"/>
      <c r="B450" s="29"/>
      <c r="C450" s="54"/>
      <c r="D450" s="29"/>
      <c r="E450" s="29"/>
      <c r="F450" s="29"/>
      <c r="G450" s="29"/>
      <c r="H450" s="29"/>
      <c r="I450" s="29"/>
      <c r="J450" s="30"/>
      <c r="K450" s="4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5.75" customHeight="1" x14ac:dyDescent="0.3">
      <c r="A451" s="29"/>
      <c r="B451" s="29"/>
      <c r="C451" s="54"/>
      <c r="D451" s="29"/>
      <c r="E451" s="29"/>
      <c r="F451" s="29"/>
      <c r="G451" s="29"/>
      <c r="H451" s="29"/>
      <c r="I451" s="29"/>
      <c r="J451" s="30"/>
      <c r="K451" s="4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5.75" customHeight="1" x14ac:dyDescent="0.3">
      <c r="A452" s="29"/>
      <c r="B452" s="29"/>
      <c r="C452" s="54"/>
      <c r="D452" s="29"/>
      <c r="E452" s="29"/>
      <c r="F452" s="29"/>
      <c r="G452" s="29"/>
      <c r="H452" s="29"/>
      <c r="I452" s="29"/>
      <c r="J452" s="30"/>
      <c r="K452" s="4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5.75" customHeight="1" x14ac:dyDescent="0.3">
      <c r="A453" s="29"/>
      <c r="B453" s="29"/>
      <c r="C453" s="54"/>
      <c r="D453" s="29"/>
      <c r="E453" s="29"/>
      <c r="F453" s="29"/>
      <c r="G453" s="29"/>
      <c r="H453" s="29"/>
      <c r="I453" s="29"/>
      <c r="J453" s="30"/>
      <c r="K453" s="4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5.75" customHeight="1" x14ac:dyDescent="0.3">
      <c r="A454" s="29"/>
      <c r="B454" s="29"/>
      <c r="C454" s="54"/>
      <c r="D454" s="29"/>
      <c r="E454" s="29"/>
      <c r="F454" s="29"/>
      <c r="G454" s="29"/>
      <c r="H454" s="29"/>
      <c r="I454" s="29"/>
      <c r="J454" s="30"/>
      <c r="K454" s="4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5.75" customHeight="1" x14ac:dyDescent="0.3">
      <c r="A455" s="29"/>
      <c r="B455" s="29"/>
      <c r="C455" s="54"/>
      <c r="D455" s="29"/>
      <c r="E455" s="29"/>
      <c r="F455" s="29"/>
      <c r="G455" s="29"/>
      <c r="H455" s="29"/>
      <c r="I455" s="29"/>
      <c r="J455" s="30"/>
      <c r="K455" s="4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5.75" customHeight="1" x14ac:dyDescent="0.3">
      <c r="A456" s="29"/>
      <c r="B456" s="29"/>
      <c r="C456" s="54"/>
      <c r="D456" s="29"/>
      <c r="E456" s="29"/>
      <c r="F456" s="29"/>
      <c r="G456" s="29"/>
      <c r="H456" s="29"/>
      <c r="I456" s="29"/>
      <c r="J456" s="30"/>
      <c r="K456" s="4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5.75" customHeight="1" x14ac:dyDescent="0.3">
      <c r="A457" s="29"/>
      <c r="B457" s="29"/>
      <c r="C457" s="54"/>
      <c r="D457" s="29"/>
      <c r="E457" s="29"/>
      <c r="F457" s="29"/>
      <c r="G457" s="29"/>
      <c r="H457" s="29"/>
      <c r="I457" s="29"/>
      <c r="J457" s="30"/>
      <c r="K457" s="4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5.75" customHeight="1" x14ac:dyDescent="0.3">
      <c r="A458" s="29"/>
      <c r="B458" s="29"/>
      <c r="C458" s="54"/>
      <c r="D458" s="29"/>
      <c r="E458" s="29"/>
      <c r="F458" s="29"/>
      <c r="G458" s="29"/>
      <c r="H458" s="29"/>
      <c r="I458" s="29"/>
      <c r="J458" s="30"/>
      <c r="K458" s="4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5.75" customHeight="1" x14ac:dyDescent="0.3">
      <c r="A459" s="29"/>
      <c r="B459" s="29"/>
      <c r="C459" s="54"/>
      <c r="D459" s="29"/>
      <c r="E459" s="29"/>
      <c r="F459" s="29"/>
      <c r="G459" s="29"/>
      <c r="H459" s="29"/>
      <c r="I459" s="29"/>
      <c r="J459" s="30"/>
      <c r="K459" s="4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5.75" customHeight="1" x14ac:dyDescent="0.3">
      <c r="A460" s="29"/>
      <c r="B460" s="29"/>
      <c r="C460" s="54"/>
      <c r="D460" s="29"/>
      <c r="E460" s="29"/>
      <c r="F460" s="29"/>
      <c r="G460" s="29"/>
      <c r="H460" s="29"/>
      <c r="I460" s="29"/>
      <c r="J460" s="30"/>
      <c r="K460" s="4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5.75" customHeight="1" x14ac:dyDescent="0.3">
      <c r="A461" s="29"/>
      <c r="B461" s="29"/>
      <c r="C461" s="54"/>
      <c r="D461" s="29"/>
      <c r="E461" s="29"/>
      <c r="F461" s="29"/>
      <c r="G461" s="29"/>
      <c r="H461" s="29"/>
      <c r="I461" s="29"/>
      <c r="J461" s="30"/>
      <c r="K461" s="4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5.75" customHeight="1" x14ac:dyDescent="0.3">
      <c r="A462" s="29"/>
      <c r="B462" s="29"/>
      <c r="C462" s="54"/>
      <c r="D462" s="29"/>
      <c r="E462" s="29"/>
      <c r="F462" s="29"/>
      <c r="G462" s="29"/>
      <c r="H462" s="29"/>
      <c r="I462" s="29"/>
      <c r="J462" s="30"/>
      <c r="K462" s="4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5.75" customHeight="1" x14ac:dyDescent="0.3">
      <c r="A463" s="29"/>
      <c r="B463" s="29"/>
      <c r="C463" s="54"/>
      <c r="D463" s="29"/>
      <c r="E463" s="29"/>
      <c r="F463" s="29"/>
      <c r="G463" s="29"/>
      <c r="H463" s="29"/>
      <c r="I463" s="29"/>
      <c r="J463" s="30"/>
      <c r="K463" s="4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5.75" customHeight="1" x14ac:dyDescent="0.3">
      <c r="A464" s="29"/>
      <c r="B464" s="29"/>
      <c r="C464" s="54"/>
      <c r="D464" s="29"/>
      <c r="E464" s="29"/>
      <c r="F464" s="29"/>
      <c r="G464" s="29"/>
      <c r="H464" s="29"/>
      <c r="I464" s="29"/>
      <c r="J464" s="30"/>
      <c r="K464" s="4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5.75" customHeight="1" x14ac:dyDescent="0.3">
      <c r="A465" s="29"/>
      <c r="B465" s="29"/>
      <c r="C465" s="54"/>
      <c r="D465" s="29"/>
      <c r="E465" s="29"/>
      <c r="F465" s="29"/>
      <c r="G465" s="29"/>
      <c r="H465" s="29"/>
      <c r="I465" s="29"/>
      <c r="J465" s="30"/>
      <c r="K465" s="4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5.75" customHeight="1" x14ac:dyDescent="0.3">
      <c r="A466" s="29"/>
      <c r="B466" s="29"/>
      <c r="C466" s="54"/>
      <c r="D466" s="29"/>
      <c r="E466" s="29"/>
      <c r="F466" s="29"/>
      <c r="G466" s="29"/>
      <c r="H466" s="29"/>
      <c r="I466" s="29"/>
      <c r="J466" s="30"/>
      <c r="K466" s="4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5.75" customHeight="1" x14ac:dyDescent="0.3">
      <c r="A467" s="29"/>
      <c r="B467" s="29"/>
      <c r="C467" s="54"/>
      <c r="D467" s="29"/>
      <c r="E467" s="29"/>
      <c r="F467" s="29"/>
      <c r="G467" s="29"/>
      <c r="H467" s="29"/>
      <c r="I467" s="29"/>
      <c r="J467" s="30"/>
      <c r="K467" s="4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5.75" customHeight="1" x14ac:dyDescent="0.3">
      <c r="A468" s="29"/>
      <c r="B468" s="29"/>
      <c r="C468" s="54"/>
      <c r="D468" s="29"/>
      <c r="E468" s="29"/>
      <c r="F468" s="29"/>
      <c r="G468" s="29"/>
      <c r="H468" s="29"/>
      <c r="I468" s="29"/>
      <c r="J468" s="30"/>
      <c r="K468" s="4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5.75" customHeight="1" x14ac:dyDescent="0.3">
      <c r="A469" s="29"/>
      <c r="B469" s="29"/>
      <c r="C469" s="54"/>
      <c r="D469" s="29"/>
      <c r="E469" s="29"/>
      <c r="F469" s="29"/>
      <c r="G469" s="29"/>
      <c r="H469" s="29"/>
      <c r="I469" s="29"/>
      <c r="J469" s="30"/>
      <c r="K469" s="4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5.75" customHeight="1" x14ac:dyDescent="0.3">
      <c r="A470" s="29"/>
      <c r="B470" s="29"/>
      <c r="C470" s="54"/>
      <c r="D470" s="29"/>
      <c r="E470" s="29"/>
      <c r="F470" s="29"/>
      <c r="G470" s="29"/>
      <c r="H470" s="29"/>
      <c r="I470" s="29"/>
      <c r="J470" s="30"/>
      <c r="K470" s="4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5.75" customHeight="1" x14ac:dyDescent="0.3">
      <c r="A471" s="29"/>
      <c r="B471" s="29"/>
      <c r="C471" s="54"/>
      <c r="D471" s="29"/>
      <c r="E471" s="29"/>
      <c r="F471" s="29"/>
      <c r="G471" s="29"/>
      <c r="H471" s="29"/>
      <c r="I471" s="29"/>
      <c r="J471" s="30"/>
      <c r="K471" s="4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5.75" customHeight="1" x14ac:dyDescent="0.3">
      <c r="A472" s="29"/>
      <c r="B472" s="29"/>
      <c r="C472" s="54"/>
      <c r="D472" s="29"/>
      <c r="E472" s="29"/>
      <c r="F472" s="29"/>
      <c r="G472" s="29"/>
      <c r="H472" s="29"/>
      <c r="I472" s="29"/>
      <c r="J472" s="30"/>
      <c r="K472" s="4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5.75" customHeight="1" x14ac:dyDescent="0.3">
      <c r="A473" s="29"/>
      <c r="B473" s="29"/>
      <c r="C473" s="54"/>
      <c r="D473" s="29"/>
      <c r="E473" s="29"/>
      <c r="F473" s="29"/>
      <c r="G473" s="29"/>
      <c r="H473" s="29"/>
      <c r="I473" s="29"/>
      <c r="J473" s="30"/>
      <c r="K473" s="4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5.75" customHeight="1" x14ac:dyDescent="0.3">
      <c r="A474" s="29"/>
      <c r="B474" s="29"/>
      <c r="C474" s="54"/>
      <c r="D474" s="29"/>
      <c r="E474" s="29"/>
      <c r="F474" s="29"/>
      <c r="G474" s="29"/>
      <c r="H474" s="29"/>
      <c r="I474" s="29"/>
      <c r="J474" s="30"/>
      <c r="K474" s="4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5.75" customHeight="1" x14ac:dyDescent="0.3">
      <c r="A475" s="29"/>
      <c r="B475" s="29"/>
      <c r="C475" s="54"/>
      <c r="D475" s="29"/>
      <c r="E475" s="29"/>
      <c r="F475" s="29"/>
      <c r="G475" s="29"/>
      <c r="H475" s="29"/>
      <c r="I475" s="29"/>
      <c r="J475" s="30"/>
      <c r="K475" s="4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5.75" customHeight="1" x14ac:dyDescent="0.3">
      <c r="A476" s="29"/>
      <c r="B476" s="29"/>
      <c r="C476" s="54"/>
      <c r="D476" s="29"/>
      <c r="E476" s="29"/>
      <c r="F476" s="29"/>
      <c r="G476" s="29"/>
      <c r="H476" s="29"/>
      <c r="I476" s="29"/>
      <c r="J476" s="30"/>
      <c r="K476" s="4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5.75" customHeight="1" x14ac:dyDescent="0.3">
      <c r="A477" s="29"/>
      <c r="B477" s="29"/>
      <c r="C477" s="54"/>
      <c r="D477" s="29"/>
      <c r="E477" s="29"/>
      <c r="F477" s="29"/>
      <c r="G477" s="29"/>
      <c r="H477" s="29"/>
      <c r="I477" s="29"/>
      <c r="J477" s="30"/>
      <c r="K477" s="4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5.75" customHeight="1" x14ac:dyDescent="0.3">
      <c r="A478" s="29"/>
      <c r="B478" s="29"/>
      <c r="C478" s="54"/>
      <c r="D478" s="29"/>
      <c r="E478" s="29"/>
      <c r="F478" s="29"/>
      <c r="G478" s="29"/>
      <c r="H478" s="29"/>
      <c r="I478" s="29"/>
      <c r="J478" s="30"/>
      <c r="K478" s="4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5.75" customHeight="1" x14ac:dyDescent="0.3">
      <c r="A479" s="29"/>
      <c r="B479" s="29"/>
      <c r="C479" s="54"/>
      <c r="D479" s="29"/>
      <c r="E479" s="29"/>
      <c r="F479" s="29"/>
      <c r="G479" s="29"/>
      <c r="H479" s="29"/>
      <c r="I479" s="29"/>
      <c r="J479" s="30"/>
      <c r="K479" s="4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5.75" customHeight="1" x14ac:dyDescent="0.3">
      <c r="A480" s="29"/>
      <c r="B480" s="29"/>
      <c r="C480" s="54"/>
      <c r="D480" s="29"/>
      <c r="E480" s="29"/>
      <c r="F480" s="29"/>
      <c r="G480" s="29"/>
      <c r="H480" s="29"/>
      <c r="I480" s="29"/>
      <c r="J480" s="30"/>
      <c r="K480" s="4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5.75" customHeight="1" x14ac:dyDescent="0.3">
      <c r="A481" s="29"/>
      <c r="B481" s="29"/>
      <c r="C481" s="54"/>
      <c r="D481" s="29"/>
      <c r="E481" s="29"/>
      <c r="F481" s="29"/>
      <c r="G481" s="29"/>
      <c r="H481" s="29"/>
      <c r="I481" s="29"/>
      <c r="J481" s="30"/>
      <c r="K481" s="4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5.75" customHeight="1" x14ac:dyDescent="0.3">
      <c r="A482" s="29"/>
      <c r="B482" s="29"/>
      <c r="C482" s="54"/>
      <c r="D482" s="29"/>
      <c r="E482" s="29"/>
      <c r="F482" s="29"/>
      <c r="G482" s="29"/>
      <c r="H482" s="29"/>
      <c r="I482" s="29"/>
      <c r="J482" s="30"/>
      <c r="K482" s="4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5.75" customHeight="1" x14ac:dyDescent="0.3">
      <c r="A483" s="29"/>
      <c r="B483" s="29"/>
      <c r="C483" s="54"/>
      <c r="D483" s="29"/>
      <c r="E483" s="29"/>
      <c r="F483" s="29"/>
      <c r="G483" s="29"/>
      <c r="H483" s="29"/>
      <c r="I483" s="29"/>
      <c r="J483" s="30"/>
      <c r="K483" s="4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5.75" customHeight="1" x14ac:dyDescent="0.3">
      <c r="A484" s="29"/>
      <c r="B484" s="29"/>
      <c r="C484" s="54"/>
      <c r="D484" s="29"/>
      <c r="E484" s="29"/>
      <c r="F484" s="29"/>
      <c r="G484" s="29"/>
      <c r="H484" s="29"/>
      <c r="I484" s="29"/>
      <c r="J484" s="30"/>
      <c r="K484" s="4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5.75" customHeight="1" x14ac:dyDescent="0.3">
      <c r="A485" s="29"/>
      <c r="B485" s="29"/>
      <c r="C485" s="54"/>
      <c r="D485" s="29"/>
      <c r="E485" s="29"/>
      <c r="F485" s="29"/>
      <c r="G485" s="29"/>
      <c r="H485" s="29"/>
      <c r="I485" s="29"/>
      <c r="J485" s="30"/>
      <c r="K485" s="4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5.75" customHeight="1" x14ac:dyDescent="0.3">
      <c r="A486" s="29"/>
      <c r="B486" s="29"/>
      <c r="C486" s="54"/>
      <c r="D486" s="29"/>
      <c r="E486" s="29"/>
      <c r="F486" s="29"/>
      <c r="G486" s="29"/>
      <c r="H486" s="29"/>
      <c r="I486" s="29"/>
      <c r="J486" s="30"/>
      <c r="K486" s="4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5.75" customHeight="1" x14ac:dyDescent="0.3">
      <c r="A487" s="29"/>
      <c r="B487" s="29"/>
      <c r="C487" s="54"/>
      <c r="D487" s="29"/>
      <c r="E487" s="29"/>
      <c r="F487" s="29"/>
      <c r="G487" s="29"/>
      <c r="H487" s="29"/>
      <c r="I487" s="29"/>
      <c r="J487" s="30"/>
      <c r="K487" s="4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5.75" customHeight="1" x14ac:dyDescent="0.3">
      <c r="A488" s="29"/>
      <c r="B488" s="29"/>
      <c r="C488" s="54"/>
      <c r="D488" s="29"/>
      <c r="E488" s="29"/>
      <c r="F488" s="29"/>
      <c r="G488" s="29"/>
      <c r="H488" s="29"/>
      <c r="I488" s="29"/>
      <c r="J488" s="30"/>
      <c r="K488" s="4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5.75" customHeight="1" x14ac:dyDescent="0.3">
      <c r="A489" s="29"/>
      <c r="B489" s="29"/>
      <c r="C489" s="54"/>
      <c r="D489" s="29"/>
      <c r="E489" s="29"/>
      <c r="F489" s="29"/>
      <c r="G489" s="29"/>
      <c r="H489" s="29"/>
      <c r="I489" s="29"/>
      <c r="J489" s="30"/>
      <c r="K489" s="4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5.75" customHeight="1" x14ac:dyDescent="0.3">
      <c r="A490" s="29"/>
      <c r="B490" s="29"/>
      <c r="C490" s="54"/>
      <c r="D490" s="29"/>
      <c r="E490" s="29"/>
      <c r="F490" s="29"/>
      <c r="G490" s="29"/>
      <c r="H490" s="29"/>
      <c r="I490" s="29"/>
      <c r="J490" s="30"/>
      <c r="K490" s="4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5.75" customHeight="1" x14ac:dyDescent="0.3">
      <c r="A491" s="29"/>
      <c r="B491" s="29"/>
      <c r="C491" s="54"/>
      <c r="D491" s="29"/>
      <c r="E491" s="29"/>
      <c r="F491" s="29"/>
      <c r="G491" s="29"/>
      <c r="H491" s="29"/>
      <c r="I491" s="29"/>
      <c r="J491" s="30"/>
      <c r="K491" s="4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5.75" customHeight="1" x14ac:dyDescent="0.3">
      <c r="A492" s="29"/>
      <c r="B492" s="29"/>
      <c r="C492" s="54"/>
      <c r="D492" s="29"/>
      <c r="E492" s="29"/>
      <c r="F492" s="29"/>
      <c r="G492" s="29"/>
      <c r="H492" s="29"/>
      <c r="I492" s="29"/>
      <c r="J492" s="30"/>
      <c r="K492" s="4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5.75" customHeight="1" x14ac:dyDescent="0.3">
      <c r="A493" s="29"/>
      <c r="B493" s="29"/>
      <c r="C493" s="54"/>
      <c r="D493" s="29"/>
      <c r="E493" s="29"/>
      <c r="F493" s="29"/>
      <c r="G493" s="29"/>
      <c r="H493" s="29"/>
      <c r="I493" s="29"/>
      <c r="J493" s="30"/>
      <c r="K493" s="4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5.75" customHeight="1" x14ac:dyDescent="0.3">
      <c r="A494" s="29"/>
      <c r="B494" s="29"/>
      <c r="C494" s="54"/>
      <c r="D494" s="29"/>
      <c r="E494" s="29"/>
      <c r="F494" s="29"/>
      <c r="G494" s="29"/>
      <c r="H494" s="29"/>
      <c r="I494" s="29"/>
      <c r="J494" s="30"/>
      <c r="K494" s="4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5.75" customHeight="1" x14ac:dyDescent="0.3">
      <c r="A495" s="29"/>
      <c r="B495" s="29"/>
      <c r="C495" s="54"/>
      <c r="D495" s="29"/>
      <c r="E495" s="29"/>
      <c r="F495" s="29"/>
      <c r="G495" s="29"/>
      <c r="H495" s="29"/>
      <c r="I495" s="29"/>
      <c r="J495" s="30"/>
      <c r="K495" s="4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5.75" customHeight="1" x14ac:dyDescent="0.3">
      <c r="A496" s="29"/>
      <c r="B496" s="29"/>
      <c r="C496" s="54"/>
      <c r="D496" s="29"/>
      <c r="E496" s="29"/>
      <c r="F496" s="29"/>
      <c r="G496" s="29"/>
      <c r="H496" s="29"/>
      <c r="I496" s="29"/>
      <c r="J496" s="30"/>
      <c r="K496" s="4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5.75" customHeight="1" x14ac:dyDescent="0.3">
      <c r="A497" s="29"/>
      <c r="B497" s="29"/>
      <c r="C497" s="54"/>
      <c r="D497" s="29"/>
      <c r="E497" s="29"/>
      <c r="F497" s="29"/>
      <c r="G497" s="29"/>
      <c r="H497" s="29"/>
      <c r="I497" s="29"/>
      <c r="J497" s="30"/>
      <c r="K497" s="4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5.75" customHeight="1" x14ac:dyDescent="0.3">
      <c r="A498" s="29"/>
      <c r="B498" s="29"/>
      <c r="C498" s="54"/>
      <c r="D498" s="29"/>
      <c r="E498" s="29"/>
      <c r="F498" s="29"/>
      <c r="G498" s="29"/>
      <c r="H498" s="29"/>
      <c r="I498" s="29"/>
      <c r="J498" s="30"/>
      <c r="K498" s="4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5.75" customHeight="1" x14ac:dyDescent="0.3">
      <c r="A499" s="29"/>
      <c r="B499" s="29"/>
      <c r="C499" s="54"/>
      <c r="D499" s="29"/>
      <c r="E499" s="29"/>
      <c r="F499" s="29"/>
      <c r="G499" s="29"/>
      <c r="H499" s="29"/>
      <c r="I499" s="29"/>
      <c r="J499" s="30"/>
      <c r="K499" s="4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5.75" customHeight="1" x14ac:dyDescent="0.3">
      <c r="A500" s="29"/>
      <c r="B500" s="29"/>
      <c r="C500" s="54"/>
      <c r="D500" s="29"/>
      <c r="E500" s="29"/>
      <c r="F500" s="29"/>
      <c r="G500" s="29"/>
      <c r="H500" s="29"/>
      <c r="I500" s="29"/>
      <c r="J500" s="30"/>
      <c r="K500" s="4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5.75" customHeight="1" x14ac:dyDescent="0.3">
      <c r="A501" s="29"/>
      <c r="B501" s="29"/>
      <c r="C501" s="54"/>
      <c r="D501" s="29"/>
      <c r="E501" s="29"/>
      <c r="F501" s="29"/>
      <c r="G501" s="29"/>
      <c r="H501" s="29"/>
      <c r="I501" s="29"/>
      <c r="J501" s="30"/>
      <c r="K501" s="4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5.75" customHeight="1" x14ac:dyDescent="0.3">
      <c r="A502" s="29"/>
      <c r="B502" s="29"/>
      <c r="C502" s="54"/>
      <c r="D502" s="29"/>
      <c r="E502" s="29"/>
      <c r="F502" s="29"/>
      <c r="G502" s="29"/>
      <c r="H502" s="29"/>
      <c r="I502" s="29"/>
      <c r="J502" s="30"/>
      <c r="K502" s="4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5.75" customHeight="1" x14ac:dyDescent="0.3">
      <c r="A503" s="29"/>
      <c r="B503" s="29"/>
      <c r="C503" s="54"/>
      <c r="D503" s="29"/>
      <c r="E503" s="29"/>
      <c r="F503" s="29"/>
      <c r="G503" s="29"/>
      <c r="H503" s="29"/>
      <c r="I503" s="29"/>
      <c r="J503" s="30"/>
      <c r="K503" s="4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5.75" customHeight="1" x14ac:dyDescent="0.3">
      <c r="A504" s="29"/>
      <c r="B504" s="29"/>
      <c r="C504" s="54"/>
      <c r="D504" s="29"/>
      <c r="E504" s="29"/>
      <c r="F504" s="29"/>
      <c r="G504" s="29"/>
      <c r="H504" s="29"/>
      <c r="I504" s="29"/>
      <c r="J504" s="30"/>
      <c r="K504" s="4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5.75" customHeight="1" x14ac:dyDescent="0.3">
      <c r="A505" s="29"/>
      <c r="B505" s="29"/>
      <c r="C505" s="54"/>
      <c r="D505" s="29"/>
      <c r="E505" s="29"/>
      <c r="F505" s="29"/>
      <c r="G505" s="29"/>
      <c r="H505" s="29"/>
      <c r="I505" s="29"/>
      <c r="J505" s="30"/>
      <c r="K505" s="4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5.75" customHeight="1" x14ac:dyDescent="0.3">
      <c r="A506" s="29"/>
      <c r="B506" s="29"/>
      <c r="C506" s="54"/>
      <c r="D506" s="29"/>
      <c r="E506" s="29"/>
      <c r="F506" s="29"/>
      <c r="G506" s="29"/>
      <c r="H506" s="29"/>
      <c r="I506" s="29"/>
      <c r="J506" s="30"/>
      <c r="K506" s="4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5.75" customHeight="1" x14ac:dyDescent="0.3">
      <c r="A507" s="29"/>
      <c r="B507" s="29"/>
      <c r="C507" s="54"/>
      <c r="D507" s="29"/>
      <c r="E507" s="29"/>
      <c r="F507" s="29"/>
      <c r="G507" s="29"/>
      <c r="H507" s="29"/>
      <c r="I507" s="29"/>
      <c r="J507" s="30"/>
      <c r="K507" s="4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5.75" customHeight="1" x14ac:dyDescent="0.3">
      <c r="A508" s="29"/>
      <c r="B508" s="29"/>
      <c r="C508" s="54"/>
      <c r="D508" s="29"/>
      <c r="E508" s="29"/>
      <c r="F508" s="29"/>
      <c r="G508" s="29"/>
      <c r="H508" s="29"/>
      <c r="I508" s="29"/>
      <c r="J508" s="30"/>
      <c r="K508" s="4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5.75" customHeight="1" x14ac:dyDescent="0.3">
      <c r="A509" s="29"/>
      <c r="B509" s="29"/>
      <c r="C509" s="54"/>
      <c r="D509" s="29"/>
      <c r="E509" s="29"/>
      <c r="F509" s="29"/>
      <c r="G509" s="29"/>
      <c r="H509" s="29"/>
      <c r="I509" s="29"/>
      <c r="J509" s="30"/>
      <c r="K509" s="4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5.75" customHeight="1" x14ac:dyDescent="0.3">
      <c r="A510" s="29"/>
      <c r="B510" s="29"/>
      <c r="C510" s="54"/>
      <c r="D510" s="29"/>
      <c r="E510" s="29"/>
      <c r="F510" s="29"/>
      <c r="G510" s="29"/>
      <c r="H510" s="29"/>
      <c r="I510" s="29"/>
      <c r="J510" s="30"/>
      <c r="K510" s="4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5.75" customHeight="1" x14ac:dyDescent="0.3">
      <c r="A511" s="29"/>
      <c r="B511" s="29"/>
      <c r="C511" s="54"/>
      <c r="D511" s="29"/>
      <c r="E511" s="29"/>
      <c r="F511" s="29"/>
      <c r="G511" s="29"/>
      <c r="H511" s="29"/>
      <c r="I511" s="29"/>
      <c r="J511" s="30"/>
      <c r="K511" s="4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5.75" customHeight="1" x14ac:dyDescent="0.3">
      <c r="A512" s="29"/>
      <c r="B512" s="29"/>
      <c r="C512" s="54"/>
      <c r="D512" s="29"/>
      <c r="E512" s="29"/>
      <c r="F512" s="29"/>
      <c r="G512" s="29"/>
      <c r="H512" s="29"/>
      <c r="I512" s="29"/>
      <c r="J512" s="30"/>
      <c r="K512" s="4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5.75" customHeight="1" x14ac:dyDescent="0.3">
      <c r="A513" s="29"/>
      <c r="B513" s="29"/>
      <c r="C513" s="54"/>
      <c r="D513" s="29"/>
      <c r="E513" s="29"/>
      <c r="F513" s="29"/>
      <c r="G513" s="29"/>
      <c r="H513" s="29"/>
      <c r="I513" s="29"/>
      <c r="J513" s="30"/>
      <c r="K513" s="4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5.75" customHeight="1" x14ac:dyDescent="0.3">
      <c r="A514" s="29"/>
      <c r="B514" s="29"/>
      <c r="C514" s="54"/>
      <c r="D514" s="29"/>
      <c r="E514" s="29"/>
      <c r="F514" s="29"/>
      <c r="G514" s="29"/>
      <c r="H514" s="29"/>
      <c r="I514" s="29"/>
      <c r="J514" s="30"/>
      <c r="K514" s="4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5.75" customHeight="1" x14ac:dyDescent="0.3">
      <c r="A515" s="29"/>
      <c r="B515" s="29"/>
      <c r="C515" s="54"/>
      <c r="D515" s="29"/>
      <c r="E515" s="29"/>
      <c r="F515" s="29"/>
      <c r="G515" s="29"/>
      <c r="H515" s="29"/>
      <c r="I515" s="29"/>
      <c r="J515" s="30"/>
      <c r="K515" s="4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5.75" customHeight="1" x14ac:dyDescent="0.3">
      <c r="A516" s="29"/>
      <c r="B516" s="29"/>
      <c r="C516" s="54"/>
      <c r="D516" s="29"/>
      <c r="E516" s="29"/>
      <c r="F516" s="29"/>
      <c r="G516" s="29"/>
      <c r="H516" s="29"/>
      <c r="I516" s="29"/>
      <c r="J516" s="30"/>
      <c r="K516" s="4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5.75" customHeight="1" x14ac:dyDescent="0.3">
      <c r="A517" s="29"/>
      <c r="B517" s="29"/>
      <c r="C517" s="54"/>
      <c r="D517" s="29"/>
      <c r="E517" s="29"/>
      <c r="F517" s="29"/>
      <c r="G517" s="29"/>
      <c r="H517" s="29"/>
      <c r="I517" s="29"/>
      <c r="J517" s="30"/>
      <c r="K517" s="4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5.75" customHeight="1" x14ac:dyDescent="0.3">
      <c r="A518" s="29"/>
      <c r="B518" s="29"/>
      <c r="C518" s="54"/>
      <c r="D518" s="29"/>
      <c r="E518" s="29"/>
      <c r="F518" s="29"/>
      <c r="G518" s="29"/>
      <c r="H518" s="29"/>
      <c r="I518" s="29"/>
      <c r="J518" s="30"/>
      <c r="K518" s="4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5.75" customHeight="1" x14ac:dyDescent="0.3">
      <c r="A519" s="29"/>
      <c r="B519" s="29"/>
      <c r="C519" s="54"/>
      <c r="D519" s="29"/>
      <c r="E519" s="29"/>
      <c r="F519" s="29"/>
      <c r="G519" s="29"/>
      <c r="H519" s="29"/>
      <c r="I519" s="29"/>
      <c r="J519" s="30"/>
      <c r="K519" s="4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5.75" customHeight="1" x14ac:dyDescent="0.3">
      <c r="A520" s="29"/>
      <c r="B520" s="29"/>
      <c r="C520" s="54"/>
      <c r="D520" s="29"/>
      <c r="E520" s="29"/>
      <c r="F520" s="29"/>
      <c r="G520" s="29"/>
      <c r="H520" s="29"/>
      <c r="I520" s="29"/>
      <c r="J520" s="30"/>
      <c r="K520" s="4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5.75" customHeight="1" x14ac:dyDescent="0.3">
      <c r="A521" s="29"/>
      <c r="B521" s="29"/>
      <c r="C521" s="54"/>
      <c r="D521" s="29"/>
      <c r="E521" s="29"/>
      <c r="F521" s="29"/>
      <c r="G521" s="29"/>
      <c r="H521" s="29"/>
      <c r="I521" s="29"/>
      <c r="J521" s="30"/>
      <c r="K521" s="4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5.75" customHeight="1" x14ac:dyDescent="0.3">
      <c r="A522" s="29"/>
      <c r="B522" s="29"/>
      <c r="C522" s="54"/>
      <c r="D522" s="29"/>
      <c r="E522" s="29"/>
      <c r="F522" s="29"/>
      <c r="G522" s="29"/>
      <c r="H522" s="29"/>
      <c r="I522" s="29"/>
      <c r="J522" s="30"/>
      <c r="K522" s="4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5.75" customHeight="1" x14ac:dyDescent="0.3">
      <c r="A523" s="29"/>
      <c r="B523" s="29"/>
      <c r="C523" s="54"/>
      <c r="D523" s="29"/>
      <c r="E523" s="29"/>
      <c r="F523" s="29"/>
      <c r="G523" s="29"/>
      <c r="H523" s="29"/>
      <c r="I523" s="29"/>
      <c r="J523" s="30"/>
      <c r="K523" s="4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5.75" customHeight="1" x14ac:dyDescent="0.3">
      <c r="A524" s="29"/>
      <c r="B524" s="29"/>
      <c r="C524" s="54"/>
      <c r="D524" s="29"/>
      <c r="E524" s="29"/>
      <c r="F524" s="29"/>
      <c r="G524" s="29"/>
      <c r="H524" s="29"/>
      <c r="I524" s="29"/>
      <c r="J524" s="30"/>
      <c r="K524" s="4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5.75" customHeight="1" x14ac:dyDescent="0.3">
      <c r="A525" s="29"/>
      <c r="B525" s="29"/>
      <c r="C525" s="54"/>
      <c r="D525" s="29"/>
      <c r="E525" s="29"/>
      <c r="F525" s="29"/>
      <c r="G525" s="29"/>
      <c r="H525" s="29"/>
      <c r="I525" s="29"/>
      <c r="J525" s="30"/>
      <c r="K525" s="4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5.75" customHeight="1" x14ac:dyDescent="0.3">
      <c r="A526" s="29"/>
      <c r="B526" s="29"/>
      <c r="C526" s="54"/>
      <c r="D526" s="29"/>
      <c r="E526" s="29"/>
      <c r="F526" s="29"/>
      <c r="G526" s="29"/>
      <c r="H526" s="29"/>
      <c r="I526" s="29"/>
      <c r="J526" s="30"/>
      <c r="K526" s="4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5.75" customHeight="1" x14ac:dyDescent="0.3">
      <c r="A527" s="29"/>
      <c r="B527" s="29"/>
      <c r="C527" s="54"/>
      <c r="D527" s="29"/>
      <c r="E527" s="29"/>
      <c r="F527" s="29"/>
      <c r="G527" s="29"/>
      <c r="H527" s="29"/>
      <c r="I527" s="29"/>
      <c r="J527" s="30"/>
      <c r="K527" s="4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5.75" customHeight="1" x14ac:dyDescent="0.3">
      <c r="A528" s="29"/>
      <c r="B528" s="29"/>
      <c r="C528" s="54"/>
      <c r="D528" s="29"/>
      <c r="E528" s="29"/>
      <c r="F528" s="29"/>
      <c r="G528" s="29"/>
      <c r="H528" s="29"/>
      <c r="I528" s="29"/>
      <c r="J528" s="30"/>
      <c r="K528" s="4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5.75" customHeight="1" x14ac:dyDescent="0.3">
      <c r="A529" s="29"/>
      <c r="B529" s="29"/>
      <c r="C529" s="54"/>
      <c r="D529" s="29"/>
      <c r="E529" s="29"/>
      <c r="F529" s="29"/>
      <c r="G529" s="29"/>
      <c r="H529" s="29"/>
      <c r="I529" s="29"/>
      <c r="J529" s="30"/>
      <c r="K529" s="4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5.75" customHeight="1" x14ac:dyDescent="0.3">
      <c r="A530" s="29"/>
      <c r="B530" s="29"/>
      <c r="C530" s="54"/>
      <c r="D530" s="29"/>
      <c r="E530" s="29"/>
      <c r="F530" s="29"/>
      <c r="G530" s="29"/>
      <c r="H530" s="29"/>
      <c r="I530" s="29"/>
      <c r="J530" s="30"/>
      <c r="K530" s="4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5.75" customHeight="1" x14ac:dyDescent="0.3">
      <c r="A531" s="29"/>
      <c r="B531" s="29"/>
      <c r="C531" s="54"/>
      <c r="D531" s="29"/>
      <c r="E531" s="29"/>
      <c r="F531" s="29"/>
      <c r="G531" s="29"/>
      <c r="H531" s="29"/>
      <c r="I531" s="29"/>
      <c r="J531" s="30"/>
      <c r="K531" s="4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5.75" customHeight="1" x14ac:dyDescent="0.3">
      <c r="A532" s="29"/>
      <c r="B532" s="29"/>
      <c r="C532" s="54"/>
      <c r="D532" s="29"/>
      <c r="E532" s="29"/>
      <c r="F532" s="29"/>
      <c r="G532" s="29"/>
      <c r="H532" s="29"/>
      <c r="I532" s="29"/>
      <c r="J532" s="30"/>
      <c r="K532" s="4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5.75" customHeight="1" x14ac:dyDescent="0.3">
      <c r="A533" s="29"/>
      <c r="B533" s="29"/>
      <c r="C533" s="54"/>
      <c r="D533" s="29"/>
      <c r="E533" s="29"/>
      <c r="F533" s="29"/>
      <c r="G533" s="29"/>
      <c r="H533" s="29"/>
      <c r="I533" s="29"/>
      <c r="J533" s="30"/>
      <c r="K533" s="4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5.75" customHeight="1" x14ac:dyDescent="0.3">
      <c r="A534" s="29"/>
      <c r="B534" s="29"/>
      <c r="C534" s="54"/>
      <c r="D534" s="29"/>
      <c r="E534" s="29"/>
      <c r="F534" s="29"/>
      <c r="G534" s="29"/>
      <c r="H534" s="29"/>
      <c r="I534" s="29"/>
      <c r="J534" s="30"/>
      <c r="K534" s="4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5.75" customHeight="1" x14ac:dyDescent="0.3">
      <c r="A535" s="29"/>
      <c r="B535" s="29"/>
      <c r="C535" s="54"/>
      <c r="D535" s="29"/>
      <c r="E535" s="29"/>
      <c r="F535" s="29"/>
      <c r="G535" s="29"/>
      <c r="H535" s="29"/>
      <c r="I535" s="29"/>
      <c r="J535" s="30"/>
      <c r="K535" s="4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5.75" customHeight="1" x14ac:dyDescent="0.3">
      <c r="A536" s="29"/>
      <c r="B536" s="29"/>
      <c r="C536" s="54"/>
      <c r="D536" s="29"/>
      <c r="E536" s="29"/>
      <c r="F536" s="29"/>
      <c r="G536" s="29"/>
      <c r="H536" s="29"/>
      <c r="I536" s="29"/>
      <c r="J536" s="30"/>
      <c r="K536" s="4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5.75" customHeight="1" x14ac:dyDescent="0.3">
      <c r="A537" s="29"/>
      <c r="B537" s="29"/>
      <c r="C537" s="54"/>
      <c r="D537" s="29"/>
      <c r="E537" s="29"/>
      <c r="F537" s="29"/>
      <c r="G537" s="29"/>
      <c r="H537" s="29"/>
      <c r="I537" s="29"/>
      <c r="J537" s="30"/>
      <c r="K537" s="4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5.75" customHeight="1" x14ac:dyDescent="0.3">
      <c r="A538" s="29"/>
      <c r="B538" s="29"/>
      <c r="C538" s="54"/>
      <c r="D538" s="29"/>
      <c r="E538" s="29"/>
      <c r="F538" s="29"/>
      <c r="G538" s="29"/>
      <c r="H538" s="29"/>
      <c r="I538" s="29"/>
      <c r="J538" s="30"/>
      <c r="K538" s="4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5.75" customHeight="1" x14ac:dyDescent="0.3">
      <c r="A539" s="29"/>
      <c r="B539" s="29"/>
      <c r="C539" s="54"/>
      <c r="D539" s="29"/>
      <c r="E539" s="29"/>
      <c r="F539" s="29"/>
      <c r="G539" s="29"/>
      <c r="H539" s="29"/>
      <c r="I539" s="29"/>
      <c r="J539" s="30"/>
      <c r="K539" s="4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5.75" customHeight="1" x14ac:dyDescent="0.3">
      <c r="A540" s="29"/>
      <c r="B540" s="29"/>
      <c r="C540" s="54"/>
      <c r="D540" s="29"/>
      <c r="E540" s="29"/>
      <c r="F540" s="29"/>
      <c r="G540" s="29"/>
      <c r="H540" s="29"/>
      <c r="I540" s="29"/>
      <c r="J540" s="30"/>
      <c r="K540" s="4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5.75" customHeight="1" x14ac:dyDescent="0.3">
      <c r="A541" s="29"/>
      <c r="B541" s="29"/>
      <c r="C541" s="54"/>
      <c r="D541" s="29"/>
      <c r="E541" s="29"/>
      <c r="F541" s="29"/>
      <c r="G541" s="29"/>
      <c r="H541" s="29"/>
      <c r="I541" s="29"/>
      <c r="J541" s="30"/>
      <c r="K541" s="4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5.75" customHeight="1" x14ac:dyDescent="0.3">
      <c r="A542" s="29"/>
      <c r="B542" s="29"/>
      <c r="C542" s="54"/>
      <c r="D542" s="29"/>
      <c r="E542" s="29"/>
      <c r="F542" s="29"/>
      <c r="G542" s="29"/>
      <c r="H542" s="29"/>
      <c r="I542" s="29"/>
      <c r="J542" s="30"/>
      <c r="K542" s="4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5.75" customHeight="1" x14ac:dyDescent="0.3">
      <c r="A543" s="29"/>
      <c r="B543" s="29"/>
      <c r="C543" s="54"/>
      <c r="D543" s="29"/>
      <c r="E543" s="29"/>
      <c r="F543" s="29"/>
      <c r="G543" s="29"/>
      <c r="H543" s="29"/>
      <c r="I543" s="29"/>
      <c r="J543" s="30"/>
      <c r="K543" s="4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5.75" customHeight="1" x14ac:dyDescent="0.3">
      <c r="A544" s="29"/>
      <c r="B544" s="29"/>
      <c r="C544" s="54"/>
      <c r="D544" s="29"/>
      <c r="E544" s="29"/>
      <c r="F544" s="29"/>
      <c r="G544" s="29"/>
      <c r="H544" s="29"/>
      <c r="I544" s="29"/>
      <c r="J544" s="30"/>
      <c r="K544" s="4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5.75" customHeight="1" x14ac:dyDescent="0.3">
      <c r="A545" s="29"/>
      <c r="B545" s="29"/>
      <c r="C545" s="54"/>
      <c r="D545" s="29"/>
      <c r="E545" s="29"/>
      <c r="F545" s="29"/>
      <c r="G545" s="29"/>
      <c r="H545" s="29"/>
      <c r="I545" s="29"/>
      <c r="J545" s="30"/>
      <c r="K545" s="4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5.75" customHeight="1" x14ac:dyDescent="0.3">
      <c r="A546" s="29"/>
      <c r="B546" s="29"/>
      <c r="C546" s="54"/>
      <c r="D546" s="29"/>
      <c r="E546" s="29"/>
      <c r="F546" s="29"/>
      <c r="G546" s="29"/>
      <c r="H546" s="29"/>
      <c r="I546" s="29"/>
      <c r="J546" s="30"/>
      <c r="K546" s="4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5.75" customHeight="1" x14ac:dyDescent="0.3">
      <c r="A547" s="29"/>
      <c r="B547" s="29"/>
      <c r="C547" s="54"/>
      <c r="D547" s="29"/>
      <c r="E547" s="29"/>
      <c r="F547" s="29"/>
      <c r="G547" s="29"/>
      <c r="H547" s="29"/>
      <c r="I547" s="29"/>
      <c r="J547" s="30"/>
      <c r="K547" s="4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5.75" customHeight="1" x14ac:dyDescent="0.3">
      <c r="A548" s="29"/>
      <c r="B548" s="29"/>
      <c r="C548" s="54"/>
      <c r="D548" s="29"/>
      <c r="E548" s="29"/>
      <c r="F548" s="29"/>
      <c r="G548" s="29"/>
      <c r="H548" s="29"/>
      <c r="I548" s="29"/>
      <c r="J548" s="30"/>
      <c r="K548" s="4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5.75" customHeight="1" x14ac:dyDescent="0.3">
      <c r="A549" s="29"/>
      <c r="B549" s="29"/>
      <c r="C549" s="54"/>
      <c r="D549" s="29"/>
      <c r="E549" s="29"/>
      <c r="F549" s="29"/>
      <c r="G549" s="29"/>
      <c r="H549" s="29"/>
      <c r="I549" s="29"/>
      <c r="J549" s="30"/>
      <c r="K549" s="4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5.75" customHeight="1" x14ac:dyDescent="0.3">
      <c r="A550" s="29"/>
      <c r="B550" s="29"/>
      <c r="C550" s="54"/>
      <c r="D550" s="29"/>
      <c r="E550" s="29"/>
      <c r="F550" s="29"/>
      <c r="G550" s="29"/>
      <c r="H550" s="29"/>
      <c r="I550" s="29"/>
      <c r="J550" s="30"/>
      <c r="K550" s="4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5.75" customHeight="1" x14ac:dyDescent="0.3">
      <c r="A551" s="29"/>
      <c r="B551" s="29"/>
      <c r="C551" s="54"/>
      <c r="D551" s="29"/>
      <c r="E551" s="29"/>
      <c r="F551" s="29"/>
      <c r="G551" s="29"/>
      <c r="H551" s="29"/>
      <c r="I551" s="29"/>
      <c r="J551" s="30"/>
      <c r="K551" s="4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5.75" customHeight="1" x14ac:dyDescent="0.3">
      <c r="A552" s="29"/>
      <c r="B552" s="29"/>
      <c r="C552" s="54"/>
      <c r="D552" s="29"/>
      <c r="E552" s="29"/>
      <c r="F552" s="29"/>
      <c r="G552" s="29"/>
      <c r="H552" s="29"/>
      <c r="I552" s="29"/>
      <c r="J552" s="30"/>
      <c r="K552" s="4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5.75" customHeight="1" x14ac:dyDescent="0.3">
      <c r="A553" s="29"/>
      <c r="B553" s="29"/>
      <c r="C553" s="54"/>
      <c r="D553" s="29"/>
      <c r="E553" s="29"/>
      <c r="F553" s="29"/>
      <c r="G553" s="29"/>
      <c r="H553" s="29"/>
      <c r="I553" s="29"/>
      <c r="J553" s="30"/>
      <c r="K553" s="4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5.75" customHeight="1" x14ac:dyDescent="0.3">
      <c r="A554" s="29"/>
      <c r="B554" s="29"/>
      <c r="C554" s="54"/>
      <c r="D554" s="29"/>
      <c r="E554" s="29"/>
      <c r="F554" s="29"/>
      <c r="G554" s="29"/>
      <c r="H554" s="29"/>
      <c r="I554" s="29"/>
      <c r="J554" s="30"/>
      <c r="K554" s="4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5.75" customHeight="1" x14ac:dyDescent="0.3">
      <c r="A555" s="29"/>
      <c r="B555" s="29"/>
      <c r="C555" s="54"/>
      <c r="D555" s="29"/>
      <c r="E555" s="29"/>
      <c r="F555" s="29"/>
      <c r="G555" s="29"/>
      <c r="H555" s="29"/>
      <c r="I555" s="29"/>
      <c r="J555" s="30"/>
      <c r="K555" s="4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5.75" customHeight="1" x14ac:dyDescent="0.3">
      <c r="A556" s="29"/>
      <c r="B556" s="29"/>
      <c r="C556" s="54"/>
      <c r="D556" s="29"/>
      <c r="E556" s="29"/>
      <c r="F556" s="29"/>
      <c r="G556" s="29"/>
      <c r="H556" s="29"/>
      <c r="I556" s="29"/>
      <c r="J556" s="30"/>
      <c r="K556" s="4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5.75" customHeight="1" x14ac:dyDescent="0.3">
      <c r="A557" s="29"/>
      <c r="B557" s="29"/>
      <c r="C557" s="54"/>
      <c r="D557" s="29"/>
      <c r="E557" s="29"/>
      <c r="F557" s="29"/>
      <c r="G557" s="29"/>
      <c r="H557" s="29"/>
      <c r="I557" s="29"/>
      <c r="J557" s="30"/>
      <c r="K557" s="4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5.75" customHeight="1" x14ac:dyDescent="0.3">
      <c r="A558" s="29"/>
      <c r="B558" s="29"/>
      <c r="C558" s="54"/>
      <c r="D558" s="29"/>
      <c r="E558" s="29"/>
      <c r="F558" s="29"/>
      <c r="G558" s="29"/>
      <c r="H558" s="29"/>
      <c r="I558" s="29"/>
      <c r="J558" s="30"/>
      <c r="K558" s="4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5.75" customHeight="1" x14ac:dyDescent="0.3">
      <c r="A559" s="29"/>
      <c r="B559" s="29"/>
      <c r="C559" s="54"/>
      <c r="D559" s="29"/>
      <c r="E559" s="29"/>
      <c r="F559" s="29"/>
      <c r="G559" s="29"/>
      <c r="H559" s="29"/>
      <c r="I559" s="29"/>
      <c r="J559" s="30"/>
      <c r="K559" s="4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5.75" customHeight="1" x14ac:dyDescent="0.3">
      <c r="A560" s="29"/>
      <c r="B560" s="29"/>
      <c r="C560" s="54"/>
      <c r="D560" s="29"/>
      <c r="E560" s="29"/>
      <c r="F560" s="29"/>
      <c r="G560" s="29"/>
      <c r="H560" s="29"/>
      <c r="I560" s="29"/>
      <c r="J560" s="30"/>
      <c r="K560" s="4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5.75" customHeight="1" x14ac:dyDescent="0.3">
      <c r="A561" s="29"/>
      <c r="B561" s="29"/>
      <c r="C561" s="54"/>
      <c r="D561" s="29"/>
      <c r="E561" s="29"/>
      <c r="F561" s="29"/>
      <c r="G561" s="29"/>
      <c r="H561" s="29"/>
      <c r="I561" s="29"/>
      <c r="J561" s="30"/>
      <c r="K561" s="4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5.75" customHeight="1" x14ac:dyDescent="0.3">
      <c r="A562" s="29"/>
      <c r="B562" s="29"/>
      <c r="C562" s="54"/>
      <c r="D562" s="29"/>
      <c r="E562" s="29"/>
      <c r="F562" s="29"/>
      <c r="G562" s="29"/>
      <c r="H562" s="29"/>
      <c r="I562" s="29"/>
      <c r="J562" s="30"/>
      <c r="K562" s="4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5.75" customHeight="1" x14ac:dyDescent="0.3">
      <c r="A563" s="29"/>
      <c r="B563" s="29"/>
      <c r="C563" s="54"/>
      <c r="D563" s="29"/>
      <c r="E563" s="29"/>
      <c r="F563" s="29"/>
      <c r="G563" s="29"/>
      <c r="H563" s="29"/>
      <c r="I563" s="29"/>
      <c r="J563" s="30"/>
      <c r="K563" s="4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5.75" customHeight="1" x14ac:dyDescent="0.3">
      <c r="A564" s="29"/>
      <c r="B564" s="29"/>
      <c r="C564" s="54"/>
      <c r="D564" s="29"/>
      <c r="E564" s="29"/>
      <c r="F564" s="29"/>
      <c r="G564" s="29"/>
      <c r="H564" s="29"/>
      <c r="I564" s="29"/>
      <c r="J564" s="30"/>
      <c r="K564" s="4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5.75" customHeight="1" x14ac:dyDescent="0.3">
      <c r="A565" s="29"/>
      <c r="B565" s="29"/>
      <c r="C565" s="54"/>
      <c r="D565" s="29"/>
      <c r="E565" s="29"/>
      <c r="F565" s="29"/>
      <c r="G565" s="29"/>
      <c r="H565" s="29"/>
      <c r="I565" s="29"/>
      <c r="J565" s="30"/>
      <c r="K565" s="4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5.75" customHeight="1" x14ac:dyDescent="0.3">
      <c r="A566" s="29"/>
      <c r="B566" s="29"/>
      <c r="C566" s="54"/>
      <c r="D566" s="29"/>
      <c r="E566" s="29"/>
      <c r="F566" s="29"/>
      <c r="G566" s="29"/>
      <c r="H566" s="29"/>
      <c r="I566" s="29"/>
      <c r="J566" s="30"/>
      <c r="K566" s="4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5.75" customHeight="1" x14ac:dyDescent="0.3">
      <c r="A567" s="29"/>
      <c r="B567" s="29"/>
      <c r="C567" s="54"/>
      <c r="D567" s="29"/>
      <c r="E567" s="29"/>
      <c r="F567" s="29"/>
      <c r="G567" s="29"/>
      <c r="H567" s="29"/>
      <c r="I567" s="29"/>
      <c r="J567" s="30"/>
      <c r="K567" s="4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5.75" customHeight="1" x14ac:dyDescent="0.3">
      <c r="A568" s="29"/>
      <c r="B568" s="29"/>
      <c r="C568" s="54"/>
      <c r="D568" s="29"/>
      <c r="E568" s="29"/>
      <c r="F568" s="29"/>
      <c r="G568" s="29"/>
      <c r="H568" s="29"/>
      <c r="I568" s="29"/>
      <c r="J568" s="30"/>
      <c r="K568" s="4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5.75" customHeight="1" x14ac:dyDescent="0.3">
      <c r="A569" s="29"/>
      <c r="B569" s="29"/>
      <c r="C569" s="54"/>
      <c r="D569" s="29"/>
      <c r="E569" s="29"/>
      <c r="F569" s="29"/>
      <c r="G569" s="29"/>
      <c r="H569" s="29"/>
      <c r="I569" s="29"/>
      <c r="J569" s="30"/>
      <c r="K569" s="4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5.75" customHeight="1" x14ac:dyDescent="0.3">
      <c r="A570" s="29"/>
      <c r="B570" s="29"/>
      <c r="C570" s="54"/>
      <c r="D570" s="29"/>
      <c r="E570" s="29"/>
      <c r="F570" s="29"/>
      <c r="G570" s="29"/>
      <c r="H570" s="29"/>
      <c r="I570" s="29"/>
      <c r="J570" s="30"/>
      <c r="K570" s="4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5.75" customHeight="1" x14ac:dyDescent="0.3">
      <c r="A571" s="29"/>
      <c r="B571" s="29"/>
      <c r="C571" s="54"/>
      <c r="D571" s="29"/>
      <c r="E571" s="29"/>
      <c r="F571" s="29"/>
      <c r="G571" s="29"/>
      <c r="H571" s="29"/>
      <c r="I571" s="29"/>
      <c r="J571" s="30"/>
      <c r="K571" s="4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5.75" customHeight="1" x14ac:dyDescent="0.3">
      <c r="A572" s="29"/>
      <c r="B572" s="29"/>
      <c r="C572" s="54"/>
      <c r="D572" s="29"/>
      <c r="E572" s="29"/>
      <c r="F572" s="29"/>
      <c r="G572" s="29"/>
      <c r="H572" s="29"/>
      <c r="I572" s="29"/>
      <c r="J572" s="30"/>
      <c r="K572" s="4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5.75" customHeight="1" x14ac:dyDescent="0.3">
      <c r="A573" s="29"/>
      <c r="B573" s="29"/>
      <c r="C573" s="54"/>
      <c r="D573" s="29"/>
      <c r="E573" s="29"/>
      <c r="F573" s="29"/>
      <c r="G573" s="29"/>
      <c r="H573" s="29"/>
      <c r="I573" s="29"/>
      <c r="J573" s="30"/>
      <c r="K573" s="4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5.75" customHeight="1" x14ac:dyDescent="0.3">
      <c r="A574" s="29"/>
      <c r="B574" s="29"/>
      <c r="C574" s="54"/>
      <c r="D574" s="29"/>
      <c r="E574" s="29"/>
      <c r="F574" s="29"/>
      <c r="G574" s="29"/>
      <c r="H574" s="29"/>
      <c r="I574" s="29"/>
      <c r="J574" s="30"/>
      <c r="K574" s="4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5.75" customHeight="1" x14ac:dyDescent="0.3">
      <c r="A575" s="29"/>
      <c r="B575" s="29"/>
      <c r="C575" s="54"/>
      <c r="D575" s="29"/>
      <c r="E575" s="29"/>
      <c r="F575" s="29"/>
      <c r="G575" s="29"/>
      <c r="H575" s="29"/>
      <c r="I575" s="29"/>
      <c r="J575" s="30"/>
      <c r="K575" s="4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5.75" customHeight="1" x14ac:dyDescent="0.3">
      <c r="A576" s="29"/>
      <c r="B576" s="29"/>
      <c r="C576" s="54"/>
      <c r="D576" s="29"/>
      <c r="E576" s="29"/>
      <c r="F576" s="29"/>
      <c r="G576" s="29"/>
      <c r="H576" s="29"/>
      <c r="I576" s="29"/>
      <c r="J576" s="30"/>
      <c r="K576" s="4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5.75" customHeight="1" x14ac:dyDescent="0.3">
      <c r="A577" s="29"/>
      <c r="B577" s="29"/>
      <c r="C577" s="54"/>
      <c r="D577" s="29"/>
      <c r="E577" s="29"/>
      <c r="F577" s="29"/>
      <c r="G577" s="29"/>
      <c r="H577" s="29"/>
      <c r="I577" s="29"/>
      <c r="J577" s="30"/>
      <c r="K577" s="4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5.75" customHeight="1" x14ac:dyDescent="0.3">
      <c r="A578" s="29"/>
      <c r="B578" s="29"/>
      <c r="C578" s="54"/>
      <c r="D578" s="29"/>
      <c r="E578" s="29"/>
      <c r="F578" s="29"/>
      <c r="G578" s="29"/>
      <c r="H578" s="29"/>
      <c r="I578" s="29"/>
      <c r="J578" s="30"/>
      <c r="K578" s="4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5.75" customHeight="1" x14ac:dyDescent="0.3">
      <c r="A579" s="29"/>
      <c r="B579" s="29"/>
      <c r="C579" s="54"/>
      <c r="D579" s="29"/>
      <c r="E579" s="29"/>
      <c r="F579" s="29"/>
      <c r="G579" s="29"/>
      <c r="H579" s="29"/>
      <c r="I579" s="29"/>
      <c r="J579" s="30"/>
      <c r="K579" s="4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5.75" customHeight="1" x14ac:dyDescent="0.3">
      <c r="A580" s="29"/>
      <c r="B580" s="29"/>
      <c r="C580" s="54"/>
      <c r="D580" s="29"/>
      <c r="E580" s="29"/>
      <c r="F580" s="29"/>
      <c r="G580" s="29"/>
      <c r="H580" s="29"/>
      <c r="I580" s="29"/>
      <c r="J580" s="30"/>
      <c r="K580" s="4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5.75" customHeight="1" x14ac:dyDescent="0.3">
      <c r="A581" s="29"/>
      <c r="B581" s="29"/>
      <c r="C581" s="54"/>
      <c r="D581" s="29"/>
      <c r="E581" s="29"/>
      <c r="F581" s="29"/>
      <c r="G581" s="29"/>
      <c r="H581" s="29"/>
      <c r="I581" s="29"/>
      <c r="J581" s="30"/>
      <c r="K581" s="4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5.75" customHeight="1" x14ac:dyDescent="0.3">
      <c r="A582" s="29"/>
      <c r="B582" s="29"/>
      <c r="C582" s="54"/>
      <c r="D582" s="29"/>
      <c r="E582" s="29"/>
      <c r="F582" s="29"/>
      <c r="G582" s="29"/>
      <c r="H582" s="29"/>
      <c r="I582" s="29"/>
      <c r="J582" s="30"/>
      <c r="K582" s="4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5.75" customHeight="1" x14ac:dyDescent="0.3">
      <c r="A583" s="29"/>
      <c r="B583" s="29"/>
      <c r="C583" s="54"/>
      <c r="D583" s="29"/>
      <c r="E583" s="29"/>
      <c r="F583" s="29"/>
      <c r="G583" s="29"/>
      <c r="H583" s="29"/>
      <c r="I583" s="29"/>
      <c r="J583" s="30"/>
      <c r="K583" s="4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5.75" customHeight="1" x14ac:dyDescent="0.3">
      <c r="A584" s="29"/>
      <c r="B584" s="29"/>
      <c r="C584" s="54"/>
      <c r="D584" s="29"/>
      <c r="E584" s="29"/>
      <c r="F584" s="29"/>
      <c r="G584" s="29"/>
      <c r="H584" s="29"/>
      <c r="I584" s="29"/>
      <c r="J584" s="30"/>
      <c r="K584" s="4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5.75" customHeight="1" x14ac:dyDescent="0.3">
      <c r="A585" s="29"/>
      <c r="B585" s="29"/>
      <c r="C585" s="54"/>
      <c r="D585" s="29"/>
      <c r="E585" s="29"/>
      <c r="F585" s="29"/>
      <c r="G585" s="29"/>
      <c r="H585" s="29"/>
      <c r="I585" s="29"/>
      <c r="J585" s="30"/>
      <c r="K585" s="4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5.75" customHeight="1" x14ac:dyDescent="0.3">
      <c r="A586" s="29"/>
      <c r="B586" s="29"/>
      <c r="C586" s="54"/>
      <c r="D586" s="29"/>
      <c r="E586" s="29"/>
      <c r="F586" s="29"/>
      <c r="G586" s="29"/>
      <c r="H586" s="29"/>
      <c r="I586" s="29"/>
      <c r="J586" s="30"/>
      <c r="K586" s="4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5.75" customHeight="1" x14ac:dyDescent="0.3">
      <c r="A587" s="29"/>
      <c r="B587" s="29"/>
      <c r="C587" s="54"/>
      <c r="D587" s="29"/>
      <c r="E587" s="29"/>
      <c r="F587" s="29"/>
      <c r="G587" s="29"/>
      <c r="H587" s="29"/>
      <c r="I587" s="29"/>
      <c r="J587" s="30"/>
      <c r="K587" s="4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5.75" customHeight="1" x14ac:dyDescent="0.3">
      <c r="A588" s="29"/>
      <c r="B588" s="29"/>
      <c r="C588" s="54"/>
      <c r="D588" s="29"/>
      <c r="E588" s="29"/>
      <c r="F588" s="29"/>
      <c r="G588" s="29"/>
      <c r="H588" s="29"/>
      <c r="I588" s="29"/>
      <c r="J588" s="30"/>
      <c r="K588" s="4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5.75" customHeight="1" x14ac:dyDescent="0.3">
      <c r="A589" s="29"/>
      <c r="B589" s="29"/>
      <c r="C589" s="54"/>
      <c r="D589" s="29"/>
      <c r="E589" s="29"/>
      <c r="F589" s="29"/>
      <c r="G589" s="29"/>
      <c r="H589" s="29"/>
      <c r="I589" s="29"/>
      <c r="J589" s="30"/>
      <c r="K589" s="4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5.75" customHeight="1" x14ac:dyDescent="0.3">
      <c r="A590" s="29"/>
      <c r="B590" s="29"/>
      <c r="C590" s="54"/>
      <c r="D590" s="29"/>
      <c r="E590" s="29"/>
      <c r="F590" s="29"/>
      <c r="G590" s="29"/>
      <c r="H590" s="29"/>
      <c r="I590" s="29"/>
      <c r="J590" s="30"/>
      <c r="K590" s="4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5.75" customHeight="1" x14ac:dyDescent="0.3">
      <c r="A591" s="29"/>
      <c r="B591" s="29"/>
      <c r="C591" s="54"/>
      <c r="D591" s="29"/>
      <c r="E591" s="29"/>
      <c r="F591" s="29"/>
      <c r="G591" s="29"/>
      <c r="H591" s="29"/>
      <c r="I591" s="29"/>
      <c r="J591" s="30"/>
      <c r="K591" s="4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5.75" customHeight="1" x14ac:dyDescent="0.3">
      <c r="A592" s="29"/>
      <c r="B592" s="29"/>
      <c r="C592" s="54"/>
      <c r="D592" s="29"/>
      <c r="E592" s="29"/>
      <c r="F592" s="29"/>
      <c r="G592" s="29"/>
      <c r="H592" s="29"/>
      <c r="I592" s="29"/>
      <c r="J592" s="30"/>
      <c r="K592" s="4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5.75" customHeight="1" x14ac:dyDescent="0.3">
      <c r="A593" s="29"/>
      <c r="B593" s="29"/>
      <c r="C593" s="54"/>
      <c r="D593" s="29"/>
      <c r="E593" s="29"/>
      <c r="F593" s="29"/>
      <c r="G593" s="29"/>
      <c r="H593" s="29"/>
      <c r="I593" s="29"/>
      <c r="J593" s="30"/>
      <c r="K593" s="4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5.75" customHeight="1" x14ac:dyDescent="0.3">
      <c r="A594" s="29"/>
      <c r="B594" s="29"/>
      <c r="C594" s="54"/>
      <c r="D594" s="29"/>
      <c r="E594" s="29"/>
      <c r="F594" s="29"/>
      <c r="G594" s="29"/>
      <c r="H594" s="29"/>
      <c r="I594" s="29"/>
      <c r="J594" s="30"/>
      <c r="K594" s="4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5.75" customHeight="1" x14ac:dyDescent="0.3">
      <c r="A595" s="29"/>
      <c r="B595" s="29"/>
      <c r="C595" s="54"/>
      <c r="D595" s="29"/>
      <c r="E595" s="29"/>
      <c r="F595" s="29"/>
      <c r="G595" s="29"/>
      <c r="H595" s="29"/>
      <c r="I595" s="29"/>
      <c r="J595" s="30"/>
      <c r="K595" s="4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5.75" customHeight="1" x14ac:dyDescent="0.3">
      <c r="A596" s="29"/>
      <c r="B596" s="29"/>
      <c r="C596" s="54"/>
      <c r="D596" s="29"/>
      <c r="E596" s="29"/>
      <c r="F596" s="29"/>
      <c r="G596" s="29"/>
      <c r="H596" s="29"/>
      <c r="I596" s="29"/>
      <c r="J596" s="30"/>
      <c r="K596" s="4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5.75" customHeight="1" x14ac:dyDescent="0.3">
      <c r="A597" s="29"/>
      <c r="B597" s="29"/>
      <c r="C597" s="54"/>
      <c r="D597" s="29"/>
      <c r="E597" s="29"/>
      <c r="F597" s="29"/>
      <c r="G597" s="29"/>
      <c r="H597" s="29"/>
      <c r="I597" s="29"/>
      <c r="J597" s="30"/>
      <c r="K597" s="4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5.75" customHeight="1" x14ac:dyDescent="0.3">
      <c r="A598" s="29"/>
      <c r="B598" s="29"/>
      <c r="C598" s="54"/>
      <c r="D598" s="29"/>
      <c r="E598" s="29"/>
      <c r="F598" s="29"/>
      <c r="G598" s="29"/>
      <c r="H598" s="29"/>
      <c r="I598" s="29"/>
      <c r="J598" s="30"/>
      <c r="K598" s="4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5.75" customHeight="1" x14ac:dyDescent="0.3">
      <c r="A599" s="29"/>
      <c r="B599" s="29"/>
      <c r="C599" s="54"/>
      <c r="D599" s="29"/>
      <c r="E599" s="29"/>
      <c r="F599" s="29"/>
      <c r="G599" s="29"/>
      <c r="H599" s="29"/>
      <c r="I599" s="29"/>
      <c r="J599" s="30"/>
      <c r="K599" s="4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5.75" customHeight="1" x14ac:dyDescent="0.3">
      <c r="A600" s="29"/>
      <c r="B600" s="29"/>
      <c r="C600" s="54"/>
      <c r="D600" s="29"/>
      <c r="E600" s="29"/>
      <c r="F600" s="29"/>
      <c r="G600" s="29"/>
      <c r="H600" s="29"/>
      <c r="I600" s="29"/>
      <c r="J600" s="30"/>
      <c r="K600" s="4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5.75" customHeight="1" x14ac:dyDescent="0.3">
      <c r="A601" s="29"/>
      <c r="B601" s="29"/>
      <c r="C601" s="54"/>
      <c r="D601" s="29"/>
      <c r="E601" s="29"/>
      <c r="F601" s="29"/>
      <c r="G601" s="29"/>
      <c r="H601" s="29"/>
      <c r="I601" s="29"/>
      <c r="J601" s="30"/>
      <c r="K601" s="4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5.75" customHeight="1" x14ac:dyDescent="0.3">
      <c r="A602" s="29"/>
      <c r="B602" s="29"/>
      <c r="C602" s="54"/>
      <c r="D602" s="29"/>
      <c r="E602" s="29"/>
      <c r="F602" s="29"/>
      <c r="G602" s="29"/>
      <c r="H602" s="29"/>
      <c r="I602" s="29"/>
      <c r="J602" s="30"/>
      <c r="K602" s="4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5.75" customHeight="1" x14ac:dyDescent="0.3">
      <c r="A603" s="29"/>
      <c r="B603" s="29"/>
      <c r="C603" s="54"/>
      <c r="D603" s="29"/>
      <c r="E603" s="29"/>
      <c r="F603" s="29"/>
      <c r="G603" s="29"/>
      <c r="H603" s="29"/>
      <c r="I603" s="29"/>
      <c r="J603" s="30"/>
      <c r="K603" s="4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5.75" customHeight="1" x14ac:dyDescent="0.3">
      <c r="A604" s="29"/>
      <c r="B604" s="29"/>
      <c r="C604" s="54"/>
      <c r="D604" s="29"/>
      <c r="E604" s="29"/>
      <c r="F604" s="29"/>
      <c r="G604" s="29"/>
      <c r="H604" s="29"/>
      <c r="I604" s="29"/>
      <c r="J604" s="30"/>
      <c r="K604" s="4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5.75" customHeight="1" x14ac:dyDescent="0.3">
      <c r="A605" s="29"/>
      <c r="B605" s="29"/>
      <c r="C605" s="54"/>
      <c r="D605" s="29"/>
      <c r="E605" s="29"/>
      <c r="F605" s="29"/>
      <c r="G605" s="29"/>
      <c r="H605" s="29"/>
      <c r="I605" s="29"/>
      <c r="J605" s="30"/>
      <c r="K605" s="4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5.75" customHeight="1" x14ac:dyDescent="0.3">
      <c r="A606" s="29"/>
      <c r="B606" s="29"/>
      <c r="C606" s="54"/>
      <c r="D606" s="29"/>
      <c r="E606" s="29"/>
      <c r="F606" s="29"/>
      <c r="G606" s="29"/>
      <c r="H606" s="29"/>
      <c r="I606" s="29"/>
      <c r="J606" s="30"/>
      <c r="K606" s="4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5.75" customHeight="1" x14ac:dyDescent="0.3">
      <c r="A607" s="29"/>
      <c r="B607" s="29"/>
      <c r="C607" s="54"/>
      <c r="D607" s="29"/>
      <c r="E607" s="29"/>
      <c r="F607" s="29"/>
      <c r="G607" s="29"/>
      <c r="H607" s="29"/>
      <c r="I607" s="29"/>
      <c r="J607" s="30"/>
      <c r="K607" s="4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5.75" customHeight="1" x14ac:dyDescent="0.3">
      <c r="A608" s="29"/>
      <c r="B608" s="29"/>
      <c r="C608" s="54"/>
      <c r="D608" s="29"/>
      <c r="E608" s="29"/>
      <c r="F608" s="29"/>
      <c r="G608" s="29"/>
      <c r="H608" s="29"/>
      <c r="I608" s="29"/>
      <c r="J608" s="30"/>
      <c r="K608" s="4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5.75" customHeight="1" x14ac:dyDescent="0.3">
      <c r="A609" s="29"/>
      <c r="B609" s="29"/>
      <c r="C609" s="54"/>
      <c r="D609" s="29"/>
      <c r="E609" s="29"/>
      <c r="F609" s="29"/>
      <c r="G609" s="29"/>
      <c r="H609" s="29"/>
      <c r="I609" s="29"/>
      <c r="J609" s="30"/>
      <c r="K609" s="4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5.75" customHeight="1" x14ac:dyDescent="0.3">
      <c r="A610" s="29"/>
      <c r="B610" s="29"/>
      <c r="C610" s="54"/>
      <c r="D610" s="29"/>
      <c r="E610" s="29"/>
      <c r="F610" s="29"/>
      <c r="G610" s="29"/>
      <c r="H610" s="29"/>
      <c r="I610" s="29"/>
      <c r="J610" s="30"/>
      <c r="K610" s="4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5.75" customHeight="1" x14ac:dyDescent="0.3">
      <c r="A611" s="29"/>
      <c r="B611" s="29"/>
      <c r="C611" s="54"/>
      <c r="D611" s="29"/>
      <c r="E611" s="29"/>
      <c r="F611" s="29"/>
      <c r="G611" s="29"/>
      <c r="H611" s="29"/>
      <c r="I611" s="29"/>
      <c r="J611" s="30"/>
      <c r="K611" s="4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5.75" customHeight="1" x14ac:dyDescent="0.3">
      <c r="A612" s="29"/>
      <c r="B612" s="29"/>
      <c r="C612" s="54"/>
      <c r="D612" s="29"/>
      <c r="E612" s="29"/>
      <c r="F612" s="29"/>
      <c r="G612" s="29"/>
      <c r="H612" s="29"/>
      <c r="I612" s="29"/>
      <c r="J612" s="30"/>
      <c r="K612" s="4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5.75" customHeight="1" x14ac:dyDescent="0.3">
      <c r="A613" s="29"/>
      <c r="B613" s="29"/>
      <c r="C613" s="54"/>
      <c r="D613" s="29"/>
      <c r="E613" s="29"/>
      <c r="F613" s="29"/>
      <c r="G613" s="29"/>
      <c r="H613" s="29"/>
      <c r="I613" s="29"/>
      <c r="J613" s="30"/>
      <c r="K613" s="4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5.75" customHeight="1" x14ac:dyDescent="0.3">
      <c r="A614" s="29"/>
      <c r="B614" s="29"/>
      <c r="C614" s="54"/>
      <c r="D614" s="29"/>
      <c r="E614" s="29"/>
      <c r="F614" s="29"/>
      <c r="G614" s="29"/>
      <c r="H614" s="29"/>
      <c r="I614" s="29"/>
      <c r="J614" s="30"/>
      <c r="K614" s="4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5.75" customHeight="1" x14ac:dyDescent="0.3">
      <c r="A615" s="29"/>
      <c r="B615" s="29"/>
      <c r="C615" s="54"/>
      <c r="D615" s="29"/>
      <c r="E615" s="29"/>
      <c r="F615" s="29"/>
      <c r="G615" s="29"/>
      <c r="H615" s="29"/>
      <c r="I615" s="29"/>
      <c r="J615" s="30"/>
      <c r="K615" s="4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5.75" customHeight="1" x14ac:dyDescent="0.3">
      <c r="A616" s="29"/>
      <c r="B616" s="29"/>
      <c r="C616" s="54"/>
      <c r="D616" s="29"/>
      <c r="E616" s="29"/>
      <c r="F616" s="29"/>
      <c r="G616" s="29"/>
      <c r="H616" s="29"/>
      <c r="I616" s="29"/>
      <c r="J616" s="30"/>
      <c r="K616" s="4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5.75" customHeight="1" x14ac:dyDescent="0.3">
      <c r="A617" s="29"/>
      <c r="B617" s="29"/>
      <c r="C617" s="54"/>
      <c r="D617" s="29"/>
      <c r="E617" s="29"/>
      <c r="F617" s="29"/>
      <c r="G617" s="29"/>
      <c r="H617" s="29"/>
      <c r="I617" s="29"/>
      <c r="J617" s="30"/>
      <c r="K617" s="4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5.75" customHeight="1" x14ac:dyDescent="0.3">
      <c r="A618" s="29"/>
      <c r="B618" s="29"/>
      <c r="C618" s="54"/>
      <c r="D618" s="29"/>
      <c r="E618" s="29"/>
      <c r="F618" s="29"/>
      <c r="G618" s="29"/>
      <c r="H618" s="29"/>
      <c r="I618" s="29"/>
      <c r="J618" s="30"/>
      <c r="K618" s="4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5.75" customHeight="1" x14ac:dyDescent="0.3">
      <c r="A619" s="29"/>
      <c r="B619" s="29"/>
      <c r="C619" s="54"/>
      <c r="D619" s="29"/>
      <c r="E619" s="29"/>
      <c r="F619" s="29"/>
      <c r="G619" s="29"/>
      <c r="H619" s="29"/>
      <c r="I619" s="29"/>
      <c r="J619" s="30"/>
      <c r="K619" s="4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5.75" customHeight="1" x14ac:dyDescent="0.3">
      <c r="A620" s="29"/>
      <c r="B620" s="29"/>
      <c r="C620" s="54"/>
      <c r="D620" s="29"/>
      <c r="E620" s="29"/>
      <c r="F620" s="29"/>
      <c r="G620" s="29"/>
      <c r="H620" s="29"/>
      <c r="I620" s="29"/>
      <c r="J620" s="30"/>
      <c r="K620" s="4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5.75" customHeight="1" x14ac:dyDescent="0.3">
      <c r="A621" s="29"/>
      <c r="B621" s="29"/>
      <c r="C621" s="54"/>
      <c r="D621" s="29"/>
      <c r="E621" s="29"/>
      <c r="F621" s="29"/>
      <c r="G621" s="29"/>
      <c r="H621" s="29"/>
      <c r="I621" s="29"/>
      <c r="J621" s="30"/>
      <c r="K621" s="4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5.75" customHeight="1" x14ac:dyDescent="0.3">
      <c r="A622" s="29"/>
      <c r="B622" s="29"/>
      <c r="C622" s="54"/>
      <c r="D622" s="29"/>
      <c r="E622" s="29"/>
      <c r="F622" s="29"/>
      <c r="G622" s="29"/>
      <c r="H622" s="29"/>
      <c r="I622" s="29"/>
      <c r="J622" s="30"/>
      <c r="K622" s="4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5.75" customHeight="1" x14ac:dyDescent="0.3">
      <c r="A623" s="29"/>
      <c r="B623" s="29"/>
      <c r="C623" s="54"/>
      <c r="D623" s="29"/>
      <c r="E623" s="29"/>
      <c r="F623" s="29"/>
      <c r="G623" s="29"/>
      <c r="H623" s="29"/>
      <c r="I623" s="29"/>
      <c r="J623" s="30"/>
      <c r="K623" s="4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5.75" customHeight="1" x14ac:dyDescent="0.3">
      <c r="A624" s="29"/>
      <c r="B624" s="29"/>
      <c r="C624" s="54"/>
      <c r="D624" s="29"/>
      <c r="E624" s="29"/>
      <c r="F624" s="29"/>
      <c r="G624" s="29"/>
      <c r="H624" s="29"/>
      <c r="I624" s="29"/>
      <c r="J624" s="30"/>
      <c r="K624" s="4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5.75" customHeight="1" x14ac:dyDescent="0.3">
      <c r="A625" s="29"/>
      <c r="B625" s="29"/>
      <c r="C625" s="54"/>
      <c r="D625" s="29"/>
      <c r="E625" s="29"/>
      <c r="F625" s="29"/>
      <c r="G625" s="29"/>
      <c r="H625" s="29"/>
      <c r="I625" s="29"/>
      <c r="J625" s="30"/>
      <c r="K625" s="4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5.75" customHeight="1" x14ac:dyDescent="0.3">
      <c r="A626" s="29"/>
      <c r="B626" s="29"/>
      <c r="C626" s="54"/>
      <c r="D626" s="29"/>
      <c r="E626" s="29"/>
      <c r="F626" s="29"/>
      <c r="G626" s="29"/>
      <c r="H626" s="29"/>
      <c r="I626" s="29"/>
      <c r="J626" s="30"/>
      <c r="K626" s="4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5.75" customHeight="1" x14ac:dyDescent="0.3">
      <c r="A627" s="29"/>
      <c r="B627" s="29"/>
      <c r="C627" s="54"/>
      <c r="D627" s="29"/>
      <c r="E627" s="29"/>
      <c r="F627" s="29"/>
      <c r="G627" s="29"/>
      <c r="H627" s="29"/>
      <c r="I627" s="29"/>
      <c r="J627" s="30"/>
      <c r="K627" s="4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5.75" customHeight="1" x14ac:dyDescent="0.3">
      <c r="A628" s="29"/>
      <c r="B628" s="29"/>
      <c r="C628" s="54"/>
      <c r="D628" s="29"/>
      <c r="E628" s="29"/>
      <c r="F628" s="29"/>
      <c r="G628" s="29"/>
      <c r="H628" s="29"/>
      <c r="I628" s="29"/>
      <c r="J628" s="30"/>
      <c r="K628" s="4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5.75" customHeight="1" x14ac:dyDescent="0.3">
      <c r="A629" s="29"/>
      <c r="B629" s="29"/>
      <c r="C629" s="54"/>
      <c r="D629" s="29"/>
      <c r="E629" s="29"/>
      <c r="F629" s="29"/>
      <c r="G629" s="29"/>
      <c r="H629" s="29"/>
      <c r="I629" s="29"/>
      <c r="J629" s="30"/>
      <c r="K629" s="4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5.75" customHeight="1" x14ac:dyDescent="0.3">
      <c r="A630" s="29"/>
      <c r="B630" s="29"/>
      <c r="C630" s="54"/>
      <c r="D630" s="29"/>
      <c r="E630" s="29"/>
      <c r="F630" s="29"/>
      <c r="G630" s="29"/>
      <c r="H630" s="29"/>
      <c r="I630" s="29"/>
      <c r="J630" s="30"/>
      <c r="K630" s="4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5.75" customHeight="1" x14ac:dyDescent="0.3">
      <c r="A631" s="29"/>
      <c r="B631" s="29"/>
      <c r="C631" s="54"/>
      <c r="D631" s="29"/>
      <c r="E631" s="29"/>
      <c r="F631" s="29"/>
      <c r="G631" s="29"/>
      <c r="H631" s="29"/>
      <c r="I631" s="29"/>
      <c r="J631" s="30"/>
      <c r="K631" s="4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5.75" customHeight="1" x14ac:dyDescent="0.3">
      <c r="A632" s="29"/>
      <c r="B632" s="29"/>
      <c r="C632" s="54"/>
      <c r="D632" s="29"/>
      <c r="E632" s="29"/>
      <c r="F632" s="29"/>
      <c r="G632" s="29"/>
      <c r="H632" s="29"/>
      <c r="I632" s="29"/>
      <c r="J632" s="30"/>
      <c r="K632" s="4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5.75" customHeight="1" x14ac:dyDescent="0.3">
      <c r="A633" s="29"/>
      <c r="B633" s="29"/>
      <c r="C633" s="54"/>
      <c r="D633" s="29"/>
      <c r="E633" s="29"/>
      <c r="F633" s="29"/>
      <c r="G633" s="29"/>
      <c r="H633" s="29"/>
      <c r="I633" s="29"/>
      <c r="J633" s="30"/>
      <c r="K633" s="4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5.75" customHeight="1" x14ac:dyDescent="0.3">
      <c r="A634" s="29"/>
      <c r="B634" s="29"/>
      <c r="C634" s="54"/>
      <c r="D634" s="29"/>
      <c r="E634" s="29"/>
      <c r="F634" s="29"/>
      <c r="G634" s="29"/>
      <c r="H634" s="29"/>
      <c r="I634" s="29"/>
      <c r="J634" s="30"/>
      <c r="K634" s="4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5.75" customHeight="1" x14ac:dyDescent="0.3">
      <c r="A635" s="29"/>
      <c r="B635" s="29"/>
      <c r="C635" s="54"/>
      <c r="D635" s="29"/>
      <c r="E635" s="29"/>
      <c r="F635" s="29"/>
      <c r="G635" s="29"/>
      <c r="H635" s="29"/>
      <c r="I635" s="29"/>
      <c r="J635" s="30"/>
      <c r="K635" s="4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5.75" customHeight="1" x14ac:dyDescent="0.3">
      <c r="A636" s="29"/>
      <c r="B636" s="29"/>
      <c r="C636" s="54"/>
      <c r="D636" s="29"/>
      <c r="E636" s="29"/>
      <c r="F636" s="29"/>
      <c r="G636" s="29"/>
      <c r="H636" s="29"/>
      <c r="I636" s="29"/>
      <c r="J636" s="30"/>
      <c r="K636" s="4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5.75" customHeight="1" x14ac:dyDescent="0.3">
      <c r="A637" s="29"/>
      <c r="B637" s="29"/>
      <c r="C637" s="54"/>
      <c r="D637" s="29"/>
      <c r="E637" s="29"/>
      <c r="F637" s="29"/>
      <c r="G637" s="29"/>
      <c r="H637" s="29"/>
      <c r="I637" s="29"/>
      <c r="J637" s="30"/>
      <c r="K637" s="4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5.75" customHeight="1" x14ac:dyDescent="0.3">
      <c r="A638" s="29"/>
      <c r="B638" s="29"/>
      <c r="C638" s="54"/>
      <c r="D638" s="29"/>
      <c r="E638" s="29"/>
      <c r="F638" s="29"/>
      <c r="G638" s="29"/>
      <c r="H638" s="29"/>
      <c r="I638" s="29"/>
      <c r="J638" s="30"/>
      <c r="K638" s="4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5.75" customHeight="1" x14ac:dyDescent="0.3">
      <c r="A639" s="29"/>
      <c r="B639" s="29"/>
      <c r="C639" s="54"/>
      <c r="D639" s="29"/>
      <c r="E639" s="29"/>
      <c r="F639" s="29"/>
      <c r="G639" s="29"/>
      <c r="H639" s="29"/>
      <c r="I639" s="29"/>
      <c r="J639" s="30"/>
      <c r="K639" s="4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5.75" customHeight="1" x14ac:dyDescent="0.3">
      <c r="A640" s="29"/>
      <c r="B640" s="29"/>
      <c r="C640" s="54"/>
      <c r="D640" s="29"/>
      <c r="E640" s="29"/>
      <c r="F640" s="29"/>
      <c r="G640" s="29"/>
      <c r="H640" s="29"/>
      <c r="I640" s="29"/>
      <c r="J640" s="30"/>
      <c r="K640" s="4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5.75" customHeight="1" x14ac:dyDescent="0.3">
      <c r="A641" s="29"/>
      <c r="B641" s="29"/>
      <c r="C641" s="54"/>
      <c r="D641" s="29"/>
      <c r="E641" s="29"/>
      <c r="F641" s="29"/>
      <c r="G641" s="29"/>
      <c r="H641" s="29"/>
      <c r="I641" s="29"/>
      <c r="J641" s="30"/>
      <c r="K641" s="4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5.75" customHeight="1" x14ac:dyDescent="0.3">
      <c r="A642" s="29"/>
      <c r="B642" s="29"/>
      <c r="C642" s="54"/>
      <c r="D642" s="29"/>
      <c r="E642" s="29"/>
      <c r="F642" s="29"/>
      <c r="G642" s="29"/>
      <c r="H642" s="29"/>
      <c r="I642" s="29"/>
      <c r="J642" s="30"/>
      <c r="K642" s="4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5.75" customHeight="1" x14ac:dyDescent="0.3">
      <c r="A643" s="29"/>
      <c r="B643" s="29"/>
      <c r="C643" s="54"/>
      <c r="D643" s="29"/>
      <c r="E643" s="29"/>
      <c r="F643" s="29"/>
      <c r="G643" s="29"/>
      <c r="H643" s="29"/>
      <c r="I643" s="29"/>
      <c r="J643" s="30"/>
      <c r="K643" s="4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5.75" customHeight="1" x14ac:dyDescent="0.3">
      <c r="A644" s="29"/>
      <c r="B644" s="29"/>
      <c r="C644" s="54"/>
      <c r="D644" s="29"/>
      <c r="E644" s="29"/>
      <c r="F644" s="29"/>
      <c r="G644" s="29"/>
      <c r="H644" s="29"/>
      <c r="I644" s="29"/>
      <c r="J644" s="30"/>
      <c r="K644" s="4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5.75" customHeight="1" x14ac:dyDescent="0.3">
      <c r="A645" s="29"/>
      <c r="B645" s="29"/>
      <c r="C645" s="54"/>
      <c r="D645" s="29"/>
      <c r="E645" s="29"/>
      <c r="F645" s="29"/>
      <c r="G645" s="29"/>
      <c r="H645" s="29"/>
      <c r="I645" s="29"/>
      <c r="J645" s="30"/>
      <c r="K645" s="4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5.75" customHeight="1" x14ac:dyDescent="0.3">
      <c r="A646" s="29"/>
      <c r="B646" s="29"/>
      <c r="C646" s="54"/>
      <c r="D646" s="29"/>
      <c r="E646" s="29"/>
      <c r="F646" s="29"/>
      <c r="G646" s="29"/>
      <c r="H646" s="29"/>
      <c r="I646" s="29"/>
      <c r="J646" s="30"/>
      <c r="K646" s="4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5.75" customHeight="1" x14ac:dyDescent="0.3">
      <c r="A647" s="29"/>
      <c r="B647" s="29"/>
      <c r="C647" s="54"/>
      <c r="D647" s="29"/>
      <c r="E647" s="29"/>
      <c r="F647" s="29"/>
      <c r="G647" s="29"/>
      <c r="H647" s="29"/>
      <c r="I647" s="29"/>
      <c r="J647" s="30"/>
      <c r="K647" s="4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5.75" customHeight="1" x14ac:dyDescent="0.3">
      <c r="A648" s="29"/>
      <c r="B648" s="29"/>
      <c r="C648" s="54"/>
      <c r="D648" s="29"/>
      <c r="E648" s="29"/>
      <c r="F648" s="29"/>
      <c r="G648" s="29"/>
      <c r="H648" s="29"/>
      <c r="I648" s="29"/>
      <c r="J648" s="30"/>
      <c r="K648" s="4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5.75" customHeight="1" x14ac:dyDescent="0.3">
      <c r="A649" s="29"/>
      <c r="B649" s="29"/>
      <c r="C649" s="54"/>
      <c r="D649" s="29"/>
      <c r="E649" s="29"/>
      <c r="F649" s="29"/>
      <c r="G649" s="29"/>
      <c r="H649" s="29"/>
      <c r="I649" s="29"/>
      <c r="J649" s="30"/>
      <c r="K649" s="4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5.75" customHeight="1" x14ac:dyDescent="0.3">
      <c r="A650" s="29"/>
      <c r="B650" s="29"/>
      <c r="C650" s="54"/>
      <c r="D650" s="29"/>
      <c r="E650" s="29"/>
      <c r="F650" s="29"/>
      <c r="G650" s="29"/>
      <c r="H650" s="29"/>
      <c r="I650" s="29"/>
      <c r="J650" s="30"/>
      <c r="K650" s="4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5.75" customHeight="1" x14ac:dyDescent="0.3">
      <c r="A651" s="29"/>
      <c r="B651" s="29"/>
      <c r="C651" s="54"/>
      <c r="D651" s="29"/>
      <c r="E651" s="29"/>
      <c r="F651" s="29"/>
      <c r="G651" s="29"/>
      <c r="H651" s="29"/>
      <c r="I651" s="29"/>
      <c r="J651" s="30"/>
      <c r="K651" s="4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5.75" customHeight="1" x14ac:dyDescent="0.3">
      <c r="A652" s="29"/>
      <c r="B652" s="29"/>
      <c r="C652" s="54"/>
      <c r="D652" s="29"/>
      <c r="E652" s="29"/>
      <c r="F652" s="29"/>
      <c r="G652" s="29"/>
      <c r="H652" s="29"/>
      <c r="I652" s="29"/>
      <c r="J652" s="30"/>
      <c r="K652" s="4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5.75" customHeight="1" x14ac:dyDescent="0.3">
      <c r="A653" s="29"/>
      <c r="B653" s="29"/>
      <c r="C653" s="54"/>
      <c r="D653" s="29"/>
      <c r="E653" s="29"/>
      <c r="F653" s="29"/>
      <c r="G653" s="29"/>
      <c r="H653" s="29"/>
      <c r="I653" s="29"/>
      <c r="J653" s="30"/>
      <c r="K653" s="4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5.75" customHeight="1" x14ac:dyDescent="0.3">
      <c r="A654" s="29"/>
      <c r="B654" s="29"/>
      <c r="C654" s="54"/>
      <c r="D654" s="29"/>
      <c r="E654" s="29"/>
      <c r="F654" s="29"/>
      <c r="G654" s="29"/>
      <c r="H654" s="29"/>
      <c r="I654" s="29"/>
      <c r="J654" s="30"/>
      <c r="K654" s="4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5.75" customHeight="1" x14ac:dyDescent="0.3">
      <c r="A655" s="29"/>
      <c r="B655" s="29"/>
      <c r="C655" s="54"/>
      <c r="D655" s="29"/>
      <c r="E655" s="29"/>
      <c r="F655" s="29"/>
      <c r="G655" s="29"/>
      <c r="H655" s="29"/>
      <c r="I655" s="29"/>
      <c r="J655" s="30"/>
      <c r="K655" s="4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5.75" customHeight="1" x14ac:dyDescent="0.3">
      <c r="A656" s="29"/>
      <c r="B656" s="29"/>
      <c r="C656" s="54"/>
      <c r="D656" s="29"/>
      <c r="E656" s="29"/>
      <c r="F656" s="29"/>
      <c r="G656" s="29"/>
      <c r="H656" s="29"/>
      <c r="I656" s="29"/>
      <c r="J656" s="30"/>
      <c r="K656" s="4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5.75" customHeight="1" x14ac:dyDescent="0.3">
      <c r="A657" s="29"/>
      <c r="B657" s="29"/>
      <c r="C657" s="54"/>
      <c r="D657" s="29"/>
      <c r="E657" s="29"/>
      <c r="F657" s="29"/>
      <c r="G657" s="29"/>
      <c r="H657" s="29"/>
      <c r="I657" s="29"/>
      <c r="J657" s="30"/>
      <c r="K657" s="4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5.75" customHeight="1" x14ac:dyDescent="0.3">
      <c r="A658" s="29"/>
      <c r="B658" s="29"/>
      <c r="C658" s="54"/>
      <c r="D658" s="29"/>
      <c r="E658" s="29"/>
      <c r="F658" s="29"/>
      <c r="G658" s="29"/>
      <c r="H658" s="29"/>
      <c r="I658" s="29"/>
      <c r="J658" s="30"/>
      <c r="K658" s="4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5.75" customHeight="1" x14ac:dyDescent="0.3">
      <c r="A659" s="29"/>
      <c r="B659" s="29"/>
      <c r="C659" s="54"/>
      <c r="D659" s="29"/>
      <c r="E659" s="29"/>
      <c r="F659" s="29"/>
      <c r="G659" s="29"/>
      <c r="H659" s="29"/>
      <c r="I659" s="29"/>
      <c r="J659" s="30"/>
      <c r="K659" s="4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5.75" customHeight="1" x14ac:dyDescent="0.3">
      <c r="A660" s="29"/>
      <c r="B660" s="29"/>
      <c r="C660" s="54"/>
      <c r="D660" s="29"/>
      <c r="E660" s="29"/>
      <c r="F660" s="29"/>
      <c r="G660" s="29"/>
      <c r="H660" s="29"/>
      <c r="I660" s="29"/>
      <c r="J660" s="30"/>
      <c r="K660" s="4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5.75" customHeight="1" x14ac:dyDescent="0.3">
      <c r="A661" s="29"/>
      <c r="B661" s="29"/>
      <c r="C661" s="54"/>
      <c r="D661" s="29"/>
      <c r="E661" s="29"/>
      <c r="F661" s="29"/>
      <c r="G661" s="29"/>
      <c r="H661" s="29"/>
      <c r="I661" s="29"/>
      <c r="J661" s="30"/>
      <c r="K661" s="4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5.75" customHeight="1" x14ac:dyDescent="0.3">
      <c r="A662" s="29"/>
      <c r="B662" s="29"/>
      <c r="C662" s="54"/>
      <c r="D662" s="29"/>
      <c r="E662" s="29"/>
      <c r="F662" s="29"/>
      <c r="G662" s="29"/>
      <c r="H662" s="29"/>
      <c r="I662" s="29"/>
      <c r="J662" s="30"/>
      <c r="K662" s="4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5.75" customHeight="1" x14ac:dyDescent="0.3">
      <c r="A663" s="29"/>
      <c r="B663" s="29"/>
      <c r="C663" s="54"/>
      <c r="D663" s="29"/>
      <c r="E663" s="29"/>
      <c r="F663" s="29"/>
      <c r="G663" s="29"/>
      <c r="H663" s="29"/>
      <c r="I663" s="29"/>
      <c r="J663" s="30"/>
      <c r="K663" s="4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5.75" customHeight="1" x14ac:dyDescent="0.3">
      <c r="A664" s="29"/>
      <c r="B664" s="29"/>
      <c r="C664" s="54"/>
      <c r="D664" s="29"/>
      <c r="E664" s="29"/>
      <c r="F664" s="29"/>
      <c r="G664" s="29"/>
      <c r="H664" s="29"/>
      <c r="I664" s="29"/>
      <c r="J664" s="30"/>
      <c r="K664" s="4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5.75" customHeight="1" x14ac:dyDescent="0.3">
      <c r="A665" s="29"/>
      <c r="B665" s="29"/>
      <c r="C665" s="54"/>
      <c r="D665" s="29"/>
      <c r="E665" s="29"/>
      <c r="F665" s="29"/>
      <c r="G665" s="29"/>
      <c r="H665" s="29"/>
      <c r="I665" s="29"/>
      <c r="J665" s="30"/>
      <c r="K665" s="4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5.75" customHeight="1" x14ac:dyDescent="0.3">
      <c r="A666" s="29"/>
      <c r="B666" s="29"/>
      <c r="C666" s="54"/>
      <c r="D666" s="29"/>
      <c r="E666" s="29"/>
      <c r="F666" s="29"/>
      <c r="G666" s="29"/>
      <c r="H666" s="29"/>
      <c r="I666" s="29"/>
      <c r="J666" s="30"/>
      <c r="K666" s="4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5.75" customHeight="1" x14ac:dyDescent="0.3">
      <c r="A667" s="29"/>
      <c r="B667" s="29"/>
      <c r="C667" s="54"/>
      <c r="D667" s="29"/>
      <c r="E667" s="29"/>
      <c r="F667" s="29"/>
      <c r="G667" s="29"/>
      <c r="H667" s="29"/>
      <c r="I667" s="29"/>
      <c r="J667" s="30"/>
      <c r="K667" s="4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5.75" customHeight="1" x14ac:dyDescent="0.3">
      <c r="A668" s="29"/>
      <c r="B668" s="29"/>
      <c r="C668" s="54"/>
      <c r="D668" s="29"/>
      <c r="E668" s="29"/>
      <c r="F668" s="29"/>
      <c r="G668" s="29"/>
      <c r="H668" s="29"/>
      <c r="I668" s="29"/>
      <c r="J668" s="30"/>
      <c r="K668" s="4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5.75" customHeight="1" x14ac:dyDescent="0.3">
      <c r="A669" s="29"/>
      <c r="B669" s="29"/>
      <c r="C669" s="54"/>
      <c r="D669" s="29"/>
      <c r="E669" s="29"/>
      <c r="F669" s="29"/>
      <c r="G669" s="29"/>
      <c r="H669" s="29"/>
      <c r="I669" s="29"/>
      <c r="J669" s="30"/>
      <c r="K669" s="4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5.75" customHeight="1" x14ac:dyDescent="0.3">
      <c r="A670" s="29"/>
      <c r="B670" s="29"/>
      <c r="C670" s="54"/>
      <c r="D670" s="29"/>
      <c r="E670" s="29"/>
      <c r="F670" s="29"/>
      <c r="G670" s="29"/>
      <c r="H670" s="29"/>
      <c r="I670" s="29"/>
      <c r="J670" s="30"/>
      <c r="K670" s="4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5.75" customHeight="1" x14ac:dyDescent="0.3">
      <c r="A671" s="29"/>
      <c r="B671" s="29"/>
      <c r="C671" s="54"/>
      <c r="D671" s="29"/>
      <c r="E671" s="29"/>
      <c r="F671" s="29"/>
      <c r="G671" s="29"/>
      <c r="H671" s="29"/>
      <c r="I671" s="29"/>
      <c r="J671" s="30"/>
      <c r="K671" s="4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5.75" customHeight="1" x14ac:dyDescent="0.3">
      <c r="A672" s="29"/>
      <c r="B672" s="29"/>
      <c r="C672" s="54"/>
      <c r="D672" s="29"/>
      <c r="E672" s="29"/>
      <c r="F672" s="29"/>
      <c r="G672" s="29"/>
      <c r="H672" s="29"/>
      <c r="I672" s="29"/>
      <c r="J672" s="30"/>
      <c r="K672" s="4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5.75" customHeight="1" x14ac:dyDescent="0.3">
      <c r="A673" s="29"/>
      <c r="B673" s="29"/>
      <c r="C673" s="54"/>
      <c r="D673" s="29"/>
      <c r="E673" s="29"/>
      <c r="F673" s="29"/>
      <c r="G673" s="29"/>
      <c r="H673" s="29"/>
      <c r="I673" s="29"/>
      <c r="J673" s="30"/>
      <c r="K673" s="4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5.75" customHeight="1" x14ac:dyDescent="0.3">
      <c r="A674" s="29"/>
      <c r="B674" s="29"/>
      <c r="C674" s="54"/>
      <c r="D674" s="29"/>
      <c r="E674" s="29"/>
      <c r="F674" s="29"/>
      <c r="G674" s="29"/>
      <c r="H674" s="29"/>
      <c r="I674" s="29"/>
      <c r="J674" s="30"/>
      <c r="K674" s="4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5.75" customHeight="1" x14ac:dyDescent="0.3">
      <c r="A675" s="29"/>
      <c r="B675" s="29"/>
      <c r="C675" s="54"/>
      <c r="D675" s="29"/>
      <c r="E675" s="29"/>
      <c r="F675" s="29"/>
      <c r="G675" s="29"/>
      <c r="H675" s="29"/>
      <c r="I675" s="29"/>
      <c r="J675" s="30"/>
      <c r="K675" s="4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5.75" customHeight="1" x14ac:dyDescent="0.3">
      <c r="A676" s="29"/>
      <c r="B676" s="29"/>
      <c r="C676" s="54"/>
      <c r="D676" s="29"/>
      <c r="E676" s="29"/>
      <c r="F676" s="29"/>
      <c r="G676" s="29"/>
      <c r="H676" s="29"/>
      <c r="I676" s="29"/>
      <c r="J676" s="30"/>
      <c r="K676" s="4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5.75" customHeight="1" x14ac:dyDescent="0.3">
      <c r="A677" s="29"/>
      <c r="B677" s="29"/>
      <c r="C677" s="54"/>
      <c r="D677" s="29"/>
      <c r="E677" s="29"/>
      <c r="F677" s="29"/>
      <c r="G677" s="29"/>
      <c r="H677" s="29"/>
      <c r="I677" s="29"/>
      <c r="J677" s="30"/>
      <c r="K677" s="4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5.75" customHeight="1" x14ac:dyDescent="0.3">
      <c r="A678" s="29"/>
      <c r="B678" s="29"/>
      <c r="C678" s="54"/>
      <c r="D678" s="29"/>
      <c r="E678" s="29"/>
      <c r="F678" s="29"/>
      <c r="G678" s="29"/>
      <c r="H678" s="29"/>
      <c r="I678" s="29"/>
      <c r="J678" s="30"/>
      <c r="K678" s="4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5.75" customHeight="1" x14ac:dyDescent="0.3">
      <c r="A679" s="29"/>
      <c r="B679" s="29"/>
      <c r="C679" s="54"/>
      <c r="D679" s="29"/>
      <c r="E679" s="29"/>
      <c r="F679" s="29"/>
      <c r="G679" s="29"/>
      <c r="H679" s="29"/>
      <c r="I679" s="29"/>
      <c r="J679" s="30"/>
      <c r="K679" s="4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5.75" customHeight="1" x14ac:dyDescent="0.3">
      <c r="A680" s="29"/>
      <c r="B680" s="29"/>
      <c r="C680" s="54"/>
      <c r="D680" s="29"/>
      <c r="E680" s="29"/>
      <c r="F680" s="29"/>
      <c r="G680" s="29"/>
      <c r="H680" s="29"/>
      <c r="I680" s="29"/>
      <c r="J680" s="30"/>
      <c r="K680" s="4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5.75" customHeight="1" x14ac:dyDescent="0.3">
      <c r="A681" s="29"/>
      <c r="B681" s="29"/>
      <c r="C681" s="54"/>
      <c r="D681" s="29"/>
      <c r="E681" s="29"/>
      <c r="F681" s="29"/>
      <c r="G681" s="29"/>
      <c r="H681" s="29"/>
      <c r="I681" s="29"/>
      <c r="J681" s="30"/>
      <c r="K681" s="4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5.75" customHeight="1" x14ac:dyDescent="0.3">
      <c r="A682" s="29"/>
      <c r="B682" s="29"/>
      <c r="C682" s="54"/>
      <c r="D682" s="29"/>
      <c r="E682" s="29"/>
      <c r="F682" s="29"/>
      <c r="G682" s="29"/>
      <c r="H682" s="29"/>
      <c r="I682" s="29"/>
      <c r="J682" s="30"/>
      <c r="K682" s="4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5.75" customHeight="1" x14ac:dyDescent="0.3">
      <c r="A683" s="29"/>
      <c r="B683" s="29"/>
      <c r="C683" s="54"/>
      <c r="D683" s="29"/>
      <c r="E683" s="29"/>
      <c r="F683" s="29"/>
      <c r="G683" s="29"/>
      <c r="H683" s="29"/>
      <c r="I683" s="29"/>
      <c r="J683" s="30"/>
      <c r="K683" s="4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5.75" customHeight="1" x14ac:dyDescent="0.3">
      <c r="A684" s="29"/>
      <c r="B684" s="29"/>
      <c r="C684" s="54"/>
      <c r="D684" s="29"/>
      <c r="E684" s="29"/>
      <c r="F684" s="29"/>
      <c r="G684" s="29"/>
      <c r="H684" s="29"/>
      <c r="I684" s="29"/>
      <c r="J684" s="30"/>
      <c r="K684" s="4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5.75" customHeight="1" x14ac:dyDescent="0.3">
      <c r="A685" s="29"/>
      <c r="B685" s="29"/>
      <c r="C685" s="54"/>
      <c r="D685" s="29"/>
      <c r="E685" s="29"/>
      <c r="F685" s="29"/>
      <c r="G685" s="29"/>
      <c r="H685" s="29"/>
      <c r="I685" s="29"/>
      <c r="J685" s="30"/>
      <c r="K685" s="4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5.75" customHeight="1" x14ac:dyDescent="0.3">
      <c r="A686" s="29"/>
      <c r="B686" s="29"/>
      <c r="C686" s="54"/>
      <c r="D686" s="29"/>
      <c r="E686" s="29"/>
      <c r="F686" s="29"/>
      <c r="G686" s="29"/>
      <c r="H686" s="29"/>
      <c r="I686" s="29"/>
      <c r="J686" s="30"/>
      <c r="K686" s="4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5.75" customHeight="1" x14ac:dyDescent="0.3">
      <c r="A687" s="29"/>
      <c r="B687" s="29"/>
      <c r="C687" s="54"/>
      <c r="D687" s="29"/>
      <c r="E687" s="29"/>
      <c r="F687" s="29"/>
      <c r="G687" s="29"/>
      <c r="H687" s="29"/>
      <c r="I687" s="29"/>
      <c r="J687" s="30"/>
      <c r="K687" s="4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5.75" customHeight="1" x14ac:dyDescent="0.3">
      <c r="A688" s="29"/>
      <c r="B688" s="29"/>
      <c r="C688" s="54"/>
      <c r="D688" s="29"/>
      <c r="E688" s="29"/>
      <c r="F688" s="29"/>
      <c r="G688" s="29"/>
      <c r="H688" s="29"/>
      <c r="I688" s="29"/>
      <c r="J688" s="30"/>
      <c r="K688" s="4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5.75" customHeight="1" x14ac:dyDescent="0.3">
      <c r="A689" s="29"/>
      <c r="B689" s="29"/>
      <c r="C689" s="54"/>
      <c r="D689" s="29"/>
      <c r="E689" s="29"/>
      <c r="F689" s="29"/>
      <c r="G689" s="29"/>
      <c r="H689" s="29"/>
      <c r="I689" s="29"/>
      <c r="J689" s="30"/>
      <c r="K689" s="4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5.75" customHeight="1" x14ac:dyDescent="0.3">
      <c r="A690" s="29"/>
      <c r="B690" s="29"/>
      <c r="C690" s="54"/>
      <c r="D690" s="29"/>
      <c r="E690" s="29"/>
      <c r="F690" s="29"/>
      <c r="G690" s="29"/>
      <c r="H690" s="29"/>
      <c r="I690" s="29"/>
      <c r="J690" s="30"/>
      <c r="K690" s="4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5.75" customHeight="1" x14ac:dyDescent="0.3">
      <c r="A691" s="29"/>
      <c r="B691" s="29"/>
      <c r="C691" s="54"/>
      <c r="D691" s="29"/>
      <c r="E691" s="29"/>
      <c r="F691" s="29"/>
      <c r="G691" s="29"/>
      <c r="H691" s="29"/>
      <c r="I691" s="29"/>
      <c r="J691" s="30"/>
      <c r="K691" s="4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5.75" customHeight="1" x14ac:dyDescent="0.3">
      <c r="A692" s="29"/>
      <c r="B692" s="29"/>
      <c r="C692" s="54"/>
      <c r="D692" s="29"/>
      <c r="E692" s="29"/>
      <c r="F692" s="29"/>
      <c r="G692" s="29"/>
      <c r="H692" s="29"/>
      <c r="I692" s="29"/>
      <c r="J692" s="30"/>
      <c r="K692" s="4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5.75" customHeight="1" x14ac:dyDescent="0.3">
      <c r="A693" s="29"/>
      <c r="B693" s="29"/>
      <c r="C693" s="54"/>
      <c r="D693" s="29"/>
      <c r="E693" s="29"/>
      <c r="F693" s="29"/>
      <c r="G693" s="29"/>
      <c r="H693" s="29"/>
      <c r="I693" s="29"/>
      <c r="J693" s="30"/>
      <c r="K693" s="4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5.75" customHeight="1" x14ac:dyDescent="0.3">
      <c r="A694" s="29"/>
      <c r="B694" s="29"/>
      <c r="C694" s="54"/>
      <c r="D694" s="29"/>
      <c r="E694" s="29"/>
      <c r="F694" s="29"/>
      <c r="G694" s="29"/>
      <c r="H694" s="29"/>
      <c r="I694" s="29"/>
      <c r="J694" s="30"/>
      <c r="K694" s="4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5.75" customHeight="1" x14ac:dyDescent="0.3">
      <c r="A695" s="29"/>
      <c r="B695" s="29"/>
      <c r="C695" s="54"/>
      <c r="D695" s="29"/>
      <c r="E695" s="29"/>
      <c r="F695" s="29"/>
      <c r="G695" s="29"/>
      <c r="H695" s="29"/>
      <c r="I695" s="29"/>
      <c r="J695" s="30"/>
      <c r="K695" s="4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5.75" customHeight="1" x14ac:dyDescent="0.3">
      <c r="A696" s="29"/>
      <c r="B696" s="29"/>
      <c r="C696" s="54"/>
      <c r="D696" s="29"/>
      <c r="E696" s="29"/>
      <c r="F696" s="29"/>
      <c r="G696" s="29"/>
      <c r="H696" s="29"/>
      <c r="I696" s="29"/>
      <c r="J696" s="30"/>
      <c r="K696" s="4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5.75" customHeight="1" x14ac:dyDescent="0.3">
      <c r="A697" s="29"/>
      <c r="B697" s="29"/>
      <c r="C697" s="54"/>
      <c r="D697" s="29"/>
      <c r="E697" s="29"/>
      <c r="F697" s="29"/>
      <c r="G697" s="29"/>
      <c r="H697" s="29"/>
      <c r="I697" s="29"/>
      <c r="J697" s="30"/>
      <c r="K697" s="4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5.75" customHeight="1" x14ac:dyDescent="0.3">
      <c r="A698" s="29"/>
      <c r="B698" s="29"/>
      <c r="C698" s="54"/>
      <c r="D698" s="29"/>
      <c r="E698" s="29"/>
      <c r="F698" s="29"/>
      <c r="G698" s="29"/>
      <c r="H698" s="29"/>
      <c r="I698" s="29"/>
      <c r="J698" s="30"/>
      <c r="K698" s="4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5.75" customHeight="1" x14ac:dyDescent="0.3">
      <c r="A699" s="29"/>
      <c r="B699" s="29"/>
      <c r="C699" s="54"/>
      <c r="D699" s="29"/>
      <c r="E699" s="29"/>
      <c r="F699" s="29"/>
      <c r="G699" s="29"/>
      <c r="H699" s="29"/>
      <c r="I699" s="29"/>
      <c r="J699" s="30"/>
      <c r="K699" s="4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5.75" customHeight="1" x14ac:dyDescent="0.3">
      <c r="A700" s="29"/>
      <c r="B700" s="29"/>
      <c r="C700" s="54"/>
      <c r="D700" s="29"/>
      <c r="E700" s="29"/>
      <c r="F700" s="29"/>
      <c r="G700" s="29"/>
      <c r="H700" s="29"/>
      <c r="I700" s="29"/>
      <c r="J700" s="30"/>
      <c r="K700" s="4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5.75" customHeight="1" x14ac:dyDescent="0.3">
      <c r="A701" s="29"/>
      <c r="B701" s="29"/>
      <c r="C701" s="54"/>
      <c r="D701" s="29"/>
      <c r="E701" s="29"/>
      <c r="F701" s="29"/>
      <c r="G701" s="29"/>
      <c r="H701" s="29"/>
      <c r="I701" s="29"/>
      <c r="J701" s="30"/>
      <c r="K701" s="4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5.75" customHeight="1" x14ac:dyDescent="0.3">
      <c r="A702" s="29"/>
      <c r="B702" s="29"/>
      <c r="C702" s="54"/>
      <c r="D702" s="29"/>
      <c r="E702" s="29"/>
      <c r="F702" s="29"/>
      <c r="G702" s="29"/>
      <c r="H702" s="29"/>
      <c r="I702" s="29"/>
      <c r="J702" s="30"/>
      <c r="K702" s="4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5.75" customHeight="1" x14ac:dyDescent="0.3">
      <c r="A703" s="29"/>
      <c r="B703" s="29"/>
      <c r="C703" s="54"/>
      <c r="D703" s="29"/>
      <c r="E703" s="29"/>
      <c r="F703" s="29"/>
      <c r="G703" s="29"/>
      <c r="H703" s="29"/>
      <c r="I703" s="29"/>
      <c r="J703" s="30"/>
      <c r="K703" s="4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5.75" customHeight="1" x14ac:dyDescent="0.3">
      <c r="A704" s="29"/>
      <c r="B704" s="29"/>
      <c r="C704" s="54"/>
      <c r="D704" s="29"/>
      <c r="E704" s="29"/>
      <c r="F704" s="29"/>
      <c r="G704" s="29"/>
      <c r="H704" s="29"/>
      <c r="I704" s="29"/>
      <c r="J704" s="30"/>
      <c r="K704" s="4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5.75" customHeight="1" x14ac:dyDescent="0.3">
      <c r="A705" s="29"/>
      <c r="B705" s="29"/>
      <c r="C705" s="54"/>
      <c r="D705" s="29"/>
      <c r="E705" s="29"/>
      <c r="F705" s="29"/>
      <c r="G705" s="29"/>
      <c r="H705" s="29"/>
      <c r="I705" s="29"/>
      <c r="J705" s="30"/>
      <c r="K705" s="4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5.75" customHeight="1" x14ac:dyDescent="0.3">
      <c r="A706" s="29"/>
      <c r="B706" s="29"/>
      <c r="C706" s="54"/>
      <c r="D706" s="29"/>
      <c r="E706" s="29"/>
      <c r="F706" s="29"/>
      <c r="G706" s="29"/>
      <c r="H706" s="29"/>
      <c r="I706" s="29"/>
      <c r="J706" s="30"/>
      <c r="K706" s="4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5.75" customHeight="1" x14ac:dyDescent="0.3">
      <c r="A707" s="29"/>
      <c r="B707" s="29"/>
      <c r="C707" s="54"/>
      <c r="D707" s="29"/>
      <c r="E707" s="29"/>
      <c r="F707" s="29"/>
      <c r="G707" s="29"/>
      <c r="H707" s="29"/>
      <c r="I707" s="29"/>
      <c r="J707" s="30"/>
      <c r="K707" s="4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5.75" customHeight="1" x14ac:dyDescent="0.3">
      <c r="A708" s="29"/>
      <c r="B708" s="29"/>
      <c r="C708" s="54"/>
      <c r="D708" s="29"/>
      <c r="E708" s="29"/>
      <c r="F708" s="29"/>
      <c r="G708" s="29"/>
      <c r="H708" s="29"/>
      <c r="I708" s="29"/>
      <c r="J708" s="30"/>
      <c r="K708" s="4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5.75" customHeight="1" x14ac:dyDescent="0.3">
      <c r="A709" s="29"/>
      <c r="B709" s="29"/>
      <c r="C709" s="54"/>
      <c r="D709" s="29"/>
      <c r="E709" s="29"/>
      <c r="F709" s="29"/>
      <c r="G709" s="29"/>
      <c r="H709" s="29"/>
      <c r="I709" s="29"/>
      <c r="J709" s="30"/>
      <c r="K709" s="4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5.75" customHeight="1" x14ac:dyDescent="0.3">
      <c r="A710" s="29"/>
      <c r="B710" s="29"/>
      <c r="C710" s="54"/>
      <c r="D710" s="29"/>
      <c r="E710" s="29"/>
      <c r="F710" s="29"/>
      <c r="G710" s="29"/>
      <c r="H710" s="29"/>
      <c r="I710" s="29"/>
      <c r="J710" s="30"/>
      <c r="K710" s="4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5.75" customHeight="1" x14ac:dyDescent="0.3">
      <c r="A711" s="29"/>
      <c r="B711" s="29"/>
      <c r="C711" s="54"/>
      <c r="D711" s="29"/>
      <c r="E711" s="29"/>
      <c r="F711" s="29"/>
      <c r="G711" s="29"/>
      <c r="H711" s="29"/>
      <c r="I711" s="29"/>
      <c r="J711" s="30"/>
      <c r="K711" s="4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5.75" customHeight="1" x14ac:dyDescent="0.3">
      <c r="A712" s="29"/>
      <c r="B712" s="29"/>
      <c r="C712" s="54"/>
      <c r="D712" s="29"/>
      <c r="E712" s="29"/>
      <c r="F712" s="29"/>
      <c r="G712" s="29"/>
      <c r="H712" s="29"/>
      <c r="I712" s="29"/>
      <c r="J712" s="30"/>
      <c r="K712" s="4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5.75" customHeight="1" x14ac:dyDescent="0.3">
      <c r="A713" s="29"/>
      <c r="B713" s="29"/>
      <c r="C713" s="54"/>
      <c r="D713" s="29"/>
      <c r="E713" s="29"/>
      <c r="F713" s="29"/>
      <c r="G713" s="29"/>
      <c r="H713" s="29"/>
      <c r="I713" s="29"/>
      <c r="J713" s="30"/>
      <c r="K713" s="4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5.75" customHeight="1" x14ac:dyDescent="0.3">
      <c r="A714" s="29"/>
      <c r="B714" s="29"/>
      <c r="C714" s="54"/>
      <c r="D714" s="29"/>
      <c r="E714" s="29"/>
      <c r="F714" s="29"/>
      <c r="G714" s="29"/>
      <c r="H714" s="29"/>
      <c r="I714" s="29"/>
      <c r="J714" s="30"/>
      <c r="K714" s="4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5.75" customHeight="1" x14ac:dyDescent="0.3">
      <c r="A715" s="29"/>
      <c r="B715" s="29"/>
      <c r="C715" s="54"/>
      <c r="D715" s="29"/>
      <c r="E715" s="29"/>
      <c r="F715" s="29"/>
      <c r="G715" s="29"/>
      <c r="H715" s="29"/>
      <c r="I715" s="29"/>
      <c r="J715" s="30"/>
      <c r="K715" s="4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5.75" customHeight="1" x14ac:dyDescent="0.3">
      <c r="A716" s="29"/>
      <c r="B716" s="29"/>
      <c r="C716" s="54"/>
      <c r="D716" s="29"/>
      <c r="E716" s="29"/>
      <c r="F716" s="29"/>
      <c r="G716" s="29"/>
      <c r="H716" s="29"/>
      <c r="I716" s="29"/>
      <c r="J716" s="30"/>
      <c r="K716" s="4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5.75" customHeight="1" x14ac:dyDescent="0.3">
      <c r="A717" s="29"/>
      <c r="B717" s="29"/>
      <c r="C717" s="54"/>
      <c r="D717" s="29"/>
      <c r="E717" s="29"/>
      <c r="F717" s="29"/>
      <c r="G717" s="29"/>
      <c r="H717" s="29"/>
      <c r="I717" s="29"/>
      <c r="J717" s="30"/>
      <c r="K717" s="4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5.75" customHeight="1" x14ac:dyDescent="0.3">
      <c r="A718" s="29"/>
      <c r="B718" s="29"/>
      <c r="C718" s="54"/>
      <c r="D718" s="29"/>
      <c r="E718" s="29"/>
      <c r="F718" s="29"/>
      <c r="G718" s="29"/>
      <c r="H718" s="29"/>
      <c r="I718" s="29"/>
      <c r="J718" s="30"/>
      <c r="K718" s="4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5.75" customHeight="1" x14ac:dyDescent="0.3">
      <c r="A719" s="29"/>
      <c r="B719" s="29"/>
      <c r="C719" s="54"/>
      <c r="D719" s="29"/>
      <c r="E719" s="29"/>
      <c r="F719" s="29"/>
      <c r="G719" s="29"/>
      <c r="H719" s="29"/>
      <c r="I719" s="29"/>
      <c r="J719" s="30"/>
      <c r="K719" s="4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5.75" customHeight="1" x14ac:dyDescent="0.3">
      <c r="A720" s="29"/>
      <c r="B720" s="29"/>
      <c r="C720" s="54"/>
      <c r="D720" s="29"/>
      <c r="E720" s="29"/>
      <c r="F720" s="29"/>
      <c r="G720" s="29"/>
      <c r="H720" s="29"/>
      <c r="I720" s="29"/>
      <c r="J720" s="30"/>
      <c r="K720" s="4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5.75" customHeight="1" x14ac:dyDescent="0.3">
      <c r="A721" s="29"/>
      <c r="B721" s="29"/>
      <c r="C721" s="54"/>
      <c r="D721" s="29"/>
      <c r="E721" s="29"/>
      <c r="F721" s="29"/>
      <c r="G721" s="29"/>
      <c r="H721" s="29"/>
      <c r="I721" s="29"/>
      <c r="J721" s="30"/>
      <c r="K721" s="4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5.75" customHeight="1" x14ac:dyDescent="0.3">
      <c r="A722" s="29"/>
      <c r="B722" s="29"/>
      <c r="C722" s="54"/>
      <c r="D722" s="29"/>
      <c r="E722" s="29"/>
      <c r="F722" s="29"/>
      <c r="G722" s="29"/>
      <c r="H722" s="29"/>
      <c r="I722" s="29"/>
      <c r="J722" s="30"/>
      <c r="K722" s="4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5.75" customHeight="1" x14ac:dyDescent="0.3">
      <c r="A723" s="29"/>
      <c r="B723" s="29"/>
      <c r="C723" s="54"/>
      <c r="D723" s="29"/>
      <c r="E723" s="29"/>
      <c r="F723" s="29"/>
      <c r="G723" s="29"/>
      <c r="H723" s="29"/>
      <c r="I723" s="29"/>
      <c r="J723" s="30"/>
      <c r="K723" s="4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5.75" customHeight="1" x14ac:dyDescent="0.3">
      <c r="A724" s="29"/>
      <c r="B724" s="29"/>
      <c r="C724" s="54"/>
      <c r="D724" s="29"/>
      <c r="E724" s="29"/>
      <c r="F724" s="29"/>
      <c r="G724" s="29"/>
      <c r="H724" s="29"/>
      <c r="I724" s="29"/>
      <c r="J724" s="30"/>
      <c r="K724" s="4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5.75" customHeight="1" x14ac:dyDescent="0.3">
      <c r="A725" s="29"/>
      <c r="B725" s="29"/>
      <c r="C725" s="54"/>
      <c r="D725" s="29"/>
      <c r="E725" s="29"/>
      <c r="F725" s="29"/>
      <c r="G725" s="29"/>
      <c r="H725" s="29"/>
      <c r="I725" s="29"/>
      <c r="J725" s="30"/>
      <c r="K725" s="4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5.75" customHeight="1" x14ac:dyDescent="0.3">
      <c r="A726" s="29"/>
      <c r="B726" s="29"/>
      <c r="C726" s="54"/>
      <c r="D726" s="29"/>
      <c r="E726" s="29"/>
      <c r="F726" s="29"/>
      <c r="G726" s="29"/>
      <c r="H726" s="29"/>
      <c r="I726" s="29"/>
      <c r="J726" s="30"/>
      <c r="K726" s="4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5.75" customHeight="1" x14ac:dyDescent="0.3">
      <c r="A727" s="29"/>
      <c r="B727" s="29"/>
      <c r="C727" s="54"/>
      <c r="D727" s="29"/>
      <c r="E727" s="29"/>
      <c r="F727" s="29"/>
      <c r="G727" s="29"/>
      <c r="H727" s="29"/>
      <c r="I727" s="29"/>
      <c r="J727" s="30"/>
      <c r="K727" s="4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5.75" customHeight="1" x14ac:dyDescent="0.3">
      <c r="A728" s="29"/>
      <c r="B728" s="29"/>
      <c r="C728" s="54"/>
      <c r="D728" s="29"/>
      <c r="E728" s="29"/>
      <c r="F728" s="29"/>
      <c r="G728" s="29"/>
      <c r="H728" s="29"/>
      <c r="I728" s="29"/>
      <c r="J728" s="30"/>
      <c r="K728" s="4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5.75" customHeight="1" x14ac:dyDescent="0.3">
      <c r="A729" s="29"/>
      <c r="B729" s="29"/>
      <c r="C729" s="54"/>
      <c r="D729" s="29"/>
      <c r="E729" s="29"/>
      <c r="F729" s="29"/>
      <c r="G729" s="29"/>
      <c r="H729" s="29"/>
      <c r="I729" s="29"/>
      <c r="J729" s="30"/>
      <c r="K729" s="4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5.75" customHeight="1" x14ac:dyDescent="0.3">
      <c r="A730" s="29"/>
      <c r="B730" s="29"/>
      <c r="C730" s="54"/>
      <c r="D730" s="29"/>
      <c r="E730" s="29"/>
      <c r="F730" s="29"/>
      <c r="G730" s="29"/>
      <c r="H730" s="29"/>
      <c r="I730" s="29"/>
      <c r="J730" s="30"/>
      <c r="K730" s="4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5.75" customHeight="1" x14ac:dyDescent="0.3">
      <c r="A731" s="29"/>
      <c r="B731" s="29"/>
      <c r="C731" s="54"/>
      <c r="D731" s="29"/>
      <c r="E731" s="29"/>
      <c r="F731" s="29"/>
      <c r="G731" s="29"/>
      <c r="H731" s="29"/>
      <c r="I731" s="29"/>
      <c r="J731" s="30"/>
      <c r="K731" s="4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5.75" customHeight="1" x14ac:dyDescent="0.3">
      <c r="A732" s="29"/>
      <c r="B732" s="29"/>
      <c r="C732" s="54"/>
      <c r="D732" s="29"/>
      <c r="E732" s="29"/>
      <c r="F732" s="29"/>
      <c r="G732" s="29"/>
      <c r="H732" s="29"/>
      <c r="I732" s="29"/>
      <c r="J732" s="30"/>
      <c r="K732" s="4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5.75" customHeight="1" x14ac:dyDescent="0.3">
      <c r="A733" s="29"/>
      <c r="B733" s="29"/>
      <c r="C733" s="54"/>
      <c r="D733" s="29"/>
      <c r="E733" s="29"/>
      <c r="F733" s="29"/>
      <c r="G733" s="29"/>
      <c r="H733" s="29"/>
      <c r="I733" s="29"/>
      <c r="J733" s="30"/>
      <c r="K733" s="4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5.75" customHeight="1" x14ac:dyDescent="0.3">
      <c r="A734" s="29"/>
      <c r="B734" s="29"/>
      <c r="C734" s="54"/>
      <c r="D734" s="29"/>
      <c r="E734" s="29"/>
      <c r="F734" s="29"/>
      <c r="G734" s="29"/>
      <c r="H734" s="29"/>
      <c r="I734" s="29"/>
      <c r="J734" s="30"/>
      <c r="K734" s="4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5.75" customHeight="1" x14ac:dyDescent="0.3">
      <c r="A735" s="29"/>
      <c r="B735" s="29"/>
      <c r="C735" s="54"/>
      <c r="D735" s="29"/>
      <c r="E735" s="29"/>
      <c r="F735" s="29"/>
      <c r="G735" s="29"/>
      <c r="H735" s="29"/>
      <c r="I735" s="29"/>
      <c r="J735" s="30"/>
      <c r="K735" s="4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5.75" customHeight="1" x14ac:dyDescent="0.3">
      <c r="A736" s="29"/>
      <c r="B736" s="29"/>
      <c r="C736" s="54"/>
      <c r="D736" s="29"/>
      <c r="E736" s="29"/>
      <c r="F736" s="29"/>
      <c r="G736" s="29"/>
      <c r="H736" s="29"/>
      <c r="I736" s="29"/>
      <c r="J736" s="30"/>
      <c r="K736" s="4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5.75" customHeight="1" x14ac:dyDescent="0.3">
      <c r="A737" s="29"/>
      <c r="B737" s="29"/>
      <c r="C737" s="54"/>
      <c r="D737" s="29"/>
      <c r="E737" s="29"/>
      <c r="F737" s="29"/>
      <c r="G737" s="29"/>
      <c r="H737" s="29"/>
      <c r="I737" s="29"/>
      <c r="J737" s="30"/>
      <c r="K737" s="4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5.75" customHeight="1" x14ac:dyDescent="0.3">
      <c r="A738" s="29"/>
      <c r="B738" s="29"/>
      <c r="C738" s="54"/>
      <c r="D738" s="29"/>
      <c r="E738" s="29"/>
      <c r="F738" s="29"/>
      <c r="G738" s="29"/>
      <c r="H738" s="29"/>
      <c r="I738" s="29"/>
      <c r="J738" s="30"/>
      <c r="K738" s="4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5.75" customHeight="1" x14ac:dyDescent="0.3">
      <c r="A739" s="29"/>
      <c r="B739" s="29"/>
      <c r="C739" s="54"/>
      <c r="D739" s="29"/>
      <c r="E739" s="29"/>
      <c r="F739" s="29"/>
      <c r="G739" s="29"/>
      <c r="H739" s="29"/>
      <c r="I739" s="29"/>
      <c r="J739" s="30"/>
      <c r="K739" s="4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5.75" customHeight="1" x14ac:dyDescent="0.3">
      <c r="A740" s="29"/>
      <c r="B740" s="29"/>
      <c r="C740" s="54"/>
      <c r="D740" s="29"/>
      <c r="E740" s="29"/>
      <c r="F740" s="29"/>
      <c r="G740" s="29"/>
      <c r="H740" s="29"/>
      <c r="I740" s="29"/>
      <c r="J740" s="30"/>
      <c r="K740" s="4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5.75" customHeight="1" x14ac:dyDescent="0.3">
      <c r="A741" s="29"/>
      <c r="B741" s="29"/>
      <c r="C741" s="54"/>
      <c r="D741" s="29"/>
      <c r="E741" s="29"/>
      <c r="F741" s="29"/>
      <c r="G741" s="29"/>
      <c r="H741" s="29"/>
      <c r="I741" s="29"/>
      <c r="J741" s="30"/>
      <c r="K741" s="4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5.75" customHeight="1" x14ac:dyDescent="0.3">
      <c r="A742" s="29"/>
      <c r="B742" s="29"/>
      <c r="C742" s="54"/>
      <c r="D742" s="29"/>
      <c r="E742" s="29"/>
      <c r="F742" s="29"/>
      <c r="G742" s="29"/>
      <c r="H742" s="29"/>
      <c r="I742" s="29"/>
      <c r="J742" s="30"/>
      <c r="K742" s="4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5.75" customHeight="1" x14ac:dyDescent="0.3">
      <c r="A743" s="29"/>
      <c r="B743" s="29"/>
      <c r="C743" s="54"/>
      <c r="D743" s="29"/>
      <c r="E743" s="29"/>
      <c r="F743" s="29"/>
      <c r="G743" s="29"/>
      <c r="H743" s="29"/>
      <c r="I743" s="29"/>
      <c r="J743" s="30"/>
      <c r="K743" s="4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5.75" customHeight="1" x14ac:dyDescent="0.3">
      <c r="A744" s="29"/>
      <c r="B744" s="29"/>
      <c r="C744" s="54"/>
      <c r="D744" s="29"/>
      <c r="E744" s="29"/>
      <c r="F744" s="29"/>
      <c r="G744" s="29"/>
      <c r="H744" s="29"/>
      <c r="I744" s="29"/>
      <c r="J744" s="30"/>
      <c r="K744" s="4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5.75" customHeight="1" x14ac:dyDescent="0.3">
      <c r="A745" s="29"/>
      <c r="B745" s="29"/>
      <c r="C745" s="54"/>
      <c r="D745" s="29"/>
      <c r="E745" s="29"/>
      <c r="F745" s="29"/>
      <c r="G745" s="29"/>
      <c r="H745" s="29"/>
      <c r="I745" s="29"/>
      <c r="J745" s="30"/>
      <c r="K745" s="4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5.75" customHeight="1" x14ac:dyDescent="0.3">
      <c r="A746" s="29"/>
      <c r="B746" s="29"/>
      <c r="C746" s="54"/>
      <c r="D746" s="29"/>
      <c r="E746" s="29"/>
      <c r="F746" s="29"/>
      <c r="G746" s="29"/>
      <c r="H746" s="29"/>
      <c r="I746" s="29"/>
      <c r="J746" s="30"/>
      <c r="K746" s="4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5.75" customHeight="1" x14ac:dyDescent="0.3">
      <c r="A747" s="29"/>
      <c r="B747" s="29"/>
      <c r="C747" s="54"/>
      <c r="D747" s="29"/>
      <c r="E747" s="29"/>
      <c r="F747" s="29"/>
      <c r="G747" s="29"/>
      <c r="H747" s="29"/>
      <c r="I747" s="29"/>
      <c r="J747" s="30"/>
      <c r="K747" s="4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5.75" customHeight="1" x14ac:dyDescent="0.3">
      <c r="A748" s="29"/>
      <c r="B748" s="29"/>
      <c r="C748" s="54"/>
      <c r="D748" s="29"/>
      <c r="E748" s="29"/>
      <c r="F748" s="29"/>
      <c r="G748" s="29"/>
      <c r="H748" s="29"/>
      <c r="I748" s="29"/>
      <c r="J748" s="30"/>
      <c r="K748" s="4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5.75" customHeight="1" x14ac:dyDescent="0.3">
      <c r="A749" s="29"/>
      <c r="B749" s="29"/>
      <c r="C749" s="54"/>
      <c r="D749" s="29"/>
      <c r="E749" s="29"/>
      <c r="F749" s="29"/>
      <c r="G749" s="29"/>
      <c r="H749" s="29"/>
      <c r="I749" s="29"/>
      <c r="J749" s="30"/>
      <c r="K749" s="4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5.75" customHeight="1" x14ac:dyDescent="0.3">
      <c r="A750" s="29"/>
      <c r="B750" s="29"/>
      <c r="C750" s="54"/>
      <c r="D750" s="29"/>
      <c r="E750" s="29"/>
      <c r="F750" s="29"/>
      <c r="G750" s="29"/>
      <c r="H750" s="29"/>
      <c r="I750" s="29"/>
      <c r="J750" s="30"/>
      <c r="K750" s="4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5.75" customHeight="1" x14ac:dyDescent="0.3">
      <c r="A751" s="29"/>
      <c r="B751" s="29"/>
      <c r="C751" s="54"/>
      <c r="D751" s="29"/>
      <c r="E751" s="29"/>
      <c r="F751" s="29"/>
      <c r="G751" s="29"/>
      <c r="H751" s="29"/>
      <c r="I751" s="29"/>
      <c r="J751" s="30"/>
      <c r="K751" s="4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5.75" customHeight="1" x14ac:dyDescent="0.3">
      <c r="A752" s="29"/>
      <c r="B752" s="29"/>
      <c r="C752" s="54"/>
      <c r="D752" s="29"/>
      <c r="E752" s="29"/>
      <c r="F752" s="29"/>
      <c r="G752" s="29"/>
      <c r="H752" s="29"/>
      <c r="I752" s="29"/>
      <c r="J752" s="30"/>
      <c r="K752" s="4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5.75" customHeight="1" x14ac:dyDescent="0.3">
      <c r="A753" s="29"/>
      <c r="B753" s="29"/>
      <c r="C753" s="54"/>
      <c r="D753" s="29"/>
      <c r="E753" s="29"/>
      <c r="F753" s="29"/>
      <c r="G753" s="29"/>
      <c r="H753" s="29"/>
      <c r="I753" s="29"/>
      <c r="J753" s="30"/>
      <c r="K753" s="4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5.75" customHeight="1" x14ac:dyDescent="0.3">
      <c r="A754" s="29"/>
      <c r="B754" s="29"/>
      <c r="C754" s="54"/>
      <c r="D754" s="29"/>
      <c r="E754" s="29"/>
      <c r="F754" s="29"/>
      <c r="G754" s="29"/>
      <c r="H754" s="29"/>
      <c r="I754" s="29"/>
      <c r="J754" s="30"/>
      <c r="K754" s="4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5.75" customHeight="1" x14ac:dyDescent="0.3">
      <c r="A755" s="29"/>
      <c r="B755" s="29"/>
      <c r="C755" s="54"/>
      <c r="D755" s="29"/>
      <c r="E755" s="29"/>
      <c r="F755" s="29"/>
      <c r="G755" s="29"/>
      <c r="H755" s="29"/>
      <c r="I755" s="29"/>
      <c r="J755" s="30"/>
      <c r="K755" s="4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5.75" customHeight="1" x14ac:dyDescent="0.3">
      <c r="A756" s="29"/>
      <c r="B756" s="29"/>
      <c r="C756" s="54"/>
      <c r="D756" s="29"/>
      <c r="E756" s="29"/>
      <c r="F756" s="29"/>
      <c r="G756" s="29"/>
      <c r="H756" s="29"/>
      <c r="I756" s="29"/>
      <c r="J756" s="30"/>
      <c r="K756" s="4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5.75" customHeight="1" x14ac:dyDescent="0.3">
      <c r="A757" s="29"/>
      <c r="B757" s="29"/>
      <c r="C757" s="54"/>
      <c r="D757" s="29"/>
      <c r="E757" s="29"/>
      <c r="F757" s="29"/>
      <c r="G757" s="29"/>
      <c r="H757" s="29"/>
      <c r="I757" s="29"/>
      <c r="J757" s="30"/>
      <c r="K757" s="4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5.75" customHeight="1" x14ac:dyDescent="0.3">
      <c r="A758" s="29"/>
      <c r="B758" s="29"/>
      <c r="C758" s="54"/>
      <c r="D758" s="29"/>
      <c r="E758" s="29"/>
      <c r="F758" s="29"/>
      <c r="G758" s="29"/>
      <c r="H758" s="29"/>
      <c r="I758" s="29"/>
      <c r="J758" s="30"/>
      <c r="K758" s="4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5.75" customHeight="1" x14ac:dyDescent="0.3">
      <c r="A759" s="29"/>
      <c r="B759" s="29"/>
      <c r="C759" s="54"/>
      <c r="D759" s="29"/>
      <c r="E759" s="29"/>
      <c r="F759" s="29"/>
      <c r="G759" s="29"/>
      <c r="H759" s="29"/>
      <c r="I759" s="29"/>
      <c r="J759" s="30"/>
      <c r="K759" s="4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5.75" customHeight="1" x14ac:dyDescent="0.3">
      <c r="A760" s="29"/>
      <c r="B760" s="29"/>
      <c r="C760" s="54"/>
      <c r="D760" s="29"/>
      <c r="E760" s="29"/>
      <c r="F760" s="29"/>
      <c r="G760" s="29"/>
      <c r="H760" s="29"/>
      <c r="I760" s="29"/>
      <c r="J760" s="30"/>
      <c r="K760" s="4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5.75" customHeight="1" x14ac:dyDescent="0.3">
      <c r="A761" s="29"/>
      <c r="B761" s="29"/>
      <c r="C761" s="54"/>
      <c r="D761" s="29"/>
      <c r="E761" s="29"/>
      <c r="F761" s="29"/>
      <c r="G761" s="29"/>
      <c r="H761" s="29"/>
      <c r="I761" s="29"/>
      <c r="J761" s="30"/>
      <c r="K761" s="4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5.75" customHeight="1" x14ac:dyDescent="0.3">
      <c r="A762" s="29"/>
      <c r="B762" s="29"/>
      <c r="C762" s="54"/>
      <c r="D762" s="29"/>
      <c r="E762" s="29"/>
      <c r="F762" s="29"/>
      <c r="G762" s="29"/>
      <c r="H762" s="29"/>
      <c r="I762" s="29"/>
      <c r="J762" s="30"/>
      <c r="K762" s="4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5.75" customHeight="1" x14ac:dyDescent="0.3">
      <c r="A763" s="29"/>
      <c r="B763" s="29"/>
      <c r="C763" s="54"/>
      <c r="D763" s="29"/>
      <c r="E763" s="29"/>
      <c r="F763" s="29"/>
      <c r="G763" s="29"/>
      <c r="H763" s="29"/>
      <c r="I763" s="29"/>
      <c r="J763" s="30"/>
      <c r="K763" s="4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5.75" customHeight="1" x14ac:dyDescent="0.3">
      <c r="A764" s="29"/>
      <c r="B764" s="29"/>
      <c r="C764" s="54"/>
      <c r="D764" s="29"/>
      <c r="E764" s="29"/>
      <c r="F764" s="29"/>
      <c r="G764" s="29"/>
      <c r="H764" s="29"/>
      <c r="I764" s="29"/>
      <c r="J764" s="30"/>
      <c r="K764" s="4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5.75" customHeight="1" x14ac:dyDescent="0.3">
      <c r="A765" s="29"/>
      <c r="B765" s="29"/>
      <c r="C765" s="54"/>
      <c r="D765" s="29"/>
      <c r="E765" s="29"/>
      <c r="F765" s="29"/>
      <c r="G765" s="29"/>
      <c r="H765" s="29"/>
      <c r="I765" s="29"/>
      <c r="J765" s="30"/>
      <c r="K765" s="4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5.75" customHeight="1" x14ac:dyDescent="0.3">
      <c r="A766" s="29"/>
      <c r="B766" s="29"/>
      <c r="C766" s="54"/>
      <c r="D766" s="29"/>
      <c r="E766" s="29"/>
      <c r="F766" s="29"/>
      <c r="G766" s="29"/>
      <c r="H766" s="29"/>
      <c r="I766" s="29"/>
      <c r="J766" s="30"/>
      <c r="K766" s="4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5.75" customHeight="1" x14ac:dyDescent="0.3">
      <c r="A767" s="29"/>
      <c r="B767" s="29"/>
      <c r="C767" s="54"/>
      <c r="D767" s="29"/>
      <c r="E767" s="29"/>
      <c r="F767" s="29"/>
      <c r="G767" s="29"/>
      <c r="H767" s="29"/>
      <c r="I767" s="29"/>
      <c r="J767" s="30"/>
      <c r="K767" s="4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5.75" customHeight="1" x14ac:dyDescent="0.3">
      <c r="A768" s="29"/>
      <c r="B768" s="29"/>
      <c r="C768" s="54"/>
      <c r="D768" s="29"/>
      <c r="E768" s="29"/>
      <c r="F768" s="29"/>
      <c r="G768" s="29"/>
      <c r="H768" s="29"/>
      <c r="I768" s="29"/>
      <c r="J768" s="30"/>
      <c r="K768" s="4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5.75" customHeight="1" x14ac:dyDescent="0.3">
      <c r="A769" s="29"/>
      <c r="B769" s="29"/>
      <c r="C769" s="54"/>
      <c r="D769" s="29"/>
      <c r="E769" s="29"/>
      <c r="F769" s="29"/>
      <c r="G769" s="29"/>
      <c r="H769" s="29"/>
      <c r="I769" s="29"/>
      <c r="J769" s="30"/>
      <c r="K769" s="4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5.75" customHeight="1" x14ac:dyDescent="0.3">
      <c r="A770" s="29"/>
      <c r="B770" s="29"/>
      <c r="C770" s="54"/>
      <c r="D770" s="29"/>
      <c r="E770" s="29"/>
      <c r="F770" s="29"/>
      <c r="G770" s="29"/>
      <c r="H770" s="29"/>
      <c r="I770" s="29"/>
      <c r="J770" s="30"/>
      <c r="K770" s="4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5.75" customHeight="1" x14ac:dyDescent="0.3">
      <c r="A771" s="29"/>
      <c r="B771" s="29"/>
      <c r="C771" s="54"/>
      <c r="D771" s="29"/>
      <c r="E771" s="29"/>
      <c r="F771" s="29"/>
      <c r="G771" s="29"/>
      <c r="H771" s="29"/>
      <c r="I771" s="29"/>
      <c r="J771" s="30"/>
      <c r="K771" s="4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5.75" customHeight="1" x14ac:dyDescent="0.3">
      <c r="A772" s="29"/>
      <c r="B772" s="29"/>
      <c r="C772" s="54"/>
      <c r="D772" s="29"/>
      <c r="E772" s="29"/>
      <c r="F772" s="29"/>
      <c r="G772" s="29"/>
      <c r="H772" s="29"/>
      <c r="I772" s="29"/>
      <c r="J772" s="30"/>
      <c r="K772" s="4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5.75" customHeight="1" x14ac:dyDescent="0.3">
      <c r="A773" s="29"/>
      <c r="B773" s="29"/>
      <c r="C773" s="54"/>
      <c r="D773" s="29"/>
      <c r="E773" s="29"/>
      <c r="F773" s="29"/>
      <c r="G773" s="29"/>
      <c r="H773" s="29"/>
      <c r="I773" s="29"/>
      <c r="J773" s="30"/>
      <c r="K773" s="4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5.75" customHeight="1" x14ac:dyDescent="0.3">
      <c r="A774" s="29"/>
      <c r="B774" s="29"/>
      <c r="C774" s="54"/>
      <c r="D774" s="29"/>
      <c r="E774" s="29"/>
      <c r="F774" s="29"/>
      <c r="G774" s="29"/>
      <c r="H774" s="29"/>
      <c r="I774" s="29"/>
      <c r="J774" s="30"/>
      <c r="K774" s="4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5.75" customHeight="1" x14ac:dyDescent="0.3">
      <c r="A775" s="29"/>
      <c r="B775" s="29"/>
      <c r="C775" s="54"/>
      <c r="D775" s="29"/>
      <c r="E775" s="29"/>
      <c r="F775" s="29"/>
      <c r="G775" s="29"/>
      <c r="H775" s="29"/>
      <c r="I775" s="29"/>
      <c r="J775" s="30"/>
      <c r="K775" s="4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5.75" customHeight="1" x14ac:dyDescent="0.3">
      <c r="A776" s="29"/>
      <c r="B776" s="29"/>
      <c r="C776" s="54"/>
      <c r="D776" s="29"/>
      <c r="E776" s="29"/>
      <c r="F776" s="29"/>
      <c r="G776" s="29"/>
      <c r="H776" s="29"/>
      <c r="I776" s="29"/>
      <c r="J776" s="30"/>
      <c r="K776" s="4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5.75" customHeight="1" x14ac:dyDescent="0.3">
      <c r="A777" s="29"/>
      <c r="B777" s="29"/>
      <c r="C777" s="54"/>
      <c r="D777" s="29"/>
      <c r="E777" s="29"/>
      <c r="F777" s="29"/>
      <c r="G777" s="29"/>
      <c r="H777" s="29"/>
      <c r="I777" s="29"/>
      <c r="J777" s="30"/>
      <c r="K777" s="4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5.75" customHeight="1" x14ac:dyDescent="0.3">
      <c r="A778" s="29"/>
      <c r="B778" s="29"/>
      <c r="C778" s="54"/>
      <c r="D778" s="29"/>
      <c r="E778" s="29"/>
      <c r="F778" s="29"/>
      <c r="G778" s="29"/>
      <c r="H778" s="29"/>
      <c r="I778" s="29"/>
      <c r="J778" s="30"/>
      <c r="K778" s="4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5.75" customHeight="1" x14ac:dyDescent="0.3">
      <c r="A779" s="29"/>
      <c r="B779" s="29"/>
      <c r="C779" s="54"/>
      <c r="D779" s="29"/>
      <c r="E779" s="29"/>
      <c r="F779" s="29"/>
      <c r="G779" s="29"/>
      <c r="H779" s="29"/>
      <c r="I779" s="29"/>
      <c r="J779" s="30"/>
      <c r="K779" s="4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5.75" customHeight="1" x14ac:dyDescent="0.3">
      <c r="A780" s="29"/>
      <c r="B780" s="29"/>
      <c r="C780" s="54"/>
      <c r="D780" s="29"/>
      <c r="E780" s="29"/>
      <c r="F780" s="29"/>
      <c r="G780" s="29"/>
      <c r="H780" s="29"/>
      <c r="I780" s="29"/>
      <c r="J780" s="30"/>
      <c r="K780" s="4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5.75" customHeight="1" x14ac:dyDescent="0.3">
      <c r="A781" s="29"/>
      <c r="B781" s="29"/>
      <c r="C781" s="54"/>
      <c r="D781" s="29"/>
      <c r="E781" s="29"/>
      <c r="F781" s="29"/>
      <c r="G781" s="29"/>
      <c r="H781" s="29"/>
      <c r="I781" s="29"/>
      <c r="J781" s="30"/>
      <c r="K781" s="4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5.75" customHeight="1" x14ac:dyDescent="0.3">
      <c r="A782" s="29"/>
      <c r="B782" s="29"/>
      <c r="C782" s="54"/>
      <c r="D782" s="29"/>
      <c r="E782" s="29"/>
      <c r="F782" s="29"/>
      <c r="G782" s="29"/>
      <c r="H782" s="29"/>
      <c r="I782" s="29"/>
      <c r="J782" s="30"/>
      <c r="K782" s="4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5.75" customHeight="1" x14ac:dyDescent="0.3">
      <c r="A783" s="29"/>
      <c r="B783" s="29"/>
      <c r="C783" s="54"/>
      <c r="D783" s="29"/>
      <c r="E783" s="29"/>
      <c r="F783" s="29"/>
      <c r="G783" s="29"/>
      <c r="H783" s="29"/>
      <c r="I783" s="29"/>
      <c r="J783" s="30"/>
      <c r="K783" s="4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5.75" customHeight="1" x14ac:dyDescent="0.3">
      <c r="A784" s="29"/>
      <c r="B784" s="29"/>
      <c r="C784" s="54"/>
      <c r="D784" s="29"/>
      <c r="E784" s="29"/>
      <c r="F784" s="29"/>
      <c r="G784" s="29"/>
      <c r="H784" s="29"/>
      <c r="I784" s="29"/>
      <c r="J784" s="30"/>
      <c r="K784" s="4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5.75" customHeight="1" x14ac:dyDescent="0.3">
      <c r="A785" s="29"/>
      <c r="B785" s="29"/>
      <c r="C785" s="54"/>
      <c r="D785" s="29"/>
      <c r="E785" s="29"/>
      <c r="F785" s="29"/>
      <c r="G785" s="29"/>
      <c r="H785" s="29"/>
      <c r="I785" s="29"/>
      <c r="J785" s="30"/>
      <c r="K785" s="4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5.75" customHeight="1" x14ac:dyDescent="0.3">
      <c r="A786" s="29"/>
      <c r="B786" s="29"/>
      <c r="C786" s="54"/>
      <c r="D786" s="29"/>
      <c r="E786" s="29"/>
      <c r="F786" s="29"/>
      <c r="G786" s="29"/>
      <c r="H786" s="29"/>
      <c r="I786" s="29"/>
      <c r="J786" s="30"/>
      <c r="K786" s="4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5.75" customHeight="1" x14ac:dyDescent="0.3">
      <c r="A787" s="29"/>
      <c r="B787" s="29"/>
      <c r="C787" s="54"/>
      <c r="D787" s="29"/>
      <c r="E787" s="29"/>
      <c r="F787" s="29"/>
      <c r="G787" s="29"/>
      <c r="H787" s="29"/>
      <c r="I787" s="29"/>
      <c r="J787" s="30"/>
      <c r="K787" s="4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5.75" customHeight="1" x14ac:dyDescent="0.3">
      <c r="A788" s="29"/>
      <c r="B788" s="29"/>
      <c r="C788" s="54"/>
      <c r="D788" s="29"/>
      <c r="E788" s="29"/>
      <c r="F788" s="29"/>
      <c r="G788" s="29"/>
      <c r="H788" s="29"/>
      <c r="I788" s="29"/>
      <c r="J788" s="30"/>
      <c r="K788" s="4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5.75" customHeight="1" x14ac:dyDescent="0.3">
      <c r="A789" s="29"/>
      <c r="B789" s="29"/>
      <c r="C789" s="54"/>
      <c r="D789" s="29"/>
      <c r="E789" s="29"/>
      <c r="F789" s="29"/>
      <c r="G789" s="29"/>
      <c r="H789" s="29"/>
      <c r="I789" s="29"/>
      <c r="J789" s="30"/>
      <c r="K789" s="4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5.75" customHeight="1" x14ac:dyDescent="0.3">
      <c r="A790" s="29"/>
      <c r="B790" s="29"/>
      <c r="C790" s="54"/>
      <c r="D790" s="29"/>
      <c r="E790" s="29"/>
      <c r="F790" s="29"/>
      <c r="G790" s="29"/>
      <c r="H790" s="29"/>
      <c r="I790" s="29"/>
      <c r="J790" s="30"/>
      <c r="K790" s="4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5.75" customHeight="1" x14ac:dyDescent="0.3">
      <c r="A791" s="29"/>
      <c r="B791" s="29"/>
      <c r="C791" s="54"/>
      <c r="D791" s="29"/>
      <c r="E791" s="29"/>
      <c r="F791" s="29"/>
      <c r="G791" s="29"/>
      <c r="H791" s="29"/>
      <c r="I791" s="29"/>
      <c r="J791" s="30"/>
      <c r="K791" s="4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5.75" customHeight="1" x14ac:dyDescent="0.3">
      <c r="A792" s="29"/>
      <c r="B792" s="29"/>
      <c r="C792" s="54"/>
      <c r="D792" s="29"/>
      <c r="E792" s="29"/>
      <c r="F792" s="29"/>
      <c r="G792" s="29"/>
      <c r="H792" s="29"/>
      <c r="I792" s="29"/>
      <c r="J792" s="30"/>
      <c r="K792" s="4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5.75" customHeight="1" x14ac:dyDescent="0.3">
      <c r="A793" s="29"/>
      <c r="B793" s="29"/>
      <c r="C793" s="54"/>
      <c r="D793" s="29"/>
      <c r="E793" s="29"/>
      <c r="F793" s="29"/>
      <c r="G793" s="29"/>
      <c r="H793" s="29"/>
      <c r="I793" s="29"/>
      <c r="J793" s="30"/>
      <c r="K793" s="4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5.75" customHeight="1" x14ac:dyDescent="0.3">
      <c r="A794" s="29"/>
      <c r="B794" s="29"/>
      <c r="C794" s="54"/>
      <c r="D794" s="29"/>
      <c r="E794" s="29"/>
      <c r="F794" s="29"/>
      <c r="G794" s="29"/>
      <c r="H794" s="29"/>
      <c r="I794" s="29"/>
      <c r="J794" s="30"/>
      <c r="K794" s="4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5.75" customHeight="1" x14ac:dyDescent="0.3">
      <c r="A795" s="29"/>
      <c r="B795" s="29"/>
      <c r="C795" s="54"/>
      <c r="D795" s="29"/>
      <c r="E795" s="29"/>
      <c r="F795" s="29"/>
      <c r="G795" s="29"/>
      <c r="H795" s="29"/>
      <c r="I795" s="29"/>
      <c r="J795" s="30"/>
      <c r="K795" s="4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5.75" customHeight="1" x14ac:dyDescent="0.3">
      <c r="A796" s="29"/>
      <c r="B796" s="29"/>
      <c r="C796" s="54"/>
      <c r="D796" s="29"/>
      <c r="E796" s="29"/>
      <c r="F796" s="29"/>
      <c r="G796" s="29"/>
      <c r="H796" s="29"/>
      <c r="I796" s="29"/>
      <c r="J796" s="30"/>
      <c r="K796" s="4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5.75" customHeight="1" x14ac:dyDescent="0.3">
      <c r="A797" s="29"/>
      <c r="B797" s="29"/>
      <c r="C797" s="54"/>
      <c r="D797" s="29"/>
      <c r="E797" s="29"/>
      <c r="F797" s="29"/>
      <c r="G797" s="29"/>
      <c r="H797" s="29"/>
      <c r="I797" s="29"/>
      <c r="J797" s="30"/>
      <c r="K797" s="4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5.75" customHeight="1" x14ac:dyDescent="0.3">
      <c r="A798" s="29"/>
      <c r="B798" s="29"/>
      <c r="C798" s="54"/>
      <c r="D798" s="29"/>
      <c r="E798" s="29"/>
      <c r="F798" s="29"/>
      <c r="G798" s="29"/>
      <c r="H798" s="29"/>
      <c r="I798" s="29"/>
      <c r="J798" s="30"/>
      <c r="K798" s="4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5.75" customHeight="1" x14ac:dyDescent="0.3">
      <c r="A799" s="29"/>
      <c r="B799" s="29"/>
      <c r="C799" s="54"/>
      <c r="D799" s="29"/>
      <c r="E799" s="29"/>
      <c r="F799" s="29"/>
      <c r="G799" s="29"/>
      <c r="H799" s="29"/>
      <c r="I799" s="29"/>
      <c r="J799" s="30"/>
      <c r="K799" s="4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5.75" customHeight="1" x14ac:dyDescent="0.3">
      <c r="A800" s="29"/>
      <c r="B800" s="29"/>
      <c r="C800" s="54"/>
      <c r="D800" s="29"/>
      <c r="E800" s="29"/>
      <c r="F800" s="29"/>
      <c r="G800" s="29"/>
      <c r="H800" s="29"/>
      <c r="I800" s="29"/>
      <c r="J800" s="30"/>
      <c r="K800" s="4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5.75" customHeight="1" x14ac:dyDescent="0.3">
      <c r="A801" s="29"/>
      <c r="B801" s="29"/>
      <c r="C801" s="54"/>
      <c r="D801" s="29"/>
      <c r="E801" s="29"/>
      <c r="F801" s="29"/>
      <c r="G801" s="29"/>
      <c r="H801" s="29"/>
      <c r="I801" s="29"/>
      <c r="J801" s="30"/>
      <c r="K801" s="4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5.75" customHeight="1" x14ac:dyDescent="0.3">
      <c r="A802" s="29"/>
      <c r="B802" s="29"/>
      <c r="C802" s="54"/>
      <c r="D802" s="29"/>
      <c r="E802" s="29"/>
      <c r="F802" s="29"/>
      <c r="G802" s="29"/>
      <c r="H802" s="29"/>
      <c r="I802" s="29"/>
      <c r="J802" s="30"/>
      <c r="K802" s="4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5.75" customHeight="1" x14ac:dyDescent="0.3">
      <c r="A803" s="29"/>
      <c r="B803" s="29"/>
      <c r="C803" s="54"/>
      <c r="D803" s="29"/>
      <c r="E803" s="29"/>
      <c r="F803" s="29"/>
      <c r="G803" s="29"/>
      <c r="H803" s="29"/>
      <c r="I803" s="29"/>
      <c r="J803" s="30"/>
      <c r="K803" s="4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5.75" customHeight="1" x14ac:dyDescent="0.3">
      <c r="A804" s="29"/>
      <c r="B804" s="29"/>
      <c r="C804" s="54"/>
      <c r="D804" s="29"/>
      <c r="E804" s="29"/>
      <c r="F804" s="29"/>
      <c r="G804" s="29"/>
      <c r="H804" s="29"/>
      <c r="I804" s="29"/>
      <c r="J804" s="30"/>
      <c r="K804" s="4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5.75" customHeight="1" x14ac:dyDescent="0.3">
      <c r="A805" s="29"/>
      <c r="B805" s="29"/>
      <c r="C805" s="54"/>
      <c r="D805" s="29"/>
      <c r="E805" s="29"/>
      <c r="F805" s="29"/>
      <c r="G805" s="29"/>
      <c r="H805" s="29"/>
      <c r="I805" s="29"/>
      <c r="J805" s="30"/>
      <c r="K805" s="4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5.75" customHeight="1" x14ac:dyDescent="0.3">
      <c r="A806" s="29"/>
      <c r="B806" s="29"/>
      <c r="C806" s="54"/>
      <c r="D806" s="29"/>
      <c r="E806" s="29"/>
      <c r="F806" s="29"/>
      <c r="G806" s="29"/>
      <c r="H806" s="29"/>
      <c r="I806" s="29"/>
      <c r="J806" s="30"/>
      <c r="K806" s="4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5.75" customHeight="1" x14ac:dyDescent="0.3">
      <c r="A807" s="29"/>
      <c r="B807" s="29"/>
      <c r="C807" s="54"/>
      <c r="D807" s="29"/>
      <c r="E807" s="29"/>
      <c r="F807" s="29"/>
      <c r="G807" s="29"/>
      <c r="H807" s="29"/>
      <c r="I807" s="29"/>
      <c r="J807" s="30"/>
      <c r="K807" s="4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5.75" customHeight="1" x14ac:dyDescent="0.3">
      <c r="A808" s="29"/>
      <c r="B808" s="29"/>
      <c r="C808" s="54"/>
      <c r="D808" s="29"/>
      <c r="E808" s="29"/>
      <c r="F808" s="29"/>
      <c r="G808" s="29"/>
      <c r="H808" s="29"/>
      <c r="I808" s="29"/>
      <c r="J808" s="30"/>
      <c r="K808" s="4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5.75" customHeight="1" x14ac:dyDescent="0.3">
      <c r="A809" s="29"/>
      <c r="B809" s="29"/>
      <c r="C809" s="54"/>
      <c r="D809" s="29"/>
      <c r="E809" s="29"/>
      <c r="F809" s="29"/>
      <c r="G809" s="29"/>
      <c r="H809" s="29"/>
      <c r="I809" s="29"/>
      <c r="J809" s="30"/>
      <c r="K809" s="4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5.75" customHeight="1" x14ac:dyDescent="0.3">
      <c r="A810" s="29"/>
      <c r="B810" s="29"/>
      <c r="C810" s="54"/>
      <c r="D810" s="29"/>
      <c r="E810" s="29"/>
      <c r="F810" s="29"/>
      <c r="G810" s="29"/>
      <c r="H810" s="29"/>
      <c r="I810" s="29"/>
      <c r="J810" s="30"/>
      <c r="K810" s="4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5.75" customHeight="1" x14ac:dyDescent="0.3">
      <c r="A811" s="29"/>
      <c r="B811" s="29"/>
      <c r="C811" s="54"/>
      <c r="D811" s="29"/>
      <c r="E811" s="29"/>
      <c r="F811" s="29"/>
      <c r="G811" s="29"/>
      <c r="H811" s="29"/>
      <c r="I811" s="29"/>
      <c r="J811" s="30"/>
      <c r="K811" s="4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5.75" customHeight="1" x14ac:dyDescent="0.3">
      <c r="A812" s="29"/>
      <c r="B812" s="29"/>
      <c r="C812" s="54"/>
      <c r="D812" s="29"/>
      <c r="E812" s="29"/>
      <c r="F812" s="29"/>
      <c r="G812" s="29"/>
      <c r="H812" s="29"/>
      <c r="I812" s="29"/>
      <c r="J812" s="30"/>
      <c r="K812" s="4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5.75" customHeight="1" x14ac:dyDescent="0.3">
      <c r="A813" s="29"/>
      <c r="B813" s="29"/>
      <c r="C813" s="54"/>
      <c r="D813" s="29"/>
      <c r="E813" s="29"/>
      <c r="F813" s="29"/>
      <c r="G813" s="29"/>
      <c r="H813" s="29"/>
      <c r="I813" s="29"/>
      <c r="J813" s="30"/>
      <c r="K813" s="4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5.75" customHeight="1" x14ac:dyDescent="0.3">
      <c r="A814" s="29"/>
      <c r="B814" s="29"/>
      <c r="C814" s="54"/>
      <c r="D814" s="29"/>
      <c r="E814" s="29"/>
      <c r="F814" s="29"/>
      <c r="G814" s="29"/>
      <c r="H814" s="29"/>
      <c r="I814" s="29"/>
      <c r="J814" s="30"/>
      <c r="K814" s="4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5.75" customHeight="1" x14ac:dyDescent="0.3">
      <c r="A815" s="29"/>
      <c r="B815" s="29"/>
      <c r="C815" s="54"/>
      <c r="D815" s="29"/>
      <c r="E815" s="29"/>
      <c r="F815" s="29"/>
      <c r="G815" s="29"/>
      <c r="H815" s="29"/>
      <c r="I815" s="29"/>
      <c r="J815" s="30"/>
      <c r="K815" s="4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5.75" customHeight="1" x14ac:dyDescent="0.3">
      <c r="A816" s="29"/>
      <c r="B816" s="29"/>
      <c r="C816" s="54"/>
      <c r="D816" s="29"/>
      <c r="E816" s="29"/>
      <c r="F816" s="29"/>
      <c r="G816" s="29"/>
      <c r="H816" s="29"/>
      <c r="I816" s="29"/>
      <c r="J816" s="30"/>
      <c r="K816" s="4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5.75" customHeight="1" x14ac:dyDescent="0.3">
      <c r="A817" s="29"/>
      <c r="B817" s="29"/>
      <c r="C817" s="54"/>
      <c r="D817" s="29"/>
      <c r="E817" s="29"/>
      <c r="F817" s="29"/>
      <c r="G817" s="29"/>
      <c r="H817" s="29"/>
      <c r="I817" s="29"/>
      <c r="J817" s="30"/>
      <c r="K817" s="4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5.75" customHeight="1" x14ac:dyDescent="0.3">
      <c r="A818" s="29"/>
      <c r="B818" s="29"/>
      <c r="C818" s="54"/>
      <c r="D818" s="29"/>
      <c r="E818" s="29"/>
      <c r="F818" s="29"/>
      <c r="G818" s="29"/>
      <c r="H818" s="29"/>
      <c r="I818" s="29"/>
      <c r="J818" s="30"/>
      <c r="K818" s="4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5.75" customHeight="1" x14ac:dyDescent="0.3">
      <c r="A819" s="29"/>
      <c r="B819" s="29"/>
      <c r="C819" s="54"/>
      <c r="D819" s="29"/>
      <c r="E819" s="29"/>
      <c r="F819" s="29"/>
      <c r="G819" s="29"/>
      <c r="H819" s="29"/>
      <c r="I819" s="29"/>
      <c r="J819" s="30"/>
      <c r="K819" s="4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5.75" customHeight="1" x14ac:dyDescent="0.3">
      <c r="A820" s="29"/>
      <c r="B820" s="29"/>
      <c r="C820" s="54"/>
      <c r="D820" s="29"/>
      <c r="E820" s="29"/>
      <c r="F820" s="29"/>
      <c r="G820" s="29"/>
      <c r="H820" s="29"/>
      <c r="I820" s="29"/>
      <c r="J820" s="30"/>
      <c r="K820" s="4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5.75" customHeight="1" x14ac:dyDescent="0.3">
      <c r="A821" s="29"/>
      <c r="B821" s="29"/>
      <c r="C821" s="54"/>
      <c r="D821" s="29"/>
      <c r="E821" s="29"/>
      <c r="F821" s="29"/>
      <c r="G821" s="29"/>
      <c r="H821" s="29"/>
      <c r="I821" s="29"/>
      <c r="J821" s="30"/>
      <c r="K821" s="4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5.75" customHeight="1" x14ac:dyDescent="0.3">
      <c r="A822" s="29"/>
      <c r="B822" s="29"/>
      <c r="C822" s="54"/>
      <c r="D822" s="29"/>
      <c r="E822" s="29"/>
      <c r="F822" s="29"/>
      <c r="G822" s="29"/>
      <c r="H822" s="29"/>
      <c r="I822" s="29"/>
      <c r="J822" s="30"/>
      <c r="K822" s="4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5.75" customHeight="1" x14ac:dyDescent="0.3">
      <c r="A823" s="29"/>
      <c r="B823" s="29"/>
      <c r="C823" s="54"/>
      <c r="D823" s="29"/>
      <c r="E823" s="29"/>
      <c r="F823" s="29"/>
      <c r="G823" s="29"/>
      <c r="H823" s="29"/>
      <c r="I823" s="29"/>
      <c r="J823" s="30"/>
      <c r="K823" s="4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5.75" customHeight="1" x14ac:dyDescent="0.3">
      <c r="A824" s="29"/>
      <c r="B824" s="29"/>
      <c r="C824" s="54"/>
      <c r="D824" s="29"/>
      <c r="E824" s="29"/>
      <c r="F824" s="29"/>
      <c r="G824" s="29"/>
      <c r="H824" s="29"/>
      <c r="I824" s="29"/>
      <c r="J824" s="30"/>
      <c r="K824" s="4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5.75" customHeight="1" x14ac:dyDescent="0.3">
      <c r="A825" s="29"/>
      <c r="B825" s="29"/>
      <c r="C825" s="54"/>
      <c r="D825" s="29"/>
      <c r="E825" s="29"/>
      <c r="F825" s="29"/>
      <c r="G825" s="29"/>
      <c r="H825" s="29"/>
      <c r="I825" s="29"/>
      <c r="J825" s="30"/>
      <c r="K825" s="4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5.75" customHeight="1" x14ac:dyDescent="0.3">
      <c r="A826" s="29"/>
      <c r="B826" s="29"/>
      <c r="C826" s="54"/>
      <c r="D826" s="29"/>
      <c r="E826" s="29"/>
      <c r="F826" s="29"/>
      <c r="G826" s="29"/>
      <c r="H826" s="29"/>
      <c r="I826" s="29"/>
      <c r="J826" s="30"/>
      <c r="K826" s="4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5.75" customHeight="1" x14ac:dyDescent="0.3">
      <c r="A827" s="29"/>
      <c r="B827" s="29"/>
      <c r="C827" s="54"/>
      <c r="D827" s="29"/>
      <c r="E827" s="29"/>
      <c r="F827" s="29"/>
      <c r="G827" s="29"/>
      <c r="H827" s="29"/>
      <c r="I827" s="29"/>
      <c r="J827" s="30"/>
      <c r="K827" s="4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5.75" customHeight="1" x14ac:dyDescent="0.3">
      <c r="A828" s="29"/>
      <c r="B828" s="29"/>
      <c r="C828" s="54"/>
      <c r="D828" s="29"/>
      <c r="E828" s="29"/>
      <c r="F828" s="29"/>
      <c r="G828" s="29"/>
      <c r="H828" s="29"/>
      <c r="I828" s="29"/>
      <c r="J828" s="30"/>
      <c r="K828" s="4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5.75" customHeight="1" x14ac:dyDescent="0.3">
      <c r="A829" s="29"/>
      <c r="B829" s="29"/>
      <c r="C829" s="54"/>
      <c r="D829" s="29"/>
      <c r="E829" s="29"/>
      <c r="F829" s="29"/>
      <c r="G829" s="29"/>
      <c r="H829" s="29"/>
      <c r="I829" s="29"/>
      <c r="J829" s="30"/>
      <c r="K829" s="4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5.75" customHeight="1" x14ac:dyDescent="0.3">
      <c r="A830" s="29"/>
      <c r="B830" s="29"/>
      <c r="C830" s="54"/>
      <c r="D830" s="29"/>
      <c r="E830" s="29"/>
      <c r="F830" s="29"/>
      <c r="G830" s="29"/>
      <c r="H830" s="29"/>
      <c r="I830" s="29"/>
      <c r="J830" s="30"/>
      <c r="K830" s="4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5.75" customHeight="1" x14ac:dyDescent="0.3">
      <c r="A831" s="29"/>
      <c r="B831" s="29"/>
      <c r="C831" s="54"/>
      <c r="D831" s="29"/>
      <c r="E831" s="29"/>
      <c r="F831" s="29"/>
      <c r="G831" s="29"/>
      <c r="H831" s="29"/>
      <c r="I831" s="29"/>
      <c r="J831" s="30"/>
      <c r="K831" s="4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5.75" customHeight="1" x14ac:dyDescent="0.3">
      <c r="A832" s="29"/>
      <c r="B832" s="29"/>
      <c r="C832" s="54"/>
      <c r="D832" s="29"/>
      <c r="E832" s="29"/>
      <c r="F832" s="29"/>
      <c r="G832" s="29"/>
      <c r="H832" s="29"/>
      <c r="I832" s="29"/>
      <c r="J832" s="30"/>
      <c r="K832" s="4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5.75" customHeight="1" x14ac:dyDescent="0.3">
      <c r="A833" s="29"/>
      <c r="B833" s="29"/>
      <c r="C833" s="54"/>
      <c r="D833" s="29"/>
      <c r="E833" s="29"/>
      <c r="F833" s="29"/>
      <c r="G833" s="29"/>
      <c r="H833" s="29"/>
      <c r="I833" s="29"/>
      <c r="J833" s="30"/>
      <c r="K833" s="4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5.75" customHeight="1" x14ac:dyDescent="0.3">
      <c r="A834" s="29"/>
      <c r="B834" s="29"/>
      <c r="C834" s="54"/>
      <c r="D834" s="29"/>
      <c r="E834" s="29"/>
      <c r="F834" s="29"/>
      <c r="G834" s="29"/>
      <c r="H834" s="29"/>
      <c r="I834" s="29"/>
      <c r="J834" s="30"/>
      <c r="K834" s="4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5.75" customHeight="1" x14ac:dyDescent="0.3">
      <c r="A835" s="29"/>
      <c r="B835" s="29"/>
      <c r="C835" s="54"/>
      <c r="D835" s="29"/>
      <c r="E835" s="29"/>
      <c r="F835" s="29"/>
      <c r="G835" s="29"/>
      <c r="H835" s="29"/>
      <c r="I835" s="29"/>
      <c r="J835" s="30"/>
      <c r="K835" s="4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5.75" customHeight="1" x14ac:dyDescent="0.3">
      <c r="A836" s="29"/>
      <c r="B836" s="29"/>
      <c r="C836" s="54"/>
      <c r="D836" s="29"/>
      <c r="E836" s="29"/>
      <c r="F836" s="29"/>
      <c r="G836" s="29"/>
      <c r="H836" s="29"/>
      <c r="I836" s="29"/>
      <c r="J836" s="30"/>
      <c r="K836" s="4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5.75" customHeight="1" x14ac:dyDescent="0.3">
      <c r="A837" s="29"/>
      <c r="B837" s="29"/>
      <c r="C837" s="54"/>
      <c r="D837" s="29"/>
      <c r="E837" s="29"/>
      <c r="F837" s="29"/>
      <c r="G837" s="29"/>
      <c r="H837" s="29"/>
      <c r="I837" s="29"/>
      <c r="J837" s="30"/>
      <c r="K837" s="4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5.75" customHeight="1" x14ac:dyDescent="0.3">
      <c r="A838" s="29"/>
      <c r="B838" s="29"/>
      <c r="C838" s="54"/>
      <c r="D838" s="29"/>
      <c r="E838" s="29"/>
      <c r="F838" s="29"/>
      <c r="G838" s="29"/>
      <c r="H838" s="29"/>
      <c r="I838" s="29"/>
      <c r="J838" s="30"/>
      <c r="K838" s="4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5.75" customHeight="1" x14ac:dyDescent="0.3">
      <c r="A839" s="29"/>
      <c r="B839" s="29"/>
      <c r="C839" s="54"/>
      <c r="D839" s="29"/>
      <c r="E839" s="29"/>
      <c r="F839" s="29"/>
      <c r="G839" s="29"/>
      <c r="H839" s="29"/>
      <c r="I839" s="29"/>
      <c r="J839" s="30"/>
      <c r="K839" s="4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5.75" customHeight="1" x14ac:dyDescent="0.3">
      <c r="A840" s="29"/>
      <c r="B840" s="29"/>
      <c r="C840" s="54"/>
      <c r="D840" s="29"/>
      <c r="E840" s="29"/>
      <c r="F840" s="29"/>
      <c r="G840" s="29"/>
      <c r="H840" s="29"/>
      <c r="I840" s="29"/>
      <c r="J840" s="30"/>
      <c r="K840" s="4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5.75" customHeight="1" x14ac:dyDescent="0.3">
      <c r="A841" s="29"/>
      <c r="B841" s="29"/>
      <c r="C841" s="54"/>
      <c r="D841" s="29"/>
      <c r="E841" s="29"/>
      <c r="F841" s="29"/>
      <c r="G841" s="29"/>
      <c r="H841" s="29"/>
      <c r="I841" s="29"/>
      <c r="J841" s="30"/>
      <c r="K841" s="4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5.75" customHeight="1" x14ac:dyDescent="0.3">
      <c r="A842" s="29"/>
      <c r="B842" s="29"/>
      <c r="C842" s="54"/>
      <c r="D842" s="29"/>
      <c r="E842" s="29"/>
      <c r="F842" s="29"/>
      <c r="G842" s="29"/>
      <c r="H842" s="29"/>
      <c r="I842" s="29"/>
      <c r="J842" s="30"/>
      <c r="K842" s="4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5.75" customHeight="1" x14ac:dyDescent="0.3">
      <c r="A843" s="29"/>
      <c r="B843" s="29"/>
      <c r="C843" s="54"/>
      <c r="D843" s="29"/>
      <c r="E843" s="29"/>
      <c r="F843" s="29"/>
      <c r="G843" s="29"/>
      <c r="H843" s="29"/>
      <c r="I843" s="29"/>
      <c r="J843" s="30"/>
      <c r="K843" s="4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5.75" customHeight="1" x14ac:dyDescent="0.3">
      <c r="A844" s="29"/>
      <c r="B844" s="29"/>
      <c r="C844" s="54"/>
      <c r="D844" s="29"/>
      <c r="E844" s="29"/>
      <c r="F844" s="29"/>
      <c r="G844" s="29"/>
      <c r="H844" s="29"/>
      <c r="I844" s="29"/>
      <c r="J844" s="30"/>
      <c r="K844" s="4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5.75" customHeight="1" x14ac:dyDescent="0.3">
      <c r="A845" s="29"/>
      <c r="B845" s="29"/>
      <c r="C845" s="54"/>
      <c r="D845" s="29"/>
      <c r="E845" s="29"/>
      <c r="F845" s="29"/>
      <c r="G845" s="29"/>
      <c r="H845" s="29"/>
      <c r="I845" s="29"/>
      <c r="J845" s="30"/>
      <c r="K845" s="4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5.75" customHeight="1" x14ac:dyDescent="0.3">
      <c r="A846" s="29"/>
      <c r="B846" s="29"/>
      <c r="C846" s="54"/>
      <c r="D846" s="29"/>
      <c r="E846" s="29"/>
      <c r="F846" s="29"/>
      <c r="G846" s="29"/>
      <c r="H846" s="29"/>
      <c r="I846" s="29"/>
      <c r="J846" s="30"/>
      <c r="K846" s="4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5.75" customHeight="1" x14ac:dyDescent="0.3">
      <c r="A847" s="29"/>
      <c r="B847" s="29"/>
      <c r="C847" s="54"/>
      <c r="D847" s="29"/>
      <c r="E847" s="29"/>
      <c r="F847" s="29"/>
      <c r="G847" s="29"/>
      <c r="H847" s="29"/>
      <c r="I847" s="29"/>
      <c r="J847" s="30"/>
      <c r="K847" s="4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5.75" customHeight="1" x14ac:dyDescent="0.3">
      <c r="A848" s="29"/>
      <c r="B848" s="29"/>
      <c r="C848" s="54"/>
      <c r="D848" s="29"/>
      <c r="E848" s="29"/>
      <c r="F848" s="29"/>
      <c r="G848" s="29"/>
      <c r="H848" s="29"/>
      <c r="I848" s="29"/>
      <c r="J848" s="30"/>
      <c r="K848" s="4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5.75" customHeight="1" x14ac:dyDescent="0.3">
      <c r="A849" s="29"/>
      <c r="B849" s="29"/>
      <c r="C849" s="54"/>
      <c r="D849" s="29"/>
      <c r="E849" s="29"/>
      <c r="F849" s="29"/>
      <c r="G849" s="29"/>
      <c r="H849" s="29"/>
      <c r="I849" s="29"/>
      <c r="J849" s="30"/>
      <c r="K849" s="4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5.75" customHeight="1" x14ac:dyDescent="0.3">
      <c r="A850" s="29"/>
      <c r="B850" s="29"/>
      <c r="C850" s="54"/>
      <c r="D850" s="29"/>
      <c r="E850" s="29"/>
      <c r="F850" s="29"/>
      <c r="G850" s="29"/>
      <c r="H850" s="29"/>
      <c r="I850" s="29"/>
      <c r="J850" s="30"/>
      <c r="K850" s="4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5.75" customHeight="1" x14ac:dyDescent="0.3">
      <c r="A851" s="29"/>
      <c r="B851" s="29"/>
      <c r="C851" s="54"/>
      <c r="D851" s="29"/>
      <c r="E851" s="29"/>
      <c r="F851" s="29"/>
      <c r="G851" s="29"/>
      <c r="H851" s="29"/>
      <c r="I851" s="29"/>
      <c r="J851" s="30"/>
      <c r="K851" s="4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5.75" customHeight="1" x14ac:dyDescent="0.3">
      <c r="A852" s="29"/>
      <c r="B852" s="29"/>
      <c r="C852" s="54"/>
      <c r="D852" s="29"/>
      <c r="E852" s="29"/>
      <c r="F852" s="29"/>
      <c r="G852" s="29"/>
      <c r="H852" s="29"/>
      <c r="I852" s="29"/>
      <c r="J852" s="30"/>
      <c r="K852" s="4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5.75" customHeight="1" x14ac:dyDescent="0.3">
      <c r="A853" s="29"/>
      <c r="B853" s="29"/>
      <c r="C853" s="54"/>
      <c r="D853" s="29"/>
      <c r="E853" s="29"/>
      <c r="F853" s="29"/>
      <c r="G853" s="29"/>
      <c r="H853" s="29"/>
      <c r="I853" s="29"/>
      <c r="J853" s="30"/>
      <c r="K853" s="4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5.75" customHeight="1" x14ac:dyDescent="0.3">
      <c r="A854" s="29"/>
      <c r="B854" s="29"/>
      <c r="C854" s="54"/>
      <c r="D854" s="29"/>
      <c r="E854" s="29"/>
      <c r="F854" s="29"/>
      <c r="G854" s="29"/>
      <c r="H854" s="29"/>
      <c r="I854" s="29"/>
      <c r="J854" s="30"/>
      <c r="K854" s="4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5.75" customHeight="1" x14ac:dyDescent="0.3">
      <c r="A855" s="29"/>
      <c r="B855" s="29"/>
      <c r="C855" s="54"/>
      <c r="D855" s="29"/>
      <c r="E855" s="29"/>
      <c r="F855" s="29"/>
      <c r="G855" s="29"/>
      <c r="H855" s="29"/>
      <c r="I855" s="29"/>
      <c r="J855" s="30"/>
      <c r="K855" s="4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5.75" customHeight="1" x14ac:dyDescent="0.3">
      <c r="A856" s="29"/>
      <c r="B856" s="29"/>
      <c r="C856" s="54"/>
      <c r="D856" s="29"/>
      <c r="E856" s="29"/>
      <c r="F856" s="29"/>
      <c r="G856" s="29"/>
      <c r="H856" s="29"/>
      <c r="I856" s="29"/>
      <c r="J856" s="30"/>
      <c r="K856" s="4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5.75" customHeight="1" x14ac:dyDescent="0.3">
      <c r="A857" s="29"/>
      <c r="B857" s="29"/>
      <c r="C857" s="54"/>
      <c r="D857" s="29"/>
      <c r="E857" s="29"/>
      <c r="F857" s="29"/>
      <c r="G857" s="29"/>
      <c r="H857" s="29"/>
      <c r="I857" s="29"/>
      <c r="J857" s="30"/>
      <c r="K857" s="4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5.75" customHeight="1" x14ac:dyDescent="0.3">
      <c r="A858" s="29"/>
      <c r="B858" s="29"/>
      <c r="C858" s="54"/>
      <c r="D858" s="29"/>
      <c r="E858" s="29"/>
      <c r="F858" s="29"/>
      <c r="G858" s="29"/>
      <c r="H858" s="29"/>
      <c r="I858" s="29"/>
      <c r="J858" s="30"/>
      <c r="K858" s="4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5.75" customHeight="1" x14ac:dyDescent="0.3">
      <c r="A859" s="29"/>
      <c r="B859" s="29"/>
      <c r="C859" s="54"/>
      <c r="D859" s="29"/>
      <c r="E859" s="29"/>
      <c r="F859" s="29"/>
      <c r="G859" s="29"/>
      <c r="H859" s="29"/>
      <c r="I859" s="29"/>
      <c r="J859" s="30"/>
      <c r="K859" s="4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5.75" customHeight="1" x14ac:dyDescent="0.3">
      <c r="A860" s="29"/>
      <c r="B860" s="29"/>
      <c r="C860" s="54"/>
      <c r="D860" s="29"/>
      <c r="E860" s="29"/>
      <c r="F860" s="29"/>
      <c r="G860" s="29"/>
      <c r="H860" s="29"/>
      <c r="I860" s="29"/>
      <c r="J860" s="30"/>
      <c r="K860" s="4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5.75" customHeight="1" x14ac:dyDescent="0.3">
      <c r="A861" s="29"/>
      <c r="B861" s="29"/>
      <c r="C861" s="54"/>
      <c r="D861" s="29"/>
      <c r="E861" s="29"/>
      <c r="F861" s="29"/>
      <c r="G861" s="29"/>
      <c r="H861" s="29"/>
      <c r="I861" s="29"/>
      <c r="J861" s="30"/>
      <c r="K861" s="4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5.75" customHeight="1" x14ac:dyDescent="0.3">
      <c r="A862" s="29"/>
      <c r="B862" s="29"/>
      <c r="C862" s="54"/>
      <c r="D862" s="29"/>
      <c r="E862" s="29"/>
      <c r="F862" s="29"/>
      <c r="G862" s="29"/>
      <c r="H862" s="29"/>
      <c r="I862" s="29"/>
      <c r="J862" s="30"/>
      <c r="K862" s="4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5.75" customHeight="1" x14ac:dyDescent="0.3">
      <c r="A863" s="29"/>
      <c r="B863" s="29"/>
      <c r="C863" s="54"/>
      <c r="D863" s="29"/>
      <c r="E863" s="29"/>
      <c r="F863" s="29"/>
      <c r="G863" s="29"/>
      <c r="H863" s="29"/>
      <c r="I863" s="29"/>
      <c r="J863" s="30"/>
      <c r="K863" s="4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5.75" customHeight="1" x14ac:dyDescent="0.3">
      <c r="A864" s="29"/>
      <c r="B864" s="29"/>
      <c r="C864" s="54"/>
      <c r="D864" s="29"/>
      <c r="E864" s="29"/>
      <c r="F864" s="29"/>
      <c r="G864" s="29"/>
      <c r="H864" s="29"/>
      <c r="I864" s="29"/>
      <c r="J864" s="30"/>
      <c r="K864" s="4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5.75" customHeight="1" x14ac:dyDescent="0.3">
      <c r="A865" s="29"/>
      <c r="B865" s="29"/>
      <c r="C865" s="54"/>
      <c r="D865" s="29"/>
      <c r="E865" s="29"/>
      <c r="F865" s="29"/>
      <c r="G865" s="29"/>
      <c r="H865" s="29"/>
      <c r="I865" s="29"/>
      <c r="J865" s="30"/>
      <c r="K865" s="4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5.75" customHeight="1" x14ac:dyDescent="0.3">
      <c r="A866" s="29"/>
      <c r="B866" s="29"/>
      <c r="C866" s="54"/>
      <c r="D866" s="29"/>
      <c r="E866" s="29"/>
      <c r="F866" s="29"/>
      <c r="G866" s="29"/>
      <c r="H866" s="29"/>
      <c r="I866" s="29"/>
      <c r="J866" s="30"/>
      <c r="K866" s="4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5.75" customHeight="1" x14ac:dyDescent="0.3">
      <c r="A867" s="29"/>
      <c r="B867" s="29"/>
      <c r="C867" s="54"/>
      <c r="D867" s="29"/>
      <c r="E867" s="29"/>
      <c r="F867" s="29"/>
      <c r="G867" s="29"/>
      <c r="H867" s="29"/>
      <c r="I867" s="29"/>
      <c r="J867" s="30"/>
      <c r="K867" s="4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5.75" customHeight="1" x14ac:dyDescent="0.3">
      <c r="A868" s="29"/>
      <c r="B868" s="29"/>
      <c r="C868" s="54"/>
      <c r="D868" s="29"/>
      <c r="E868" s="29"/>
      <c r="F868" s="29"/>
      <c r="G868" s="29"/>
      <c r="H868" s="29"/>
      <c r="I868" s="29"/>
      <c r="J868" s="30"/>
      <c r="K868" s="4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5.75" customHeight="1" x14ac:dyDescent="0.3">
      <c r="A869" s="29"/>
      <c r="B869" s="29"/>
      <c r="C869" s="54"/>
      <c r="D869" s="29"/>
      <c r="E869" s="29"/>
      <c r="F869" s="29"/>
      <c r="G869" s="29"/>
      <c r="H869" s="29"/>
      <c r="I869" s="29"/>
      <c r="J869" s="30"/>
      <c r="K869" s="4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5.75" customHeight="1" x14ac:dyDescent="0.3">
      <c r="A870" s="29"/>
      <c r="B870" s="29"/>
      <c r="C870" s="54"/>
      <c r="D870" s="29"/>
      <c r="E870" s="29"/>
      <c r="F870" s="29"/>
      <c r="G870" s="29"/>
      <c r="H870" s="29"/>
      <c r="I870" s="29"/>
      <c r="J870" s="30"/>
      <c r="K870" s="4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5.75" customHeight="1" x14ac:dyDescent="0.3">
      <c r="A871" s="29"/>
      <c r="B871" s="29"/>
      <c r="C871" s="54"/>
      <c r="D871" s="29"/>
      <c r="E871" s="29"/>
      <c r="F871" s="29"/>
      <c r="G871" s="29"/>
      <c r="H871" s="29"/>
      <c r="I871" s="29"/>
      <c r="J871" s="30"/>
      <c r="K871" s="4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5.75" customHeight="1" x14ac:dyDescent="0.3">
      <c r="A872" s="29"/>
      <c r="B872" s="29"/>
      <c r="C872" s="54"/>
      <c r="D872" s="29"/>
      <c r="E872" s="29"/>
      <c r="F872" s="29"/>
      <c r="G872" s="29"/>
      <c r="H872" s="29"/>
      <c r="I872" s="29"/>
      <c r="J872" s="30"/>
      <c r="K872" s="4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5.75" customHeight="1" x14ac:dyDescent="0.3">
      <c r="A873" s="29"/>
      <c r="B873" s="29"/>
      <c r="C873" s="54"/>
      <c r="D873" s="29"/>
      <c r="E873" s="29"/>
      <c r="F873" s="29"/>
      <c r="G873" s="29"/>
      <c r="H873" s="29"/>
      <c r="I873" s="29"/>
      <c r="J873" s="30"/>
      <c r="K873" s="4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5.75" customHeight="1" x14ac:dyDescent="0.3">
      <c r="A874" s="29"/>
      <c r="B874" s="29"/>
      <c r="C874" s="54"/>
      <c r="D874" s="29"/>
      <c r="E874" s="29"/>
      <c r="F874" s="29"/>
      <c r="G874" s="29"/>
      <c r="H874" s="29"/>
      <c r="I874" s="29"/>
      <c r="J874" s="30"/>
      <c r="K874" s="4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5.75" customHeight="1" x14ac:dyDescent="0.3">
      <c r="A875" s="29"/>
      <c r="B875" s="29"/>
      <c r="C875" s="54"/>
      <c r="D875" s="29"/>
      <c r="E875" s="29"/>
      <c r="F875" s="29"/>
      <c r="G875" s="29"/>
      <c r="H875" s="29"/>
      <c r="I875" s="29"/>
      <c r="J875" s="30"/>
      <c r="K875" s="4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5.75" customHeight="1" x14ac:dyDescent="0.3">
      <c r="A876" s="29"/>
      <c r="B876" s="29"/>
      <c r="C876" s="54"/>
      <c r="D876" s="29"/>
      <c r="E876" s="29"/>
      <c r="F876" s="29"/>
      <c r="G876" s="29"/>
      <c r="H876" s="29"/>
      <c r="I876" s="29"/>
      <c r="J876" s="30"/>
      <c r="K876" s="4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5.75" customHeight="1" x14ac:dyDescent="0.3">
      <c r="A877" s="29"/>
      <c r="B877" s="29"/>
      <c r="C877" s="54"/>
      <c r="D877" s="29"/>
      <c r="E877" s="29"/>
      <c r="F877" s="29"/>
      <c r="G877" s="29"/>
      <c r="H877" s="29"/>
      <c r="I877" s="29"/>
      <c r="J877" s="30"/>
      <c r="K877" s="4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5.75" customHeight="1" x14ac:dyDescent="0.3">
      <c r="A878" s="29"/>
      <c r="B878" s="29"/>
      <c r="C878" s="54"/>
      <c r="D878" s="29"/>
      <c r="E878" s="29"/>
      <c r="F878" s="29"/>
      <c r="G878" s="29"/>
      <c r="H878" s="29"/>
      <c r="I878" s="29"/>
      <c r="J878" s="30"/>
      <c r="K878" s="4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5.75" customHeight="1" x14ac:dyDescent="0.3">
      <c r="A879" s="29"/>
      <c r="B879" s="29"/>
      <c r="C879" s="54"/>
      <c r="D879" s="29"/>
      <c r="E879" s="29"/>
      <c r="F879" s="29"/>
      <c r="G879" s="29"/>
      <c r="H879" s="29"/>
      <c r="I879" s="29"/>
      <c r="J879" s="30"/>
      <c r="K879" s="4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5.75" customHeight="1" x14ac:dyDescent="0.3">
      <c r="A880" s="29"/>
      <c r="B880" s="29"/>
      <c r="C880" s="54"/>
      <c r="D880" s="29"/>
      <c r="E880" s="29"/>
      <c r="F880" s="29"/>
      <c r="G880" s="29"/>
      <c r="H880" s="29"/>
      <c r="I880" s="29"/>
      <c r="J880" s="30"/>
      <c r="K880" s="4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5.75" customHeight="1" x14ac:dyDescent="0.3">
      <c r="A881" s="29"/>
      <c r="B881" s="29"/>
      <c r="C881" s="54"/>
      <c r="D881" s="29"/>
      <c r="E881" s="29"/>
      <c r="F881" s="29"/>
      <c r="G881" s="29"/>
      <c r="H881" s="29"/>
      <c r="I881" s="29"/>
      <c r="J881" s="30"/>
      <c r="K881" s="4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5.75" customHeight="1" x14ac:dyDescent="0.3">
      <c r="A882" s="29"/>
      <c r="B882" s="29"/>
      <c r="C882" s="54"/>
      <c r="D882" s="29"/>
      <c r="E882" s="29"/>
      <c r="F882" s="29"/>
      <c r="G882" s="29"/>
      <c r="H882" s="29"/>
      <c r="I882" s="29"/>
      <c r="J882" s="30"/>
      <c r="K882" s="4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5.75" customHeight="1" x14ac:dyDescent="0.3">
      <c r="A883" s="29"/>
      <c r="B883" s="29"/>
      <c r="C883" s="54"/>
      <c r="D883" s="29"/>
      <c r="E883" s="29"/>
      <c r="F883" s="29"/>
      <c r="G883" s="29"/>
      <c r="H883" s="29"/>
      <c r="I883" s="29"/>
      <c r="J883" s="30"/>
      <c r="K883" s="4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5.75" customHeight="1" x14ac:dyDescent="0.3">
      <c r="A884" s="29"/>
      <c r="B884" s="29"/>
      <c r="C884" s="54"/>
      <c r="D884" s="29"/>
      <c r="E884" s="29"/>
      <c r="F884" s="29"/>
      <c r="G884" s="29"/>
      <c r="H884" s="29"/>
      <c r="I884" s="29"/>
      <c r="J884" s="30"/>
      <c r="K884" s="4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5.75" customHeight="1" x14ac:dyDescent="0.3">
      <c r="A885" s="29"/>
      <c r="B885" s="29"/>
      <c r="C885" s="54"/>
      <c r="D885" s="29"/>
      <c r="E885" s="29"/>
      <c r="F885" s="29"/>
      <c r="G885" s="29"/>
      <c r="H885" s="29"/>
      <c r="I885" s="29"/>
      <c r="J885" s="30"/>
      <c r="K885" s="4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5.75" customHeight="1" x14ac:dyDescent="0.3">
      <c r="A886" s="29"/>
      <c r="B886" s="29"/>
      <c r="C886" s="54"/>
      <c r="D886" s="29"/>
      <c r="E886" s="29"/>
      <c r="F886" s="29"/>
      <c r="G886" s="29"/>
      <c r="H886" s="29"/>
      <c r="I886" s="29"/>
      <c r="J886" s="30"/>
      <c r="K886" s="4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5.75" customHeight="1" x14ac:dyDescent="0.3">
      <c r="A887" s="29"/>
      <c r="B887" s="29"/>
      <c r="C887" s="54"/>
      <c r="D887" s="29"/>
      <c r="E887" s="29"/>
      <c r="F887" s="29"/>
      <c r="G887" s="29"/>
      <c r="H887" s="29"/>
      <c r="I887" s="29"/>
      <c r="J887" s="30"/>
      <c r="K887" s="4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5.75" customHeight="1" x14ac:dyDescent="0.3">
      <c r="A888" s="29"/>
      <c r="B888" s="29"/>
      <c r="C888" s="54"/>
      <c r="D888" s="29"/>
      <c r="E888" s="29"/>
      <c r="F888" s="29"/>
      <c r="G888" s="29"/>
      <c r="H888" s="29"/>
      <c r="I888" s="29"/>
      <c r="J888" s="30"/>
      <c r="K888" s="4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5.75" customHeight="1" x14ac:dyDescent="0.3">
      <c r="A889" s="29"/>
      <c r="B889" s="29"/>
      <c r="C889" s="54"/>
      <c r="D889" s="29"/>
      <c r="E889" s="29"/>
      <c r="F889" s="29"/>
      <c r="G889" s="29"/>
      <c r="H889" s="29"/>
      <c r="I889" s="29"/>
      <c r="J889" s="30"/>
      <c r="K889" s="4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5.75" customHeight="1" x14ac:dyDescent="0.3">
      <c r="A890" s="29"/>
      <c r="B890" s="29"/>
      <c r="C890" s="54"/>
      <c r="D890" s="29"/>
      <c r="E890" s="29"/>
      <c r="F890" s="29"/>
      <c r="G890" s="29"/>
      <c r="H890" s="29"/>
      <c r="I890" s="29"/>
      <c r="J890" s="30"/>
      <c r="K890" s="4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5.75" customHeight="1" x14ac:dyDescent="0.3">
      <c r="A891" s="29"/>
      <c r="B891" s="29"/>
      <c r="C891" s="54"/>
      <c r="D891" s="29"/>
      <c r="E891" s="29"/>
      <c r="F891" s="29"/>
      <c r="G891" s="29"/>
      <c r="H891" s="29"/>
      <c r="I891" s="29"/>
      <c r="J891" s="30"/>
      <c r="K891" s="4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5.75" customHeight="1" x14ac:dyDescent="0.3">
      <c r="A892" s="29"/>
      <c r="B892" s="29"/>
      <c r="C892" s="54"/>
      <c r="D892" s="29"/>
      <c r="E892" s="29"/>
      <c r="F892" s="29"/>
      <c r="G892" s="29"/>
      <c r="H892" s="29"/>
      <c r="I892" s="29"/>
      <c r="J892" s="30"/>
      <c r="K892" s="4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5.75" customHeight="1" x14ac:dyDescent="0.3">
      <c r="A893" s="29"/>
      <c r="B893" s="29"/>
      <c r="C893" s="54"/>
      <c r="D893" s="29"/>
      <c r="E893" s="29"/>
      <c r="F893" s="29"/>
      <c r="G893" s="29"/>
      <c r="H893" s="29"/>
      <c r="I893" s="29"/>
      <c r="J893" s="30"/>
      <c r="K893" s="4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5.75" customHeight="1" x14ac:dyDescent="0.3">
      <c r="A894" s="29"/>
      <c r="B894" s="29"/>
      <c r="C894" s="54"/>
      <c r="D894" s="29"/>
      <c r="E894" s="29"/>
      <c r="F894" s="29"/>
      <c r="G894" s="29"/>
      <c r="H894" s="29"/>
      <c r="I894" s="29"/>
      <c r="J894" s="30"/>
      <c r="K894" s="4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5.75" customHeight="1" x14ac:dyDescent="0.3">
      <c r="A895" s="29"/>
      <c r="B895" s="29"/>
      <c r="C895" s="54"/>
      <c r="D895" s="29"/>
      <c r="E895" s="29"/>
      <c r="F895" s="29"/>
      <c r="G895" s="29"/>
      <c r="H895" s="29"/>
      <c r="I895" s="29"/>
      <c r="J895" s="30"/>
      <c r="K895" s="4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5.75" customHeight="1" x14ac:dyDescent="0.3">
      <c r="A896" s="29"/>
      <c r="B896" s="29"/>
      <c r="C896" s="54"/>
      <c r="D896" s="29"/>
      <c r="E896" s="29"/>
      <c r="F896" s="29"/>
      <c r="G896" s="29"/>
      <c r="H896" s="29"/>
      <c r="I896" s="29"/>
      <c r="J896" s="30"/>
      <c r="K896" s="4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5.75" customHeight="1" x14ac:dyDescent="0.3">
      <c r="A897" s="29"/>
      <c r="B897" s="29"/>
      <c r="C897" s="54"/>
      <c r="D897" s="29"/>
      <c r="E897" s="29"/>
      <c r="F897" s="29"/>
      <c r="G897" s="29"/>
      <c r="H897" s="29"/>
      <c r="I897" s="29"/>
      <c r="J897" s="30"/>
      <c r="K897" s="4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5.75" customHeight="1" x14ac:dyDescent="0.3">
      <c r="A898" s="29"/>
      <c r="B898" s="29"/>
      <c r="C898" s="54"/>
      <c r="D898" s="29"/>
      <c r="E898" s="29"/>
      <c r="F898" s="29"/>
      <c r="G898" s="29"/>
      <c r="H898" s="29"/>
      <c r="I898" s="29"/>
      <c r="J898" s="30"/>
      <c r="K898" s="4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5.75" customHeight="1" x14ac:dyDescent="0.3">
      <c r="A899" s="29"/>
      <c r="B899" s="29"/>
      <c r="C899" s="54"/>
      <c r="D899" s="29"/>
      <c r="E899" s="29"/>
      <c r="F899" s="29"/>
      <c r="G899" s="29"/>
      <c r="H899" s="29"/>
      <c r="I899" s="29"/>
      <c r="J899" s="30"/>
      <c r="K899" s="4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5.75" customHeight="1" x14ac:dyDescent="0.3">
      <c r="A900" s="29"/>
      <c r="B900" s="29"/>
      <c r="C900" s="54"/>
      <c r="D900" s="29"/>
      <c r="E900" s="29"/>
      <c r="F900" s="29"/>
      <c r="G900" s="29"/>
      <c r="H900" s="29"/>
      <c r="I900" s="29"/>
      <c r="J900" s="30"/>
      <c r="K900" s="4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5.75" customHeight="1" x14ac:dyDescent="0.3">
      <c r="A901" s="29"/>
      <c r="B901" s="29"/>
      <c r="C901" s="54"/>
      <c r="D901" s="29"/>
      <c r="E901" s="29"/>
      <c r="F901" s="29"/>
      <c r="G901" s="29"/>
      <c r="H901" s="29"/>
      <c r="I901" s="29"/>
      <c r="J901" s="30"/>
      <c r="K901" s="4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5.75" customHeight="1" x14ac:dyDescent="0.3">
      <c r="A902" s="29"/>
      <c r="B902" s="29"/>
      <c r="C902" s="54"/>
      <c r="D902" s="29"/>
      <c r="E902" s="29"/>
      <c r="F902" s="29"/>
      <c r="G902" s="29"/>
      <c r="H902" s="29"/>
      <c r="I902" s="29"/>
      <c r="J902" s="30"/>
      <c r="K902" s="4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5.75" customHeight="1" x14ac:dyDescent="0.3">
      <c r="A903" s="29"/>
      <c r="B903" s="29"/>
      <c r="C903" s="54"/>
      <c r="D903" s="29"/>
      <c r="E903" s="29"/>
      <c r="F903" s="29"/>
      <c r="G903" s="29"/>
      <c r="H903" s="29"/>
      <c r="I903" s="29"/>
      <c r="J903" s="30"/>
      <c r="K903" s="4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5.75" customHeight="1" x14ac:dyDescent="0.3">
      <c r="A904" s="29"/>
      <c r="B904" s="29"/>
      <c r="C904" s="54"/>
      <c r="D904" s="29"/>
      <c r="E904" s="29"/>
      <c r="F904" s="29"/>
      <c r="G904" s="29"/>
      <c r="H904" s="29"/>
      <c r="I904" s="29"/>
      <c r="J904" s="30"/>
      <c r="K904" s="4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5.75" customHeight="1" x14ac:dyDescent="0.3">
      <c r="A905" s="29"/>
      <c r="B905" s="29"/>
      <c r="C905" s="54"/>
      <c r="D905" s="29"/>
      <c r="E905" s="29"/>
      <c r="F905" s="29"/>
      <c r="G905" s="29"/>
      <c r="H905" s="29"/>
      <c r="I905" s="29"/>
      <c r="J905" s="30"/>
      <c r="K905" s="4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5.75" customHeight="1" x14ac:dyDescent="0.3">
      <c r="A906" s="29"/>
      <c r="B906" s="29"/>
      <c r="C906" s="54"/>
      <c r="D906" s="29"/>
      <c r="E906" s="29"/>
      <c r="F906" s="29"/>
      <c r="G906" s="29"/>
      <c r="H906" s="29"/>
      <c r="I906" s="29"/>
      <c r="J906" s="30"/>
      <c r="K906" s="4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5.75" customHeight="1" x14ac:dyDescent="0.3">
      <c r="A907" s="29"/>
      <c r="B907" s="29"/>
      <c r="C907" s="54"/>
      <c r="D907" s="29"/>
      <c r="E907" s="29"/>
      <c r="F907" s="29"/>
      <c r="G907" s="29"/>
      <c r="H907" s="29"/>
      <c r="I907" s="29"/>
      <c r="J907" s="30"/>
      <c r="K907" s="4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5.75" customHeight="1" x14ac:dyDescent="0.3">
      <c r="A908" s="29"/>
      <c r="B908" s="29"/>
      <c r="C908" s="54"/>
      <c r="D908" s="29"/>
      <c r="E908" s="29"/>
      <c r="F908" s="29"/>
      <c r="G908" s="29"/>
      <c r="H908" s="29"/>
      <c r="I908" s="29"/>
      <c r="J908" s="30"/>
      <c r="K908" s="4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5.75" customHeight="1" x14ac:dyDescent="0.3">
      <c r="A909" s="29"/>
      <c r="B909" s="29"/>
      <c r="C909" s="54"/>
      <c r="D909" s="29"/>
      <c r="E909" s="29"/>
      <c r="F909" s="29"/>
      <c r="G909" s="29"/>
      <c r="H909" s="29"/>
      <c r="I909" s="29"/>
      <c r="J909" s="30"/>
      <c r="K909" s="4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5.75" customHeight="1" x14ac:dyDescent="0.3">
      <c r="A910" s="29"/>
      <c r="B910" s="29"/>
      <c r="C910" s="54"/>
      <c r="D910" s="29"/>
      <c r="E910" s="29"/>
      <c r="F910" s="29"/>
      <c r="G910" s="29"/>
      <c r="H910" s="29"/>
      <c r="I910" s="29"/>
      <c r="J910" s="30"/>
      <c r="K910" s="4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5.75" customHeight="1" x14ac:dyDescent="0.3">
      <c r="A911" s="29"/>
      <c r="B911" s="29"/>
      <c r="C911" s="54"/>
      <c r="D911" s="29"/>
      <c r="E911" s="29"/>
      <c r="F911" s="29"/>
      <c r="G911" s="29"/>
      <c r="H911" s="29"/>
      <c r="I911" s="29"/>
      <c r="J911" s="30"/>
      <c r="K911" s="4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5.75" customHeight="1" x14ac:dyDescent="0.3">
      <c r="A912" s="29"/>
      <c r="B912" s="29"/>
      <c r="C912" s="54"/>
      <c r="D912" s="29"/>
      <c r="E912" s="29"/>
      <c r="F912" s="29"/>
      <c r="G912" s="29"/>
      <c r="H912" s="29"/>
      <c r="I912" s="29"/>
      <c r="J912" s="30"/>
      <c r="K912" s="4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5.75" customHeight="1" x14ac:dyDescent="0.3">
      <c r="A913" s="29"/>
      <c r="B913" s="29"/>
      <c r="C913" s="54"/>
      <c r="D913" s="29"/>
      <c r="E913" s="29"/>
      <c r="F913" s="29"/>
      <c r="G913" s="29"/>
      <c r="H913" s="29"/>
      <c r="I913" s="29"/>
      <c r="J913" s="30"/>
      <c r="K913" s="4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5.75" customHeight="1" x14ac:dyDescent="0.3">
      <c r="A914" s="29"/>
      <c r="B914" s="29"/>
      <c r="C914" s="54"/>
      <c r="D914" s="29"/>
      <c r="E914" s="29"/>
      <c r="F914" s="29"/>
      <c r="G914" s="29"/>
      <c r="H914" s="29"/>
      <c r="I914" s="29"/>
      <c r="J914" s="30"/>
      <c r="K914" s="4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5.75" customHeight="1" x14ac:dyDescent="0.3">
      <c r="A915" s="29"/>
      <c r="B915" s="29"/>
      <c r="C915" s="54"/>
      <c r="D915" s="29"/>
      <c r="E915" s="29"/>
      <c r="F915" s="29"/>
      <c r="G915" s="29"/>
      <c r="H915" s="29"/>
      <c r="I915" s="29"/>
      <c r="J915" s="30"/>
      <c r="K915" s="4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5.75" customHeight="1" x14ac:dyDescent="0.3">
      <c r="A916" s="29"/>
      <c r="B916" s="29"/>
      <c r="C916" s="54"/>
      <c r="D916" s="29"/>
      <c r="E916" s="29"/>
      <c r="F916" s="29"/>
      <c r="G916" s="29"/>
      <c r="H916" s="29"/>
      <c r="I916" s="29"/>
      <c r="J916" s="30"/>
      <c r="K916" s="4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5.75" customHeight="1" x14ac:dyDescent="0.3">
      <c r="A917" s="29"/>
      <c r="B917" s="29"/>
      <c r="C917" s="54"/>
      <c r="D917" s="29"/>
      <c r="E917" s="29"/>
      <c r="F917" s="29"/>
      <c r="G917" s="29"/>
      <c r="H917" s="29"/>
      <c r="I917" s="29"/>
      <c r="J917" s="30"/>
      <c r="K917" s="4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5.75" customHeight="1" x14ac:dyDescent="0.3">
      <c r="A918" s="29"/>
      <c r="B918" s="29"/>
      <c r="C918" s="54"/>
      <c r="D918" s="29"/>
      <c r="E918" s="29"/>
      <c r="F918" s="29"/>
      <c r="G918" s="29"/>
      <c r="H918" s="29"/>
      <c r="I918" s="29"/>
      <c r="J918" s="30"/>
      <c r="K918" s="4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5.75" customHeight="1" x14ac:dyDescent="0.3">
      <c r="A919" s="29"/>
      <c r="B919" s="29"/>
      <c r="C919" s="54"/>
      <c r="D919" s="29"/>
      <c r="E919" s="29"/>
      <c r="F919" s="29"/>
      <c r="G919" s="29"/>
      <c r="H919" s="29"/>
      <c r="I919" s="29"/>
      <c r="J919" s="30"/>
      <c r="K919" s="4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5.75" customHeight="1" x14ac:dyDescent="0.3">
      <c r="A920" s="29"/>
      <c r="B920" s="29"/>
      <c r="C920" s="54"/>
      <c r="D920" s="29"/>
      <c r="E920" s="29"/>
      <c r="F920" s="29"/>
      <c r="G920" s="29"/>
      <c r="H920" s="29"/>
      <c r="I920" s="29"/>
      <c r="J920" s="30"/>
      <c r="K920" s="4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5.75" customHeight="1" x14ac:dyDescent="0.3">
      <c r="A921" s="29"/>
      <c r="B921" s="29"/>
      <c r="C921" s="54"/>
      <c r="D921" s="29"/>
      <c r="E921" s="29"/>
      <c r="F921" s="29"/>
      <c r="G921" s="29"/>
      <c r="H921" s="29"/>
      <c r="I921" s="29"/>
      <c r="J921" s="30"/>
      <c r="K921" s="4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5.75" customHeight="1" x14ac:dyDescent="0.3">
      <c r="A922" s="29"/>
      <c r="B922" s="29"/>
      <c r="C922" s="54"/>
      <c r="D922" s="29"/>
      <c r="E922" s="29"/>
      <c r="F922" s="29"/>
      <c r="G922" s="29"/>
      <c r="H922" s="29"/>
      <c r="I922" s="29"/>
      <c r="J922" s="30"/>
      <c r="K922" s="4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5.75" customHeight="1" x14ac:dyDescent="0.3">
      <c r="A923" s="29"/>
      <c r="B923" s="29"/>
      <c r="C923" s="54"/>
      <c r="D923" s="29"/>
      <c r="E923" s="29"/>
      <c r="F923" s="29"/>
      <c r="G923" s="29"/>
      <c r="H923" s="29"/>
      <c r="I923" s="29"/>
      <c r="J923" s="30"/>
      <c r="K923" s="4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5.75" customHeight="1" x14ac:dyDescent="0.3">
      <c r="A924" s="29"/>
      <c r="B924" s="29"/>
      <c r="C924" s="54"/>
      <c r="D924" s="29"/>
      <c r="E924" s="29"/>
      <c r="F924" s="29"/>
      <c r="G924" s="29"/>
      <c r="H924" s="29"/>
      <c r="I924" s="29"/>
      <c r="J924" s="30"/>
      <c r="K924" s="4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5.75" customHeight="1" x14ac:dyDescent="0.3">
      <c r="A925" s="29"/>
      <c r="B925" s="29"/>
      <c r="C925" s="54"/>
      <c r="D925" s="29"/>
      <c r="E925" s="29"/>
      <c r="F925" s="29"/>
      <c r="G925" s="29"/>
      <c r="H925" s="29"/>
      <c r="I925" s="29"/>
      <c r="J925" s="30"/>
      <c r="K925" s="4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5.75" customHeight="1" x14ac:dyDescent="0.3">
      <c r="A926" s="29"/>
      <c r="B926" s="29"/>
      <c r="C926" s="54"/>
      <c r="D926" s="29"/>
      <c r="E926" s="29"/>
      <c r="F926" s="29"/>
      <c r="G926" s="29"/>
      <c r="H926" s="29"/>
      <c r="I926" s="29"/>
      <c r="J926" s="30"/>
      <c r="K926" s="4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5.75" customHeight="1" x14ac:dyDescent="0.3">
      <c r="A927" s="29"/>
      <c r="B927" s="29"/>
      <c r="C927" s="54"/>
      <c r="D927" s="29"/>
      <c r="E927" s="29"/>
      <c r="F927" s="29"/>
      <c r="G927" s="29"/>
      <c r="H927" s="29"/>
      <c r="I927" s="29"/>
      <c r="J927" s="30"/>
      <c r="K927" s="4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5.75" customHeight="1" x14ac:dyDescent="0.3">
      <c r="A928" s="29"/>
      <c r="B928" s="29"/>
      <c r="C928" s="54"/>
      <c r="D928" s="29"/>
      <c r="E928" s="29"/>
      <c r="F928" s="29"/>
      <c r="G928" s="29"/>
      <c r="H928" s="29"/>
      <c r="I928" s="29"/>
      <c r="J928" s="30"/>
      <c r="K928" s="4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5.75" customHeight="1" x14ac:dyDescent="0.3">
      <c r="A929" s="29"/>
      <c r="B929" s="29"/>
      <c r="C929" s="54"/>
      <c r="D929" s="29"/>
      <c r="E929" s="29"/>
      <c r="F929" s="29"/>
      <c r="G929" s="29"/>
      <c r="H929" s="29"/>
      <c r="I929" s="29"/>
      <c r="J929" s="30"/>
      <c r="K929" s="4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5.75" customHeight="1" x14ac:dyDescent="0.3">
      <c r="A930" s="29"/>
      <c r="B930" s="29"/>
      <c r="C930" s="54"/>
      <c r="D930" s="29"/>
      <c r="E930" s="29"/>
      <c r="F930" s="29"/>
      <c r="G930" s="29"/>
      <c r="H930" s="29"/>
      <c r="I930" s="29"/>
      <c r="J930" s="30"/>
      <c r="K930" s="4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5.75" customHeight="1" x14ac:dyDescent="0.3">
      <c r="A931" s="29"/>
      <c r="B931" s="29"/>
      <c r="C931" s="54"/>
      <c r="D931" s="29"/>
      <c r="E931" s="29"/>
      <c r="F931" s="29"/>
      <c r="G931" s="29"/>
      <c r="H931" s="29"/>
      <c r="I931" s="29"/>
      <c r="J931" s="30"/>
      <c r="K931" s="4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5.75" customHeight="1" x14ac:dyDescent="0.3">
      <c r="A932" s="29"/>
      <c r="B932" s="29"/>
      <c r="C932" s="54"/>
      <c r="D932" s="29"/>
      <c r="E932" s="29"/>
      <c r="F932" s="29"/>
      <c r="G932" s="29"/>
      <c r="H932" s="29"/>
      <c r="I932" s="29"/>
      <c r="J932" s="30"/>
      <c r="K932" s="4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5.75" customHeight="1" x14ac:dyDescent="0.3">
      <c r="A933" s="29"/>
      <c r="B933" s="29"/>
      <c r="C933" s="54"/>
      <c r="D933" s="29"/>
      <c r="E933" s="29"/>
      <c r="F933" s="29"/>
      <c r="G933" s="29"/>
      <c r="H933" s="29"/>
      <c r="I933" s="29"/>
      <c r="J933" s="30"/>
      <c r="K933" s="4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5.75" customHeight="1" x14ac:dyDescent="0.3">
      <c r="A934" s="29"/>
      <c r="B934" s="29"/>
      <c r="C934" s="54"/>
      <c r="D934" s="29"/>
      <c r="E934" s="29"/>
      <c r="F934" s="29"/>
      <c r="G934" s="29"/>
      <c r="H934" s="29"/>
      <c r="I934" s="29"/>
      <c r="J934" s="30"/>
      <c r="K934" s="4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5.75" customHeight="1" x14ac:dyDescent="0.3">
      <c r="A935" s="29"/>
      <c r="B935" s="29"/>
      <c r="C935" s="54"/>
      <c r="D935" s="29"/>
      <c r="E935" s="29"/>
      <c r="F935" s="29"/>
      <c r="G935" s="29"/>
      <c r="H935" s="29"/>
      <c r="I935" s="29"/>
      <c r="J935" s="30"/>
      <c r="K935" s="4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5.75" customHeight="1" x14ac:dyDescent="0.3">
      <c r="A936" s="29"/>
      <c r="B936" s="29"/>
      <c r="C936" s="54"/>
      <c r="D936" s="29"/>
      <c r="E936" s="29"/>
      <c r="F936" s="29"/>
      <c r="G936" s="29"/>
      <c r="H936" s="29"/>
      <c r="I936" s="29"/>
      <c r="J936" s="30"/>
      <c r="K936" s="4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5.75" customHeight="1" x14ac:dyDescent="0.3">
      <c r="A937" s="29"/>
      <c r="B937" s="29"/>
      <c r="C937" s="54"/>
      <c r="D937" s="29"/>
      <c r="E937" s="29"/>
      <c r="F937" s="29"/>
      <c r="G937" s="29"/>
      <c r="H937" s="29"/>
      <c r="I937" s="29"/>
      <c r="J937" s="30"/>
      <c r="K937" s="4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5.75" customHeight="1" x14ac:dyDescent="0.3">
      <c r="A938" s="29"/>
      <c r="B938" s="29"/>
      <c r="C938" s="54"/>
      <c r="D938" s="29"/>
      <c r="E938" s="29"/>
      <c r="F938" s="29"/>
      <c r="G938" s="29"/>
      <c r="H938" s="29"/>
      <c r="I938" s="29"/>
      <c r="J938" s="30"/>
      <c r="K938" s="4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5.75" customHeight="1" x14ac:dyDescent="0.3">
      <c r="A939" s="29"/>
      <c r="B939" s="29"/>
      <c r="C939" s="54"/>
      <c r="D939" s="29"/>
      <c r="E939" s="29"/>
      <c r="F939" s="29"/>
      <c r="G939" s="29"/>
      <c r="H939" s="29"/>
      <c r="I939" s="29"/>
      <c r="J939" s="30"/>
      <c r="K939" s="4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5.75" customHeight="1" x14ac:dyDescent="0.3">
      <c r="A940" s="29"/>
      <c r="B940" s="29"/>
      <c r="C940" s="54"/>
      <c r="D940" s="29"/>
      <c r="E940" s="29"/>
      <c r="F940" s="29"/>
      <c r="G940" s="29"/>
      <c r="H940" s="29"/>
      <c r="I940" s="29"/>
      <c r="J940" s="30"/>
      <c r="K940" s="4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5.75" customHeight="1" x14ac:dyDescent="0.3">
      <c r="A941" s="29"/>
      <c r="B941" s="29"/>
      <c r="C941" s="54"/>
      <c r="D941" s="29"/>
      <c r="E941" s="29"/>
      <c r="F941" s="29"/>
      <c r="G941" s="29"/>
      <c r="H941" s="29"/>
      <c r="I941" s="29"/>
      <c r="J941" s="30"/>
      <c r="K941" s="4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5.75" customHeight="1" x14ac:dyDescent="0.3">
      <c r="A942" s="29"/>
      <c r="B942" s="29"/>
      <c r="C942" s="54"/>
      <c r="D942" s="29"/>
      <c r="E942" s="29"/>
      <c r="F942" s="29"/>
      <c r="G942" s="29"/>
      <c r="H942" s="29"/>
      <c r="I942" s="29"/>
      <c r="J942" s="30"/>
      <c r="K942" s="4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5.75" customHeight="1" x14ac:dyDescent="0.3">
      <c r="A943" s="29"/>
      <c r="B943" s="29"/>
      <c r="C943" s="54"/>
      <c r="D943" s="29"/>
      <c r="E943" s="29"/>
      <c r="F943" s="29"/>
      <c r="G943" s="29"/>
      <c r="H943" s="29"/>
      <c r="I943" s="29"/>
      <c r="J943" s="30"/>
      <c r="K943" s="4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5.75" customHeight="1" x14ac:dyDescent="0.3">
      <c r="A944" s="29"/>
      <c r="B944" s="29"/>
      <c r="C944" s="54"/>
      <c r="D944" s="29"/>
      <c r="E944" s="29"/>
      <c r="F944" s="29"/>
      <c r="G944" s="29"/>
      <c r="H944" s="29"/>
      <c r="I944" s="29"/>
      <c r="J944" s="30"/>
      <c r="K944" s="4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5.75" customHeight="1" x14ac:dyDescent="0.3">
      <c r="A945" s="29"/>
      <c r="B945" s="29"/>
      <c r="C945" s="54"/>
      <c r="D945" s="29"/>
      <c r="E945" s="29"/>
      <c r="F945" s="29"/>
      <c r="G945" s="29"/>
      <c r="H945" s="29"/>
      <c r="I945" s="29"/>
      <c r="J945" s="30"/>
      <c r="K945" s="4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5.75" customHeight="1" x14ac:dyDescent="0.3">
      <c r="A946" s="29"/>
      <c r="B946" s="29"/>
      <c r="C946" s="54"/>
      <c r="D946" s="29"/>
      <c r="E946" s="29"/>
      <c r="F946" s="29"/>
      <c r="G946" s="29"/>
      <c r="H946" s="29"/>
      <c r="I946" s="29"/>
      <c r="J946" s="30"/>
      <c r="K946" s="4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5.75" customHeight="1" x14ac:dyDescent="0.3">
      <c r="A947" s="29"/>
      <c r="B947" s="29"/>
      <c r="C947" s="54"/>
      <c r="D947" s="29"/>
      <c r="E947" s="29"/>
      <c r="F947" s="29"/>
      <c r="G947" s="29"/>
      <c r="H947" s="29"/>
      <c r="I947" s="29"/>
      <c r="J947" s="30"/>
      <c r="K947" s="4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5.75" customHeight="1" x14ac:dyDescent="0.3">
      <c r="A948" s="29"/>
      <c r="B948" s="29"/>
      <c r="C948" s="54"/>
      <c r="D948" s="29"/>
      <c r="E948" s="29"/>
      <c r="F948" s="29"/>
      <c r="G948" s="29"/>
      <c r="H948" s="29"/>
      <c r="I948" s="29"/>
      <c r="J948" s="30"/>
      <c r="K948" s="4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5.75" customHeight="1" x14ac:dyDescent="0.3">
      <c r="A949" s="29"/>
      <c r="B949" s="29"/>
      <c r="C949" s="54"/>
      <c r="D949" s="29"/>
      <c r="E949" s="29"/>
      <c r="F949" s="29"/>
      <c r="G949" s="29"/>
      <c r="H949" s="29"/>
      <c r="I949" s="29"/>
      <c r="J949" s="30"/>
      <c r="K949" s="4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5.75" customHeight="1" x14ac:dyDescent="0.3">
      <c r="A950" s="29"/>
      <c r="B950" s="29"/>
      <c r="C950" s="54"/>
      <c r="D950" s="29"/>
      <c r="E950" s="29"/>
      <c r="F950" s="29"/>
      <c r="G950" s="29"/>
      <c r="H950" s="29"/>
      <c r="I950" s="29"/>
      <c r="J950" s="30"/>
      <c r="K950" s="4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5.75" customHeight="1" x14ac:dyDescent="0.3">
      <c r="A951" s="29"/>
      <c r="B951" s="29"/>
      <c r="C951" s="54"/>
      <c r="D951" s="29"/>
      <c r="E951" s="29"/>
      <c r="F951" s="29"/>
      <c r="G951" s="29"/>
      <c r="H951" s="29"/>
      <c r="I951" s="29"/>
      <c r="J951" s="30"/>
      <c r="K951" s="4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5.75" customHeight="1" x14ac:dyDescent="0.3">
      <c r="A952" s="29"/>
      <c r="B952" s="29"/>
      <c r="C952" s="54"/>
      <c r="D952" s="29"/>
      <c r="E952" s="29"/>
      <c r="F952" s="29"/>
      <c r="G952" s="29"/>
      <c r="H952" s="29"/>
      <c r="I952" s="29"/>
      <c r="J952" s="30"/>
      <c r="K952" s="4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5.75" customHeight="1" x14ac:dyDescent="0.3">
      <c r="A953" s="29"/>
      <c r="B953" s="29"/>
      <c r="C953" s="54"/>
      <c r="D953" s="29"/>
      <c r="E953" s="29"/>
      <c r="F953" s="29"/>
      <c r="G953" s="29"/>
      <c r="H953" s="29"/>
      <c r="I953" s="29"/>
      <c r="J953" s="30"/>
      <c r="K953" s="4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5.75" customHeight="1" x14ac:dyDescent="0.3">
      <c r="A954" s="29"/>
      <c r="B954" s="29"/>
      <c r="C954" s="54"/>
      <c r="D954" s="29"/>
      <c r="E954" s="29"/>
      <c r="F954" s="29"/>
      <c r="G954" s="29"/>
      <c r="H954" s="29"/>
      <c r="I954" s="29"/>
      <c r="J954" s="30"/>
      <c r="K954" s="4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5.75" customHeight="1" x14ac:dyDescent="0.3">
      <c r="A955" s="29"/>
      <c r="B955" s="29"/>
      <c r="C955" s="54"/>
      <c r="D955" s="29"/>
      <c r="E955" s="29"/>
      <c r="F955" s="29"/>
      <c r="G955" s="29"/>
      <c r="H955" s="29"/>
      <c r="I955" s="29"/>
      <c r="J955" s="30"/>
      <c r="K955" s="4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5.75" customHeight="1" x14ac:dyDescent="0.3">
      <c r="A956" s="29"/>
      <c r="B956" s="29"/>
      <c r="C956" s="54"/>
      <c r="D956" s="29"/>
      <c r="E956" s="29"/>
      <c r="F956" s="29"/>
      <c r="G956" s="29"/>
      <c r="H956" s="29"/>
      <c r="I956" s="29"/>
      <c r="J956" s="30"/>
      <c r="K956" s="4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5.75" customHeight="1" x14ac:dyDescent="0.3">
      <c r="A957" s="29"/>
      <c r="B957" s="29"/>
      <c r="C957" s="54"/>
      <c r="D957" s="29"/>
      <c r="E957" s="29"/>
      <c r="F957" s="29"/>
      <c r="G957" s="29"/>
      <c r="H957" s="29"/>
      <c r="I957" s="29"/>
      <c r="J957" s="30"/>
      <c r="K957" s="4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5.75" customHeight="1" x14ac:dyDescent="0.3">
      <c r="A958" s="29"/>
      <c r="B958" s="29"/>
      <c r="C958" s="54"/>
      <c r="D958" s="29"/>
      <c r="E958" s="29"/>
      <c r="F958" s="29"/>
      <c r="G958" s="29"/>
      <c r="H958" s="29"/>
      <c r="I958" s="29"/>
      <c r="J958" s="30"/>
      <c r="K958" s="4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5.75" customHeight="1" x14ac:dyDescent="0.3">
      <c r="A959" s="29"/>
      <c r="B959" s="29"/>
      <c r="C959" s="54"/>
      <c r="D959" s="29"/>
      <c r="E959" s="29"/>
      <c r="F959" s="29"/>
      <c r="G959" s="29"/>
      <c r="H959" s="29"/>
      <c r="I959" s="29"/>
      <c r="J959" s="30"/>
      <c r="K959" s="4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5.75" customHeight="1" x14ac:dyDescent="0.3">
      <c r="A960" s="29"/>
      <c r="B960" s="29"/>
      <c r="C960" s="54"/>
      <c r="D960" s="29"/>
      <c r="E960" s="29"/>
      <c r="F960" s="29"/>
      <c r="G960" s="29"/>
      <c r="H960" s="29"/>
      <c r="I960" s="29"/>
      <c r="J960" s="30"/>
      <c r="K960" s="4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5.75" customHeight="1" x14ac:dyDescent="0.3">
      <c r="A961" s="29"/>
      <c r="B961" s="29"/>
      <c r="C961" s="54"/>
      <c r="D961" s="29"/>
      <c r="E961" s="29"/>
      <c r="F961" s="29"/>
      <c r="G961" s="29"/>
      <c r="H961" s="29"/>
      <c r="I961" s="29"/>
      <c r="J961" s="30"/>
      <c r="K961" s="4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5.75" customHeight="1" x14ac:dyDescent="0.3">
      <c r="A962" s="29"/>
      <c r="B962" s="29"/>
      <c r="C962" s="54"/>
      <c r="D962" s="29"/>
      <c r="E962" s="29"/>
      <c r="F962" s="29"/>
      <c r="G962" s="29"/>
      <c r="H962" s="29"/>
      <c r="I962" s="29"/>
      <c r="J962" s="30"/>
      <c r="K962" s="4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5.75" customHeight="1" x14ac:dyDescent="0.3">
      <c r="A963" s="29"/>
      <c r="B963" s="29"/>
      <c r="C963" s="54"/>
      <c r="D963" s="29"/>
      <c r="E963" s="29"/>
      <c r="F963" s="29"/>
      <c r="G963" s="29"/>
      <c r="H963" s="29"/>
      <c r="I963" s="29"/>
      <c r="J963" s="30"/>
      <c r="K963" s="4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5.75" customHeight="1" x14ac:dyDescent="0.3">
      <c r="A964" s="29"/>
      <c r="B964" s="29"/>
      <c r="C964" s="54"/>
      <c r="D964" s="29"/>
      <c r="E964" s="29"/>
      <c r="F964" s="29"/>
      <c r="G964" s="29"/>
      <c r="H964" s="29"/>
      <c r="I964" s="29"/>
      <c r="J964" s="30"/>
      <c r="K964" s="4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5.75" customHeight="1" x14ac:dyDescent="0.3">
      <c r="A965" s="29"/>
      <c r="B965" s="29"/>
      <c r="C965" s="54"/>
      <c r="D965" s="29"/>
      <c r="E965" s="29"/>
      <c r="F965" s="29"/>
      <c r="G965" s="29"/>
      <c r="H965" s="29"/>
      <c r="I965" s="29"/>
      <c r="J965" s="30"/>
      <c r="K965" s="4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5.75" customHeight="1" x14ac:dyDescent="0.3">
      <c r="A966" s="29"/>
      <c r="B966" s="29"/>
      <c r="C966" s="54"/>
      <c r="D966" s="29"/>
      <c r="E966" s="29"/>
      <c r="F966" s="29"/>
      <c r="G966" s="29"/>
      <c r="H966" s="29"/>
      <c r="I966" s="29"/>
      <c r="J966" s="30"/>
      <c r="K966" s="4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5.75" customHeight="1" x14ac:dyDescent="0.3">
      <c r="A967" s="29"/>
      <c r="B967" s="29"/>
      <c r="C967" s="54"/>
      <c r="D967" s="29"/>
      <c r="E967" s="29"/>
      <c r="F967" s="29"/>
      <c r="G967" s="29"/>
      <c r="H967" s="29"/>
      <c r="I967" s="29"/>
      <c r="J967" s="30"/>
      <c r="K967" s="4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5.75" customHeight="1" x14ac:dyDescent="0.3">
      <c r="A968" s="29"/>
      <c r="B968" s="29"/>
      <c r="C968" s="54"/>
      <c r="D968" s="29"/>
      <c r="E968" s="29"/>
      <c r="F968" s="29"/>
      <c r="G968" s="29"/>
      <c r="H968" s="29"/>
      <c r="I968" s="29"/>
      <c r="J968" s="30"/>
      <c r="K968" s="4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5.75" customHeight="1" x14ac:dyDescent="0.3">
      <c r="A969" s="29"/>
      <c r="B969" s="29"/>
      <c r="C969" s="54"/>
      <c r="D969" s="29"/>
      <c r="E969" s="29"/>
      <c r="F969" s="29"/>
      <c r="G969" s="29"/>
      <c r="H969" s="29"/>
      <c r="I969" s="29"/>
      <c r="J969" s="30"/>
      <c r="K969" s="4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5.75" customHeight="1" x14ac:dyDescent="0.3">
      <c r="A970" s="29"/>
      <c r="B970" s="29"/>
      <c r="C970" s="54"/>
      <c r="D970" s="29"/>
      <c r="E970" s="29"/>
      <c r="F970" s="29"/>
      <c r="G970" s="29"/>
      <c r="H970" s="29"/>
      <c r="I970" s="29"/>
      <c r="J970" s="30"/>
      <c r="K970" s="4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5.75" customHeight="1" x14ac:dyDescent="0.3">
      <c r="A971" s="29"/>
      <c r="B971" s="29"/>
      <c r="C971" s="54"/>
      <c r="D971" s="29"/>
      <c r="E971" s="29"/>
      <c r="F971" s="29"/>
      <c r="G971" s="29"/>
      <c r="H971" s="29"/>
      <c r="I971" s="29"/>
      <c r="J971" s="30"/>
      <c r="K971" s="4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5.75" customHeight="1" x14ac:dyDescent="0.3">
      <c r="A972" s="29"/>
      <c r="B972" s="29"/>
      <c r="C972" s="54"/>
      <c r="D972" s="29"/>
      <c r="E972" s="29"/>
      <c r="F972" s="29"/>
      <c r="G972" s="29"/>
      <c r="H972" s="29"/>
      <c r="I972" s="29"/>
      <c r="J972" s="30"/>
      <c r="K972" s="4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5.75" customHeight="1" x14ac:dyDescent="0.3">
      <c r="A973" s="29"/>
      <c r="B973" s="29"/>
      <c r="C973" s="54"/>
      <c r="D973" s="29"/>
      <c r="E973" s="29"/>
      <c r="F973" s="29"/>
      <c r="G973" s="29"/>
      <c r="H973" s="29"/>
      <c r="I973" s="29"/>
      <c r="J973" s="30"/>
      <c r="K973" s="4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5.75" customHeight="1" x14ac:dyDescent="0.3">
      <c r="A974" s="29"/>
      <c r="B974" s="29"/>
      <c r="C974" s="54"/>
      <c r="D974" s="29"/>
      <c r="E974" s="29"/>
      <c r="F974" s="29"/>
      <c r="G974" s="29"/>
      <c r="H974" s="29"/>
      <c r="I974" s="29"/>
      <c r="J974" s="30"/>
      <c r="K974" s="4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5.75" customHeight="1" x14ac:dyDescent="0.3">
      <c r="A975" s="29"/>
      <c r="B975" s="29"/>
      <c r="C975" s="54"/>
      <c r="D975" s="29"/>
      <c r="E975" s="29"/>
      <c r="F975" s="29"/>
      <c r="G975" s="29"/>
      <c r="H975" s="29"/>
      <c r="I975" s="29"/>
      <c r="J975" s="30"/>
      <c r="K975" s="4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5.75" customHeight="1" x14ac:dyDescent="0.3">
      <c r="A976" s="29"/>
      <c r="B976" s="29"/>
      <c r="C976" s="54"/>
      <c r="D976" s="29"/>
      <c r="E976" s="29"/>
      <c r="F976" s="29"/>
      <c r="G976" s="29"/>
      <c r="H976" s="29"/>
      <c r="I976" s="29"/>
      <c r="J976" s="30"/>
      <c r="K976" s="4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5.75" customHeight="1" x14ac:dyDescent="0.3">
      <c r="A977" s="29"/>
      <c r="B977" s="29"/>
      <c r="C977" s="54"/>
      <c r="D977" s="29"/>
      <c r="E977" s="29"/>
      <c r="F977" s="29"/>
      <c r="G977" s="29"/>
      <c r="H977" s="29"/>
      <c r="I977" s="29"/>
      <c r="J977" s="30"/>
      <c r="K977" s="4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5.75" customHeight="1" x14ac:dyDescent="0.3">
      <c r="A978" s="29"/>
      <c r="B978" s="29"/>
      <c r="C978" s="54"/>
      <c r="D978" s="29"/>
      <c r="E978" s="29"/>
      <c r="F978" s="29"/>
      <c r="G978" s="29"/>
      <c r="H978" s="29"/>
      <c r="I978" s="29"/>
      <c r="J978" s="30"/>
      <c r="K978" s="4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5.75" customHeight="1" x14ac:dyDescent="0.3">
      <c r="A979" s="29"/>
      <c r="B979" s="29"/>
      <c r="C979" s="54"/>
      <c r="D979" s="29"/>
      <c r="E979" s="29"/>
      <c r="F979" s="29"/>
      <c r="G979" s="29"/>
      <c r="H979" s="29"/>
      <c r="I979" s="29"/>
      <c r="J979" s="30"/>
      <c r="K979" s="4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5.75" customHeight="1" x14ac:dyDescent="0.3">
      <c r="A980" s="29"/>
      <c r="B980" s="29"/>
      <c r="C980" s="54"/>
      <c r="D980" s="29"/>
      <c r="E980" s="29"/>
      <c r="F980" s="29"/>
      <c r="G980" s="29"/>
      <c r="H980" s="29"/>
      <c r="I980" s="29"/>
      <c r="J980" s="30"/>
      <c r="K980" s="4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5.75" customHeight="1" x14ac:dyDescent="0.3">
      <c r="A981" s="29"/>
      <c r="B981" s="29"/>
      <c r="C981" s="54"/>
      <c r="D981" s="29"/>
      <c r="E981" s="29"/>
      <c r="F981" s="29"/>
      <c r="G981" s="29"/>
      <c r="H981" s="29"/>
      <c r="I981" s="29"/>
      <c r="J981" s="30"/>
      <c r="K981" s="4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5.75" customHeight="1" x14ac:dyDescent="0.3">
      <c r="A982" s="29"/>
      <c r="B982" s="29"/>
      <c r="C982" s="54"/>
      <c r="D982" s="29"/>
      <c r="E982" s="29"/>
      <c r="F982" s="29"/>
      <c r="G982" s="29"/>
      <c r="H982" s="29"/>
      <c r="I982" s="29"/>
      <c r="J982" s="30"/>
      <c r="K982" s="4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5.75" customHeight="1" x14ac:dyDescent="0.3">
      <c r="A983" s="29"/>
      <c r="B983" s="29"/>
      <c r="C983" s="54"/>
      <c r="D983" s="29"/>
      <c r="E983" s="29"/>
      <c r="F983" s="29"/>
      <c r="G983" s="29"/>
      <c r="H983" s="29"/>
      <c r="I983" s="29"/>
      <c r="J983" s="30"/>
      <c r="K983" s="4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5.75" customHeight="1" x14ac:dyDescent="0.3">
      <c r="A984" s="29"/>
      <c r="B984" s="29"/>
      <c r="C984" s="54"/>
      <c r="D984" s="29"/>
      <c r="E984" s="29"/>
      <c r="F984" s="29"/>
      <c r="G984" s="29"/>
      <c r="H984" s="29"/>
      <c r="I984" s="29"/>
      <c r="J984" s="30"/>
      <c r="K984" s="4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5.75" customHeight="1" x14ac:dyDescent="0.3">
      <c r="A985" s="29"/>
      <c r="B985" s="29"/>
      <c r="C985" s="54"/>
      <c r="D985" s="29"/>
      <c r="E985" s="29"/>
      <c r="F985" s="29"/>
      <c r="G985" s="29"/>
      <c r="H985" s="29"/>
      <c r="I985" s="29"/>
      <c r="J985" s="30"/>
      <c r="K985" s="4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5.75" customHeight="1" x14ac:dyDescent="0.3">
      <c r="A986" s="29"/>
      <c r="B986" s="29"/>
      <c r="C986" s="54"/>
      <c r="D986" s="29"/>
      <c r="E986" s="29"/>
      <c r="F986" s="29"/>
      <c r="G986" s="29"/>
      <c r="H986" s="29"/>
      <c r="I986" s="29"/>
      <c r="J986" s="30"/>
      <c r="K986" s="4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5.75" customHeight="1" x14ac:dyDescent="0.3">
      <c r="A987" s="29"/>
      <c r="B987" s="29"/>
      <c r="C987" s="54"/>
      <c r="D987" s="29"/>
      <c r="E987" s="29"/>
      <c r="F987" s="29"/>
      <c r="G987" s="29"/>
      <c r="H987" s="29"/>
      <c r="I987" s="29"/>
      <c r="J987" s="30"/>
      <c r="K987" s="4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5.75" customHeight="1" x14ac:dyDescent="0.3">
      <c r="A988" s="29"/>
      <c r="B988" s="29"/>
      <c r="C988" s="54"/>
      <c r="D988" s="29"/>
      <c r="E988" s="29"/>
      <c r="F988" s="29"/>
      <c r="G988" s="29"/>
      <c r="H988" s="29"/>
      <c r="I988" s="29"/>
      <c r="J988" s="30"/>
      <c r="K988" s="4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5.75" customHeight="1" x14ac:dyDescent="0.3">
      <c r="A989" s="29"/>
      <c r="B989" s="29"/>
      <c r="C989" s="54"/>
      <c r="D989" s="29"/>
      <c r="E989" s="29"/>
      <c r="F989" s="29"/>
      <c r="G989" s="29"/>
      <c r="H989" s="29"/>
      <c r="I989" s="29"/>
      <c r="J989" s="30"/>
      <c r="K989" s="4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5.75" customHeight="1" x14ac:dyDescent="0.3">
      <c r="A990" s="29"/>
      <c r="B990" s="29"/>
      <c r="C990" s="54"/>
      <c r="D990" s="29"/>
      <c r="E990" s="29"/>
      <c r="F990" s="29"/>
      <c r="G990" s="29"/>
      <c r="H990" s="29"/>
      <c r="I990" s="29"/>
      <c r="J990" s="30"/>
      <c r="K990" s="4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5.75" customHeight="1" x14ac:dyDescent="0.3">
      <c r="A991" s="29"/>
      <c r="B991" s="29"/>
      <c r="C991" s="54"/>
      <c r="D991" s="29"/>
      <c r="E991" s="29"/>
      <c r="F991" s="29"/>
      <c r="G991" s="29"/>
      <c r="H991" s="29"/>
      <c r="I991" s="29"/>
      <c r="J991" s="30"/>
      <c r="K991" s="4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5.75" customHeight="1" x14ac:dyDescent="0.3">
      <c r="A992" s="29"/>
      <c r="B992" s="29"/>
      <c r="C992" s="54"/>
      <c r="D992" s="29"/>
      <c r="E992" s="29"/>
      <c r="F992" s="29"/>
      <c r="G992" s="29"/>
      <c r="H992" s="29"/>
      <c r="I992" s="29"/>
      <c r="J992" s="30"/>
      <c r="K992" s="4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5.75" customHeight="1" x14ac:dyDescent="0.3">
      <c r="A993" s="29"/>
      <c r="B993" s="29"/>
      <c r="C993" s="54"/>
      <c r="D993" s="29"/>
      <c r="E993" s="29"/>
      <c r="F993" s="29"/>
      <c r="G993" s="29"/>
      <c r="H993" s="29"/>
      <c r="I993" s="29"/>
      <c r="J993" s="30"/>
      <c r="K993" s="4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5.75" customHeight="1" x14ac:dyDescent="0.3">
      <c r="A994" s="29"/>
      <c r="B994" s="29"/>
      <c r="C994" s="54"/>
      <c r="D994" s="29"/>
      <c r="E994" s="29"/>
      <c r="F994" s="29"/>
      <c r="G994" s="29"/>
      <c r="H994" s="29"/>
      <c r="I994" s="29"/>
      <c r="J994" s="30"/>
      <c r="K994" s="4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5.75" customHeight="1" x14ac:dyDescent="0.3">
      <c r="A995" s="29"/>
      <c r="B995" s="29"/>
      <c r="C995" s="54"/>
      <c r="D995" s="29"/>
      <c r="E995" s="29"/>
      <c r="F995" s="29"/>
      <c r="G995" s="29"/>
      <c r="H995" s="29"/>
      <c r="I995" s="29"/>
      <c r="J995" s="30"/>
      <c r="K995" s="4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5.75" customHeight="1" x14ac:dyDescent="0.3">
      <c r="A996" s="29"/>
      <c r="B996" s="29"/>
      <c r="C996" s="54"/>
      <c r="D996" s="29"/>
      <c r="E996" s="29"/>
      <c r="F996" s="29"/>
      <c r="G996" s="29"/>
      <c r="H996" s="29"/>
      <c r="I996" s="29"/>
      <c r="J996" s="30"/>
      <c r="K996" s="4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5.75" customHeight="1" x14ac:dyDescent="0.3">
      <c r="A997" s="29"/>
      <c r="B997" s="29"/>
      <c r="C997" s="54"/>
      <c r="D997" s="29"/>
      <c r="E997" s="29"/>
      <c r="F997" s="29"/>
      <c r="G997" s="29"/>
      <c r="H997" s="29"/>
      <c r="I997" s="29"/>
      <c r="J997" s="30"/>
      <c r="K997" s="4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5.75" customHeight="1" x14ac:dyDescent="0.3">
      <c r="A998" s="29"/>
      <c r="B998" s="29"/>
      <c r="C998" s="54"/>
      <c r="D998" s="29"/>
      <c r="E998" s="29"/>
      <c r="F998" s="29"/>
      <c r="G998" s="29"/>
      <c r="H998" s="29"/>
      <c r="I998" s="29"/>
      <c r="J998" s="30"/>
      <c r="K998" s="4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5.75" customHeight="1" x14ac:dyDescent="0.3">
      <c r="A999" s="29"/>
      <c r="B999" s="29"/>
      <c r="C999" s="54"/>
      <c r="D999" s="29"/>
      <c r="E999" s="29"/>
      <c r="F999" s="29"/>
      <c r="G999" s="29"/>
      <c r="H999" s="29"/>
      <c r="I999" s="29"/>
      <c r="J999" s="30"/>
      <c r="K999" s="4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5.75" customHeight="1" x14ac:dyDescent="0.3">
      <c r="A1000" s="29"/>
      <c r="B1000" s="29"/>
      <c r="C1000" s="54"/>
      <c r="D1000" s="29"/>
      <c r="E1000" s="29"/>
      <c r="F1000" s="29"/>
      <c r="G1000" s="29"/>
      <c r="H1000" s="29"/>
      <c r="I1000" s="29"/>
      <c r="J1000" s="30"/>
      <c r="K1000" s="4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">
    <mergeCell ref="A1:G1"/>
    <mergeCell ref="D3:E3"/>
    <mergeCell ref="C16:D16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1000"/>
  <sheetViews>
    <sheetView workbookViewId="0"/>
  </sheetViews>
  <sheetFormatPr defaultColWidth="14.44140625" defaultRowHeight="15" customHeight="1" x14ac:dyDescent="0.3"/>
  <cols>
    <col min="1" max="1" width="7.33203125" customWidth="1"/>
    <col min="2" max="2" width="22.6640625" customWidth="1"/>
    <col min="3" max="3" width="7.44140625" customWidth="1"/>
    <col min="4" max="4" width="11" customWidth="1"/>
    <col min="5" max="5" width="14.88671875" customWidth="1"/>
    <col min="6" max="6" width="15.6640625" customWidth="1"/>
    <col min="7" max="26" width="9.109375" customWidth="1"/>
  </cols>
  <sheetData>
    <row r="1" spans="1:26" ht="24" customHeight="1" x14ac:dyDescent="0.3">
      <c r="A1" s="245" t="s">
        <v>261</v>
      </c>
      <c r="B1" s="243"/>
      <c r="C1" s="243"/>
      <c r="D1" s="243"/>
      <c r="E1" s="243"/>
      <c r="F1" s="240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24.75" customHeight="1" x14ac:dyDescent="0.3">
      <c r="A2" s="17" t="s">
        <v>262</v>
      </c>
      <c r="B2" s="17" t="s">
        <v>263</v>
      </c>
      <c r="C2" s="17" t="s">
        <v>87</v>
      </c>
      <c r="D2" s="17" t="s">
        <v>88</v>
      </c>
      <c r="E2" s="17" t="s">
        <v>264</v>
      </c>
      <c r="F2" s="17" t="s">
        <v>90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24.75" customHeight="1" x14ac:dyDescent="0.3">
      <c r="A3" s="17">
        <v>1</v>
      </c>
      <c r="B3" s="17" t="s">
        <v>265</v>
      </c>
      <c r="C3" s="17">
        <v>1</v>
      </c>
      <c r="D3" s="17" t="s">
        <v>97</v>
      </c>
      <c r="E3" s="17">
        <v>500</v>
      </c>
      <c r="F3" s="17">
        <f t="shared" ref="F3:F6" si="0">C3*E3</f>
        <v>500</v>
      </c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24.75" customHeight="1" x14ac:dyDescent="0.3">
      <c r="A4" s="17">
        <v>2</v>
      </c>
      <c r="B4" s="17" t="s">
        <v>266</v>
      </c>
      <c r="C4" s="17">
        <v>1</v>
      </c>
      <c r="D4" s="17" t="s">
        <v>97</v>
      </c>
      <c r="E4" s="17">
        <f>330+160</f>
        <v>490</v>
      </c>
      <c r="F4" s="17">
        <f t="shared" si="0"/>
        <v>490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24.75" customHeight="1" x14ac:dyDescent="0.3">
      <c r="A5" s="17">
        <v>3</v>
      </c>
      <c r="B5" s="17" t="s">
        <v>267</v>
      </c>
      <c r="C5" s="17">
        <v>1</v>
      </c>
      <c r="D5" s="17" t="s">
        <v>97</v>
      </c>
      <c r="E5" s="17">
        <v>3000</v>
      </c>
      <c r="F5" s="17">
        <f t="shared" si="0"/>
        <v>3000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8.8" x14ac:dyDescent="0.3">
      <c r="A6" s="17">
        <v>4</v>
      </c>
      <c r="B6" s="144" t="s">
        <v>268</v>
      </c>
      <c r="C6" s="17">
        <v>1</v>
      </c>
      <c r="D6" s="17" t="s">
        <v>97</v>
      </c>
      <c r="E6" s="17">
        <v>600</v>
      </c>
      <c r="F6" s="17">
        <f t="shared" si="0"/>
        <v>600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24.75" customHeight="1" x14ac:dyDescent="0.3">
      <c r="A7" s="245" t="s">
        <v>52</v>
      </c>
      <c r="B7" s="243"/>
      <c r="C7" s="243"/>
      <c r="D7" s="243"/>
      <c r="E7" s="240"/>
      <c r="F7" s="17">
        <f>SUM(F3:F6)</f>
        <v>4590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4.4" x14ac:dyDescent="0.3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4.4" x14ac:dyDescent="0.3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4.4" x14ac:dyDescent="0.3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4.4" x14ac:dyDescent="0.3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4.4" x14ac:dyDescent="0.3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4.4" x14ac:dyDescent="0.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4.4" x14ac:dyDescent="0.3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4.4" x14ac:dyDescent="0.3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4.4" x14ac:dyDescent="0.3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4.4" x14ac:dyDescent="0.3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4.4" x14ac:dyDescent="0.3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4.4" x14ac:dyDescent="0.3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4.4" x14ac:dyDescent="0.3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3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3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3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3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3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3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3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3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3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3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3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3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3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3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3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3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3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3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3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3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3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3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3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3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3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3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3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3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3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3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3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3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3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3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3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3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3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3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3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3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3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3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3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3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3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3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3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3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3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3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3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3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3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3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3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3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3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3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3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3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3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3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3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3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3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3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3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3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3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3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3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3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3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3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3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3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3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3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3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3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3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3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3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3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3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3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3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3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3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3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3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3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3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3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3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3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3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3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3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3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3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3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3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3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3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3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3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3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3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3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3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3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3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3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3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3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3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3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3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3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3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3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3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3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3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3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3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3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3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3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3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3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3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3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3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3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3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3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3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3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3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3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3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3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3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3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3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3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3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3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3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3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3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3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2">
    <mergeCell ref="A1:F1"/>
    <mergeCell ref="A7:E7"/>
  </mergeCell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.6640625" customWidth="1"/>
    <col min="2" max="2" width="11.5546875" customWidth="1"/>
    <col min="3" max="3" width="52.5546875" customWidth="1"/>
    <col min="4" max="4" width="22.33203125" customWidth="1"/>
    <col min="5" max="5" width="6.5546875" customWidth="1"/>
    <col min="6" max="6" width="10.44140625" customWidth="1"/>
    <col min="7" max="7" width="11.5546875" customWidth="1"/>
    <col min="8" max="26" width="9.109375" customWidth="1"/>
  </cols>
  <sheetData>
    <row r="1" spans="1:26" ht="18" x14ac:dyDescent="0.3">
      <c r="A1" s="278" t="s">
        <v>269</v>
      </c>
      <c r="B1" s="253"/>
      <c r="C1" s="253"/>
      <c r="D1" s="253"/>
      <c r="E1" s="253"/>
      <c r="F1" s="253"/>
      <c r="G1" s="254"/>
      <c r="H1" s="69"/>
      <c r="I1" s="69"/>
      <c r="J1" s="4"/>
      <c r="K1" s="4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spans="1:26" ht="14.4" x14ac:dyDescent="0.3">
      <c r="A2" s="46" t="s">
        <v>6</v>
      </c>
      <c r="B2" s="27" t="s">
        <v>8</v>
      </c>
      <c r="C2" s="111" t="s">
        <v>10</v>
      </c>
      <c r="D2" s="27" t="s">
        <v>12</v>
      </c>
      <c r="E2" s="27" t="s">
        <v>15</v>
      </c>
      <c r="F2" s="145" t="s">
        <v>16</v>
      </c>
      <c r="G2" s="146" t="s">
        <v>19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6" x14ac:dyDescent="0.3">
      <c r="A3" s="35"/>
      <c r="B3" s="36"/>
      <c r="C3" s="37"/>
      <c r="D3" s="255" t="s">
        <v>25</v>
      </c>
      <c r="E3" s="240"/>
      <c r="F3" s="147">
        <f>'Mar-24'!F16</f>
        <v>-1851</v>
      </c>
      <c r="G3" s="148"/>
      <c r="H3" s="69"/>
      <c r="I3" s="69"/>
      <c r="J3" s="4"/>
      <c r="K3" s="4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spans="1:26" ht="15.6" x14ac:dyDescent="0.3">
      <c r="A4" s="35">
        <v>1</v>
      </c>
      <c r="B4" s="42">
        <v>45391</v>
      </c>
      <c r="C4" s="26" t="s">
        <v>270</v>
      </c>
      <c r="D4" s="17" t="s">
        <v>64</v>
      </c>
      <c r="E4" s="17" t="s">
        <v>45</v>
      </c>
      <c r="F4" s="28"/>
      <c r="G4" s="149">
        <v>218</v>
      </c>
      <c r="H4" s="69"/>
      <c r="I4" s="69"/>
      <c r="J4" s="4"/>
      <c r="K4" s="4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spans="1:26" ht="15.6" x14ac:dyDescent="0.3">
      <c r="A5" s="35">
        <f t="shared" ref="A5:A14" si="0">A4+1</f>
        <v>2</v>
      </c>
      <c r="B5" s="42">
        <v>45392</v>
      </c>
      <c r="C5" s="26" t="s">
        <v>271</v>
      </c>
      <c r="D5" s="17" t="s">
        <v>64</v>
      </c>
      <c r="E5" s="17" t="s">
        <v>45</v>
      </c>
      <c r="F5" s="28"/>
      <c r="G5" s="149">
        <v>200</v>
      </c>
      <c r="H5" s="69"/>
      <c r="I5" s="69"/>
      <c r="J5" s="4"/>
      <c r="K5" s="4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spans="1:26" ht="15.6" x14ac:dyDescent="0.3">
      <c r="A6" s="35">
        <f t="shared" si="0"/>
        <v>3</v>
      </c>
      <c r="B6" s="42">
        <v>45393</v>
      </c>
      <c r="C6" s="26" t="s">
        <v>272</v>
      </c>
      <c r="D6" s="17" t="s">
        <v>64</v>
      </c>
      <c r="E6" s="17" t="s">
        <v>45</v>
      </c>
      <c r="F6" s="28"/>
      <c r="G6" s="149">
        <v>350</v>
      </c>
      <c r="H6" s="69"/>
      <c r="I6" s="69"/>
      <c r="J6" s="4"/>
      <c r="K6" s="4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spans="1:26" ht="15.6" x14ac:dyDescent="0.3">
      <c r="A7" s="35">
        <f t="shared" si="0"/>
        <v>4</v>
      </c>
      <c r="B7" s="150">
        <v>45395</v>
      </c>
      <c r="C7" s="151" t="s">
        <v>273</v>
      </c>
      <c r="D7" s="152" t="s">
        <v>64</v>
      </c>
      <c r="E7" s="152" t="s">
        <v>45</v>
      </c>
      <c r="F7" s="153"/>
      <c r="G7" s="154">
        <v>1200</v>
      </c>
      <c r="H7" s="69"/>
      <c r="I7" s="69"/>
      <c r="J7" s="4"/>
      <c r="K7" s="4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spans="1:26" ht="28.8" x14ac:dyDescent="0.3">
      <c r="A8" s="35">
        <f t="shared" si="0"/>
        <v>5</v>
      </c>
      <c r="B8" s="42">
        <v>45397</v>
      </c>
      <c r="C8" s="26" t="s">
        <v>274</v>
      </c>
      <c r="D8" s="17" t="s">
        <v>64</v>
      </c>
      <c r="E8" s="17" t="s">
        <v>45</v>
      </c>
      <c r="F8" s="28"/>
      <c r="G8" s="149">
        <v>1650</v>
      </c>
      <c r="H8" s="69"/>
      <c r="I8" s="69"/>
      <c r="J8" s="4"/>
      <c r="K8" s="4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spans="1:26" ht="28.8" x14ac:dyDescent="0.3">
      <c r="A9" s="35">
        <f t="shared" si="0"/>
        <v>6</v>
      </c>
      <c r="B9" s="42">
        <v>45399</v>
      </c>
      <c r="C9" s="26" t="s">
        <v>275</v>
      </c>
      <c r="D9" s="17" t="s">
        <v>183</v>
      </c>
      <c r="E9" s="17" t="s">
        <v>45</v>
      </c>
      <c r="F9" s="28"/>
      <c r="G9" s="149">
        <v>200</v>
      </c>
      <c r="H9" s="69"/>
      <c r="I9" s="69"/>
      <c r="J9" s="4"/>
      <c r="K9" s="4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spans="1:26" ht="28.8" x14ac:dyDescent="0.3">
      <c r="A10" s="35">
        <f t="shared" si="0"/>
        <v>7</v>
      </c>
      <c r="B10" s="42">
        <v>45400</v>
      </c>
      <c r="C10" s="26" t="s">
        <v>276</v>
      </c>
      <c r="D10" s="17" t="s">
        <v>64</v>
      </c>
      <c r="E10" s="17" t="s">
        <v>45</v>
      </c>
      <c r="F10" s="28">
        <v>10000</v>
      </c>
      <c r="G10" s="149">
        <v>200</v>
      </c>
      <c r="H10" s="69"/>
      <c r="I10" s="69"/>
      <c r="J10" s="4"/>
      <c r="K10" s="4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spans="1:26" ht="15.6" x14ac:dyDescent="0.3">
      <c r="A11" s="35">
        <f t="shared" si="0"/>
        <v>8</v>
      </c>
      <c r="B11" s="42">
        <v>45402</v>
      </c>
      <c r="C11" s="26" t="s">
        <v>277</v>
      </c>
      <c r="D11" s="17" t="s">
        <v>64</v>
      </c>
      <c r="E11" s="17" t="s">
        <v>45</v>
      </c>
      <c r="F11" s="28"/>
      <c r="G11" s="149">
        <v>20</v>
      </c>
      <c r="H11" s="69"/>
      <c r="I11" s="69"/>
      <c r="J11" s="4"/>
      <c r="K11" s="4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spans="1:26" ht="15.6" x14ac:dyDescent="0.3">
      <c r="A12" s="35">
        <f t="shared" si="0"/>
        <v>9</v>
      </c>
      <c r="B12" s="42">
        <v>45405</v>
      </c>
      <c r="C12" s="26" t="s">
        <v>278</v>
      </c>
      <c r="D12" s="17" t="s">
        <v>64</v>
      </c>
      <c r="E12" s="17" t="s">
        <v>45</v>
      </c>
      <c r="F12" s="28"/>
      <c r="G12" s="149">
        <v>40</v>
      </c>
      <c r="H12" s="69"/>
      <c r="I12" s="69"/>
      <c r="J12" s="4"/>
      <c r="K12" s="4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spans="1:26" ht="15.6" x14ac:dyDescent="0.3">
      <c r="A13" s="35">
        <f t="shared" si="0"/>
        <v>10</v>
      </c>
      <c r="B13" s="42">
        <v>45406</v>
      </c>
      <c r="C13" s="26" t="s">
        <v>279</v>
      </c>
      <c r="D13" s="17" t="s">
        <v>64</v>
      </c>
      <c r="E13" s="17" t="s">
        <v>45</v>
      </c>
      <c r="F13" s="57"/>
      <c r="G13" s="155">
        <v>235</v>
      </c>
      <c r="H13" s="69"/>
      <c r="I13" s="69"/>
      <c r="J13" s="4"/>
      <c r="K13" s="4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spans="1:26" ht="15.6" x14ac:dyDescent="0.3">
      <c r="A14" s="35">
        <f t="shared" si="0"/>
        <v>11</v>
      </c>
      <c r="B14" s="42">
        <v>45411</v>
      </c>
      <c r="C14" s="26" t="s">
        <v>280</v>
      </c>
      <c r="D14" s="17" t="s">
        <v>64</v>
      </c>
      <c r="E14" s="17" t="s">
        <v>45</v>
      </c>
      <c r="F14" s="57"/>
      <c r="G14" s="155">
        <v>492</v>
      </c>
      <c r="H14" s="69"/>
      <c r="I14" s="69"/>
      <c r="J14" s="4"/>
      <c r="K14" s="4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spans="1:26" ht="15.6" x14ac:dyDescent="0.3">
      <c r="A15" s="35">
        <v>12</v>
      </c>
      <c r="B15" s="42">
        <v>45412</v>
      </c>
      <c r="C15" s="26" t="s">
        <v>281</v>
      </c>
      <c r="D15" s="17" t="s">
        <v>64</v>
      </c>
      <c r="E15" s="17" t="s">
        <v>45</v>
      </c>
      <c r="F15" s="57"/>
      <c r="G15" s="155">
        <v>2960</v>
      </c>
      <c r="H15" s="69"/>
      <c r="I15" s="69"/>
      <c r="J15" s="4"/>
      <c r="K15" s="4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spans="1:26" ht="15.6" x14ac:dyDescent="0.3">
      <c r="A16" s="35">
        <v>13</v>
      </c>
      <c r="B16" s="42">
        <v>45421</v>
      </c>
      <c r="C16" s="26" t="s">
        <v>282</v>
      </c>
      <c r="D16" s="17" t="s">
        <v>64</v>
      </c>
      <c r="E16" s="17" t="s">
        <v>45</v>
      </c>
      <c r="F16" s="57"/>
      <c r="G16" s="155">
        <v>500</v>
      </c>
      <c r="H16" s="69"/>
      <c r="I16" s="69"/>
      <c r="J16" s="4"/>
      <c r="K16" s="4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spans="1:26" ht="14.4" x14ac:dyDescent="0.3">
      <c r="A17" s="46"/>
      <c r="B17" s="36"/>
      <c r="C17" s="26"/>
      <c r="D17" s="27" t="s">
        <v>52</v>
      </c>
      <c r="E17" s="27"/>
      <c r="F17" s="57">
        <f>SUM(F3:F13)</f>
        <v>8149</v>
      </c>
      <c r="G17" s="156">
        <f>SUM(G3:G16)</f>
        <v>8265</v>
      </c>
      <c r="H17" s="69"/>
      <c r="I17" s="69"/>
      <c r="J17" s="4"/>
      <c r="K17" s="4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spans="1:26" ht="14.4" x14ac:dyDescent="0.3">
      <c r="A18" s="49"/>
      <c r="B18" s="50"/>
      <c r="C18" s="256" t="s">
        <v>73</v>
      </c>
      <c r="D18" s="248"/>
      <c r="E18" s="51"/>
      <c r="F18" s="157">
        <f>F17-G17</f>
        <v>-116</v>
      </c>
      <c r="G18" s="158"/>
      <c r="H18" s="69"/>
      <c r="I18" s="69"/>
      <c r="J18" s="4"/>
      <c r="K18" s="4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spans="1:26" ht="14.4" x14ac:dyDescent="0.3">
      <c r="A19" s="69"/>
      <c r="B19" s="69"/>
      <c r="C19" s="159"/>
      <c r="D19" s="69"/>
      <c r="E19" s="69"/>
      <c r="F19" s="160"/>
      <c r="G19" s="160"/>
      <c r="H19" s="69"/>
      <c r="I19" s="69"/>
      <c r="J19" s="4"/>
      <c r="K19" s="4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spans="1:26" ht="14.4" x14ac:dyDescent="0.3">
      <c r="A20" s="69"/>
      <c r="B20" s="69"/>
      <c r="C20" s="159"/>
      <c r="D20" s="69"/>
      <c r="E20" s="69"/>
      <c r="F20" s="160"/>
      <c r="G20" s="160"/>
      <c r="H20" s="69"/>
      <c r="I20" s="69"/>
      <c r="J20" s="4"/>
      <c r="K20" s="4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spans="1:26" ht="15.75" customHeight="1" x14ac:dyDescent="0.3">
      <c r="A21" s="69"/>
      <c r="B21" s="69"/>
      <c r="C21" s="159"/>
      <c r="D21" s="69"/>
      <c r="E21" s="69"/>
      <c r="F21" s="160"/>
      <c r="G21" s="160"/>
      <c r="H21" s="69"/>
      <c r="I21" s="69"/>
      <c r="J21" s="4"/>
      <c r="K21" s="4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spans="1:26" ht="15.75" customHeight="1" x14ac:dyDescent="0.3">
      <c r="A22" s="69"/>
      <c r="B22" s="69"/>
      <c r="C22" s="159"/>
      <c r="D22" s="69"/>
      <c r="E22" s="69"/>
      <c r="F22" s="160"/>
      <c r="G22" s="160"/>
      <c r="H22" s="69"/>
      <c r="I22" s="69"/>
      <c r="J22" s="4"/>
      <c r="K22" s="4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spans="1:26" ht="15.75" customHeight="1" x14ac:dyDescent="0.3">
      <c r="A23" s="69"/>
      <c r="B23" s="69"/>
      <c r="C23" s="159"/>
      <c r="D23" s="69"/>
      <c r="E23" s="69"/>
      <c r="F23" s="160"/>
      <c r="G23" s="160"/>
      <c r="H23" s="69"/>
      <c r="I23" s="69"/>
      <c r="J23" s="4"/>
      <c r="K23" s="4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spans="1:26" ht="15.75" customHeight="1" x14ac:dyDescent="0.3">
      <c r="A24" s="69"/>
      <c r="B24" s="69"/>
      <c r="C24" s="159"/>
      <c r="D24" s="69"/>
      <c r="E24" s="69"/>
      <c r="F24" s="160"/>
      <c r="G24" s="160"/>
      <c r="H24" s="69"/>
      <c r="I24" s="69"/>
      <c r="J24" s="4"/>
      <c r="K24" s="4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spans="1:26" ht="15.75" customHeight="1" x14ac:dyDescent="0.3">
      <c r="A25" s="69"/>
      <c r="B25" s="69"/>
      <c r="C25" s="159"/>
      <c r="D25" s="69"/>
      <c r="E25" s="69"/>
      <c r="F25" s="160"/>
      <c r="G25" s="160"/>
      <c r="H25" s="69"/>
      <c r="I25" s="69"/>
      <c r="J25" s="4"/>
      <c r="K25" s="4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spans="1:26" ht="15.75" customHeight="1" x14ac:dyDescent="0.3">
      <c r="A26" s="69"/>
      <c r="B26" s="69"/>
      <c r="C26" s="159"/>
      <c r="D26" s="69"/>
      <c r="E26" s="69"/>
      <c r="F26" s="160"/>
      <c r="G26" s="160"/>
      <c r="H26" s="69"/>
      <c r="I26" s="69"/>
      <c r="J26" s="4"/>
      <c r="K26" s="4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spans="1:26" ht="15.75" customHeight="1" x14ac:dyDescent="0.3">
      <c r="A27" s="69"/>
      <c r="B27" s="69"/>
      <c r="C27" s="159"/>
      <c r="D27" s="69"/>
      <c r="E27" s="69"/>
      <c r="F27" s="160"/>
      <c r="G27" s="160"/>
      <c r="H27" s="69"/>
      <c r="I27" s="69"/>
      <c r="J27" s="4"/>
      <c r="K27" s="4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spans="1:26" ht="15.75" customHeight="1" x14ac:dyDescent="0.3">
      <c r="A28" s="69"/>
      <c r="B28" s="69"/>
      <c r="C28" s="159"/>
      <c r="D28" s="69"/>
      <c r="E28" s="69"/>
      <c r="F28" s="160"/>
      <c r="G28" s="160"/>
      <c r="H28" s="69"/>
      <c r="I28" s="69"/>
      <c r="J28" s="4"/>
      <c r="K28" s="4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spans="1:26" ht="15.75" customHeight="1" x14ac:dyDescent="0.3">
      <c r="A29" s="69"/>
      <c r="B29" s="69"/>
      <c r="C29" s="159"/>
      <c r="D29" s="69"/>
      <c r="E29" s="69"/>
      <c r="F29" s="160"/>
      <c r="G29" s="160"/>
      <c r="H29" s="69"/>
      <c r="I29" s="69"/>
      <c r="J29" s="4"/>
      <c r="K29" s="4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spans="1:26" ht="15.75" customHeight="1" x14ac:dyDescent="0.3">
      <c r="A30" s="69"/>
      <c r="B30" s="69"/>
      <c r="C30" s="159"/>
      <c r="D30" s="69"/>
      <c r="E30" s="69"/>
      <c r="F30" s="160"/>
      <c r="G30" s="160"/>
      <c r="H30" s="69"/>
      <c r="I30" s="69"/>
      <c r="J30" s="4"/>
      <c r="K30" s="4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spans="1:26" ht="15.75" customHeight="1" x14ac:dyDescent="0.3">
      <c r="A31" s="69"/>
      <c r="B31" s="69"/>
      <c r="C31" s="159"/>
      <c r="D31" s="69"/>
      <c r="E31" s="69"/>
      <c r="F31" s="160"/>
      <c r="G31" s="160"/>
      <c r="H31" s="69"/>
      <c r="I31" s="69"/>
      <c r="J31" s="4"/>
      <c r="K31" s="4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spans="1:26" ht="15.75" customHeight="1" x14ac:dyDescent="0.3">
      <c r="A32" s="69"/>
      <c r="B32" s="69"/>
      <c r="C32" s="159"/>
      <c r="D32" s="69"/>
      <c r="E32" s="69"/>
      <c r="F32" s="160"/>
      <c r="G32" s="160"/>
      <c r="H32" s="69"/>
      <c r="I32" s="69"/>
      <c r="J32" s="4"/>
      <c r="K32" s="4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spans="1:26" ht="15.75" customHeight="1" x14ac:dyDescent="0.3">
      <c r="A33" s="69"/>
      <c r="B33" s="69"/>
      <c r="C33" s="159"/>
      <c r="D33" s="69"/>
      <c r="E33" s="69"/>
      <c r="F33" s="160"/>
      <c r="G33" s="160"/>
      <c r="H33" s="69"/>
      <c r="I33" s="69"/>
      <c r="J33" s="4"/>
      <c r="K33" s="4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spans="1:26" ht="15.75" customHeight="1" x14ac:dyDescent="0.3">
      <c r="A34" s="69"/>
      <c r="B34" s="69"/>
      <c r="C34" s="159"/>
      <c r="D34" s="69"/>
      <c r="E34" s="69"/>
      <c r="F34" s="160"/>
      <c r="G34" s="160"/>
      <c r="H34" s="69"/>
      <c r="I34" s="69"/>
      <c r="J34" s="4"/>
      <c r="K34" s="4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spans="1:26" ht="15.75" customHeight="1" x14ac:dyDescent="0.3">
      <c r="A35" s="69"/>
      <c r="B35" s="69"/>
      <c r="C35" s="159"/>
      <c r="D35" s="69"/>
      <c r="E35" s="69"/>
      <c r="F35" s="160"/>
      <c r="G35" s="160"/>
      <c r="H35" s="69"/>
      <c r="I35" s="69"/>
      <c r="J35" s="4"/>
      <c r="K35" s="4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spans="1:26" ht="15.75" customHeight="1" x14ac:dyDescent="0.3">
      <c r="A36" s="69"/>
      <c r="B36" s="69"/>
      <c r="C36" s="159"/>
      <c r="D36" s="69"/>
      <c r="E36" s="69"/>
      <c r="F36" s="160"/>
      <c r="G36" s="160"/>
      <c r="H36" s="69"/>
      <c r="I36" s="69"/>
      <c r="J36" s="4"/>
      <c r="K36" s="4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spans="1:26" ht="15.75" customHeight="1" x14ac:dyDescent="0.3">
      <c r="A37" s="69"/>
      <c r="B37" s="69"/>
      <c r="C37" s="159"/>
      <c r="D37" s="69"/>
      <c r="E37" s="69"/>
      <c r="F37" s="160"/>
      <c r="G37" s="160"/>
      <c r="H37" s="69"/>
      <c r="I37" s="69"/>
      <c r="J37" s="4"/>
      <c r="K37" s="4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spans="1:26" ht="15.75" customHeight="1" x14ac:dyDescent="0.3">
      <c r="A38" s="69"/>
      <c r="B38" s="69"/>
      <c r="C38" s="159"/>
      <c r="D38" s="69"/>
      <c r="E38" s="69"/>
      <c r="F38" s="160"/>
      <c r="G38" s="160"/>
      <c r="H38" s="69"/>
      <c r="I38" s="69"/>
      <c r="J38" s="4"/>
      <c r="K38" s="4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spans="1:26" ht="15.75" customHeight="1" x14ac:dyDescent="0.3">
      <c r="A39" s="69"/>
      <c r="B39" s="69"/>
      <c r="C39" s="159"/>
      <c r="D39" s="69"/>
      <c r="E39" s="69"/>
      <c r="F39" s="160"/>
      <c r="G39" s="160"/>
      <c r="H39" s="69"/>
      <c r="I39" s="69"/>
      <c r="J39" s="4"/>
      <c r="K39" s="4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spans="1:26" ht="15.75" customHeight="1" x14ac:dyDescent="0.3">
      <c r="A40" s="69"/>
      <c r="B40" s="69"/>
      <c r="C40" s="159"/>
      <c r="D40" s="69"/>
      <c r="E40" s="69"/>
      <c r="F40" s="160"/>
      <c r="G40" s="160"/>
      <c r="H40" s="69"/>
      <c r="I40" s="69"/>
      <c r="J40" s="4"/>
      <c r="K40" s="4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spans="1:26" ht="15.75" customHeight="1" x14ac:dyDescent="0.3">
      <c r="A41" s="69"/>
      <c r="B41" s="69"/>
      <c r="C41" s="159"/>
      <c r="D41" s="69"/>
      <c r="E41" s="69"/>
      <c r="F41" s="160"/>
      <c r="G41" s="160"/>
      <c r="H41" s="69"/>
      <c r="I41" s="69"/>
      <c r="J41" s="4"/>
      <c r="K41" s="4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spans="1:26" ht="15.75" customHeight="1" x14ac:dyDescent="0.3">
      <c r="A42" s="69"/>
      <c r="B42" s="69"/>
      <c r="C42" s="159"/>
      <c r="D42" s="69"/>
      <c r="E42" s="69"/>
      <c r="F42" s="160"/>
      <c r="G42" s="160"/>
      <c r="H42" s="69"/>
      <c r="I42" s="69"/>
      <c r="J42" s="4"/>
      <c r="K42" s="4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spans="1:26" ht="15.75" customHeight="1" x14ac:dyDescent="0.3">
      <c r="A43" s="69"/>
      <c r="B43" s="69"/>
      <c r="C43" s="159"/>
      <c r="D43" s="69"/>
      <c r="E43" s="69"/>
      <c r="F43" s="160"/>
      <c r="G43" s="160"/>
      <c r="H43" s="69"/>
      <c r="I43" s="69"/>
      <c r="J43" s="4"/>
      <c r="K43" s="4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ht="15.75" customHeight="1" x14ac:dyDescent="0.3">
      <c r="A44" s="69"/>
      <c r="B44" s="69"/>
      <c r="C44" s="159"/>
      <c r="D44" s="69"/>
      <c r="E44" s="69"/>
      <c r="F44" s="160"/>
      <c r="G44" s="160"/>
      <c r="H44" s="69"/>
      <c r="I44" s="69"/>
      <c r="J44" s="4"/>
      <c r="K44" s="4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ht="15.75" customHeight="1" x14ac:dyDescent="0.3">
      <c r="A45" s="69"/>
      <c r="B45" s="69"/>
      <c r="C45" s="159"/>
      <c r="D45" s="69"/>
      <c r="E45" s="69"/>
      <c r="F45" s="160"/>
      <c r="G45" s="160"/>
      <c r="H45" s="69"/>
      <c r="I45" s="69"/>
      <c r="J45" s="4"/>
      <c r="K45" s="4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spans="1:26" ht="15.75" customHeight="1" x14ac:dyDescent="0.3">
      <c r="A46" s="69"/>
      <c r="B46" s="69"/>
      <c r="C46" s="159"/>
      <c r="D46" s="69"/>
      <c r="E46" s="69"/>
      <c r="F46" s="160"/>
      <c r="G46" s="160"/>
      <c r="H46" s="69"/>
      <c r="I46" s="69"/>
      <c r="J46" s="4"/>
      <c r="K46" s="4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spans="1:26" ht="15.75" customHeight="1" x14ac:dyDescent="0.3">
      <c r="A47" s="69"/>
      <c r="B47" s="69"/>
      <c r="C47" s="159"/>
      <c r="D47" s="69"/>
      <c r="E47" s="69"/>
      <c r="F47" s="160"/>
      <c r="G47" s="160"/>
      <c r="H47" s="69"/>
      <c r="I47" s="69"/>
      <c r="J47" s="4"/>
      <c r="K47" s="4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spans="1:26" ht="15.75" customHeight="1" x14ac:dyDescent="0.3">
      <c r="A48" s="69"/>
      <c r="B48" s="69"/>
      <c r="C48" s="159"/>
      <c r="D48" s="69"/>
      <c r="E48" s="69"/>
      <c r="F48" s="160"/>
      <c r="G48" s="160"/>
      <c r="H48" s="69"/>
      <c r="I48" s="69"/>
      <c r="J48" s="4"/>
      <c r="K48" s="4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spans="1:26" ht="15.75" customHeight="1" x14ac:dyDescent="0.3">
      <c r="A49" s="69"/>
      <c r="B49" s="69"/>
      <c r="C49" s="159"/>
      <c r="D49" s="69"/>
      <c r="E49" s="69"/>
      <c r="F49" s="160"/>
      <c r="G49" s="160"/>
      <c r="H49" s="69"/>
      <c r="I49" s="69"/>
      <c r="J49" s="4"/>
      <c r="K49" s="4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spans="1:26" ht="15.75" customHeight="1" x14ac:dyDescent="0.3">
      <c r="A50" s="69"/>
      <c r="B50" s="69"/>
      <c r="C50" s="159"/>
      <c r="D50" s="69"/>
      <c r="E50" s="69"/>
      <c r="F50" s="160"/>
      <c r="G50" s="160"/>
      <c r="H50" s="69"/>
      <c r="I50" s="69"/>
      <c r="J50" s="4"/>
      <c r="K50" s="4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spans="1:26" ht="15.75" customHeight="1" x14ac:dyDescent="0.3">
      <c r="A51" s="69"/>
      <c r="B51" s="69"/>
      <c r="C51" s="159"/>
      <c r="D51" s="69"/>
      <c r="E51" s="69"/>
      <c r="F51" s="160"/>
      <c r="G51" s="160"/>
      <c r="H51" s="69"/>
      <c r="I51" s="69"/>
      <c r="J51" s="4"/>
      <c r="K51" s="4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spans="1:26" ht="15.75" customHeight="1" x14ac:dyDescent="0.3">
      <c r="A52" s="69"/>
      <c r="B52" s="69"/>
      <c r="C52" s="159"/>
      <c r="D52" s="69"/>
      <c r="E52" s="69"/>
      <c r="F52" s="160"/>
      <c r="G52" s="160"/>
      <c r="H52" s="69"/>
      <c r="I52" s="69"/>
      <c r="J52" s="4"/>
      <c r="K52" s="4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spans="1:26" ht="15.75" customHeight="1" x14ac:dyDescent="0.3">
      <c r="A53" s="69"/>
      <c r="B53" s="69"/>
      <c r="C53" s="159"/>
      <c r="D53" s="69"/>
      <c r="E53" s="69"/>
      <c r="F53" s="160"/>
      <c r="G53" s="160"/>
      <c r="H53" s="69"/>
      <c r="I53" s="69"/>
      <c r="J53" s="4"/>
      <c r="K53" s="4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spans="1:26" ht="15.75" customHeight="1" x14ac:dyDescent="0.3">
      <c r="A54" s="69"/>
      <c r="B54" s="69"/>
      <c r="C54" s="159"/>
      <c r="D54" s="69"/>
      <c r="E54" s="69"/>
      <c r="F54" s="160"/>
      <c r="G54" s="160"/>
      <c r="H54" s="69"/>
      <c r="I54" s="69"/>
      <c r="J54" s="4"/>
      <c r="K54" s="4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spans="1:26" ht="15.75" customHeight="1" x14ac:dyDescent="0.3">
      <c r="A55" s="69"/>
      <c r="B55" s="69"/>
      <c r="C55" s="159"/>
      <c r="D55" s="69"/>
      <c r="E55" s="69"/>
      <c r="F55" s="160"/>
      <c r="G55" s="160"/>
      <c r="H55" s="69"/>
      <c r="I55" s="69"/>
      <c r="J55" s="4"/>
      <c r="K55" s="4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spans="1:26" ht="15.75" customHeight="1" x14ac:dyDescent="0.3">
      <c r="A56" s="69"/>
      <c r="B56" s="69"/>
      <c r="C56" s="159"/>
      <c r="D56" s="69"/>
      <c r="E56" s="69"/>
      <c r="F56" s="160"/>
      <c r="G56" s="160"/>
      <c r="H56" s="69"/>
      <c r="I56" s="69"/>
      <c r="J56" s="4"/>
      <c r="K56" s="4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spans="1:26" ht="15.75" customHeight="1" x14ac:dyDescent="0.3">
      <c r="A57" s="69"/>
      <c r="B57" s="69"/>
      <c r="C57" s="159"/>
      <c r="D57" s="69"/>
      <c r="E57" s="69"/>
      <c r="F57" s="160"/>
      <c r="G57" s="160"/>
      <c r="H57" s="69"/>
      <c r="I57" s="69"/>
      <c r="J57" s="4"/>
      <c r="K57" s="4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spans="1:26" ht="15.75" customHeight="1" x14ac:dyDescent="0.3">
      <c r="A58" s="69"/>
      <c r="B58" s="69"/>
      <c r="C58" s="159"/>
      <c r="D58" s="69"/>
      <c r="E58" s="69"/>
      <c r="F58" s="160"/>
      <c r="G58" s="160"/>
      <c r="H58" s="69"/>
      <c r="I58" s="69"/>
      <c r="J58" s="4"/>
      <c r="K58" s="4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spans="1:26" ht="15.75" customHeight="1" x14ac:dyDescent="0.3">
      <c r="A59" s="69"/>
      <c r="B59" s="69"/>
      <c r="C59" s="159"/>
      <c r="D59" s="69"/>
      <c r="E59" s="69"/>
      <c r="F59" s="160"/>
      <c r="G59" s="160"/>
      <c r="H59" s="69"/>
      <c r="I59" s="69"/>
      <c r="J59" s="4"/>
      <c r="K59" s="4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spans="1:26" ht="15.75" customHeight="1" x14ac:dyDescent="0.3">
      <c r="A60" s="69"/>
      <c r="B60" s="69"/>
      <c r="C60" s="159"/>
      <c r="D60" s="69"/>
      <c r="E60" s="69"/>
      <c r="F60" s="160"/>
      <c r="G60" s="160"/>
      <c r="H60" s="69"/>
      <c r="I60" s="69"/>
      <c r="J60" s="4"/>
      <c r="K60" s="4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spans="1:26" ht="15.75" customHeight="1" x14ac:dyDescent="0.3">
      <c r="A61" s="69"/>
      <c r="B61" s="69"/>
      <c r="C61" s="159"/>
      <c r="D61" s="69"/>
      <c r="E61" s="69"/>
      <c r="F61" s="160"/>
      <c r="G61" s="160"/>
      <c r="H61" s="69"/>
      <c r="I61" s="69"/>
      <c r="J61" s="4"/>
      <c r="K61" s="4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spans="1:26" ht="15.75" customHeight="1" x14ac:dyDescent="0.3">
      <c r="A62" s="69"/>
      <c r="B62" s="69"/>
      <c r="C62" s="159"/>
      <c r="D62" s="69"/>
      <c r="E62" s="69"/>
      <c r="F62" s="160"/>
      <c r="G62" s="160"/>
      <c r="H62" s="69"/>
      <c r="I62" s="69"/>
      <c r="J62" s="4"/>
      <c r="K62" s="4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spans="1:26" ht="15.75" customHeight="1" x14ac:dyDescent="0.3">
      <c r="A63" s="69"/>
      <c r="B63" s="69"/>
      <c r="C63" s="159"/>
      <c r="D63" s="69"/>
      <c r="E63" s="69"/>
      <c r="F63" s="160"/>
      <c r="G63" s="160"/>
      <c r="H63" s="69"/>
      <c r="I63" s="69"/>
      <c r="J63" s="4"/>
      <c r="K63" s="4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spans="1:26" ht="15.75" customHeight="1" x14ac:dyDescent="0.3">
      <c r="A64" s="69"/>
      <c r="B64" s="69"/>
      <c r="C64" s="159"/>
      <c r="D64" s="69"/>
      <c r="E64" s="69"/>
      <c r="F64" s="160"/>
      <c r="G64" s="160"/>
      <c r="H64" s="69"/>
      <c r="I64" s="69"/>
      <c r="J64" s="4"/>
      <c r="K64" s="4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spans="1:26" ht="15.75" customHeight="1" x14ac:dyDescent="0.3">
      <c r="A65" s="69"/>
      <c r="B65" s="69"/>
      <c r="C65" s="159"/>
      <c r="D65" s="69"/>
      <c r="E65" s="69"/>
      <c r="F65" s="160"/>
      <c r="G65" s="160"/>
      <c r="H65" s="69"/>
      <c r="I65" s="69"/>
      <c r="J65" s="4"/>
      <c r="K65" s="4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spans="1:26" ht="15.75" customHeight="1" x14ac:dyDescent="0.3">
      <c r="A66" s="69"/>
      <c r="B66" s="69"/>
      <c r="C66" s="159"/>
      <c r="D66" s="69"/>
      <c r="E66" s="69"/>
      <c r="F66" s="160"/>
      <c r="G66" s="160"/>
      <c r="H66" s="69"/>
      <c r="I66" s="69"/>
      <c r="J66" s="4"/>
      <c r="K66" s="4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spans="1:26" ht="15.75" customHeight="1" x14ac:dyDescent="0.3">
      <c r="A67" s="69"/>
      <c r="B67" s="69"/>
      <c r="C67" s="159"/>
      <c r="D67" s="69"/>
      <c r="E67" s="69"/>
      <c r="F67" s="160"/>
      <c r="G67" s="160"/>
      <c r="H67" s="69"/>
      <c r="I67" s="69"/>
      <c r="J67" s="4"/>
      <c r="K67" s="4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spans="1:26" ht="15.75" customHeight="1" x14ac:dyDescent="0.3">
      <c r="A68" s="69"/>
      <c r="B68" s="69"/>
      <c r="C68" s="159"/>
      <c r="D68" s="69"/>
      <c r="E68" s="69"/>
      <c r="F68" s="160"/>
      <c r="G68" s="160"/>
      <c r="H68" s="69"/>
      <c r="I68" s="69"/>
      <c r="J68" s="4"/>
      <c r="K68" s="4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spans="1:26" ht="15.75" customHeight="1" x14ac:dyDescent="0.3">
      <c r="A69" s="69"/>
      <c r="B69" s="69"/>
      <c r="C69" s="159"/>
      <c r="D69" s="69"/>
      <c r="E69" s="69"/>
      <c r="F69" s="160"/>
      <c r="G69" s="160"/>
      <c r="H69" s="69"/>
      <c r="I69" s="69"/>
      <c r="J69" s="4"/>
      <c r="K69" s="4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spans="1:26" ht="15.75" customHeight="1" x14ac:dyDescent="0.3">
      <c r="A70" s="69"/>
      <c r="B70" s="69"/>
      <c r="C70" s="159"/>
      <c r="D70" s="69"/>
      <c r="E70" s="69"/>
      <c r="F70" s="160"/>
      <c r="G70" s="160"/>
      <c r="H70" s="69"/>
      <c r="I70" s="69"/>
      <c r="J70" s="4"/>
      <c r="K70" s="4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spans="1:26" ht="15.75" customHeight="1" x14ac:dyDescent="0.3">
      <c r="A71" s="69"/>
      <c r="B71" s="69"/>
      <c r="C71" s="159"/>
      <c r="D71" s="69"/>
      <c r="E71" s="69"/>
      <c r="F71" s="160"/>
      <c r="G71" s="160"/>
      <c r="H71" s="69"/>
      <c r="I71" s="69"/>
      <c r="J71" s="4"/>
      <c r="K71" s="4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spans="1:26" ht="15.75" customHeight="1" x14ac:dyDescent="0.3">
      <c r="A72" s="69"/>
      <c r="B72" s="69"/>
      <c r="C72" s="159"/>
      <c r="D72" s="69"/>
      <c r="E72" s="69"/>
      <c r="F72" s="160"/>
      <c r="G72" s="160"/>
      <c r="H72" s="69"/>
      <c r="I72" s="69"/>
      <c r="J72" s="4"/>
      <c r="K72" s="4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spans="1:26" ht="15.75" customHeight="1" x14ac:dyDescent="0.3">
      <c r="A73" s="69"/>
      <c r="B73" s="69"/>
      <c r="C73" s="159"/>
      <c r="D73" s="69"/>
      <c r="E73" s="69"/>
      <c r="F73" s="160"/>
      <c r="G73" s="160"/>
      <c r="H73" s="69"/>
      <c r="I73" s="69"/>
      <c r="J73" s="4"/>
      <c r="K73" s="4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spans="1:26" ht="15.75" customHeight="1" x14ac:dyDescent="0.3">
      <c r="A74" s="69"/>
      <c r="B74" s="69"/>
      <c r="C74" s="159"/>
      <c r="D74" s="69"/>
      <c r="E74" s="69"/>
      <c r="F74" s="160"/>
      <c r="G74" s="160"/>
      <c r="H74" s="69"/>
      <c r="I74" s="69"/>
      <c r="J74" s="4"/>
      <c r="K74" s="4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spans="1:26" ht="15.75" customHeight="1" x14ac:dyDescent="0.3">
      <c r="A75" s="69"/>
      <c r="B75" s="69"/>
      <c r="C75" s="159"/>
      <c r="D75" s="69"/>
      <c r="E75" s="69"/>
      <c r="F75" s="160"/>
      <c r="G75" s="160"/>
      <c r="H75" s="69"/>
      <c r="I75" s="69"/>
      <c r="J75" s="4"/>
      <c r="K75" s="4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spans="1:26" ht="15.75" customHeight="1" x14ac:dyDescent="0.3">
      <c r="A76" s="69"/>
      <c r="B76" s="69"/>
      <c r="C76" s="159"/>
      <c r="D76" s="69"/>
      <c r="E76" s="69"/>
      <c r="F76" s="160"/>
      <c r="G76" s="160"/>
      <c r="H76" s="69"/>
      <c r="I76" s="69"/>
      <c r="J76" s="4"/>
      <c r="K76" s="4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spans="1:26" ht="15.75" customHeight="1" x14ac:dyDescent="0.3">
      <c r="A77" s="69"/>
      <c r="B77" s="69"/>
      <c r="C77" s="159"/>
      <c r="D77" s="69"/>
      <c r="E77" s="69"/>
      <c r="F77" s="160"/>
      <c r="G77" s="160"/>
      <c r="H77" s="69"/>
      <c r="I77" s="69"/>
      <c r="J77" s="4"/>
      <c r="K77" s="4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spans="1:26" ht="15.75" customHeight="1" x14ac:dyDescent="0.3">
      <c r="A78" s="69"/>
      <c r="B78" s="69"/>
      <c r="C78" s="159"/>
      <c r="D78" s="69"/>
      <c r="E78" s="69"/>
      <c r="F78" s="160"/>
      <c r="G78" s="160"/>
      <c r="H78" s="69"/>
      <c r="I78" s="69"/>
      <c r="J78" s="4"/>
      <c r="K78" s="4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spans="1:26" ht="15.75" customHeight="1" x14ac:dyDescent="0.3">
      <c r="A79" s="69"/>
      <c r="B79" s="69"/>
      <c r="C79" s="159"/>
      <c r="D79" s="69"/>
      <c r="E79" s="69"/>
      <c r="F79" s="160"/>
      <c r="G79" s="160"/>
      <c r="H79" s="69"/>
      <c r="I79" s="69"/>
      <c r="J79" s="4"/>
      <c r="K79" s="4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spans="1:26" ht="15.75" customHeight="1" x14ac:dyDescent="0.3">
      <c r="A80" s="69"/>
      <c r="B80" s="69"/>
      <c r="C80" s="159"/>
      <c r="D80" s="69"/>
      <c r="E80" s="69"/>
      <c r="F80" s="160"/>
      <c r="G80" s="160"/>
      <c r="H80" s="69"/>
      <c r="I80" s="69"/>
      <c r="J80" s="4"/>
      <c r="K80" s="4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spans="1:26" ht="15.75" customHeight="1" x14ac:dyDescent="0.3">
      <c r="A81" s="69"/>
      <c r="B81" s="69"/>
      <c r="C81" s="159"/>
      <c r="D81" s="69"/>
      <c r="E81" s="69"/>
      <c r="F81" s="160"/>
      <c r="G81" s="160"/>
      <c r="H81" s="69"/>
      <c r="I81" s="69"/>
      <c r="J81" s="4"/>
      <c r="K81" s="4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spans="1:26" ht="15.75" customHeight="1" x14ac:dyDescent="0.3">
      <c r="A82" s="69"/>
      <c r="B82" s="69"/>
      <c r="C82" s="159"/>
      <c r="D82" s="69"/>
      <c r="E82" s="69"/>
      <c r="F82" s="160"/>
      <c r="G82" s="160"/>
      <c r="H82" s="69"/>
      <c r="I82" s="69"/>
      <c r="J82" s="4"/>
      <c r="K82" s="4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spans="1:26" ht="15.75" customHeight="1" x14ac:dyDescent="0.3">
      <c r="A83" s="69"/>
      <c r="B83" s="69"/>
      <c r="C83" s="159"/>
      <c r="D83" s="69"/>
      <c r="E83" s="69"/>
      <c r="F83" s="160"/>
      <c r="G83" s="160"/>
      <c r="H83" s="69"/>
      <c r="I83" s="69"/>
      <c r="J83" s="4"/>
      <c r="K83" s="4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spans="1:26" ht="15.75" customHeight="1" x14ac:dyDescent="0.3">
      <c r="A84" s="69"/>
      <c r="B84" s="69"/>
      <c r="C84" s="159"/>
      <c r="D84" s="69"/>
      <c r="E84" s="69"/>
      <c r="F84" s="160"/>
      <c r="G84" s="160"/>
      <c r="H84" s="69"/>
      <c r="I84" s="69"/>
      <c r="J84" s="4"/>
      <c r="K84" s="4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spans="1:26" ht="15.75" customHeight="1" x14ac:dyDescent="0.3">
      <c r="A85" s="69"/>
      <c r="B85" s="69"/>
      <c r="C85" s="159"/>
      <c r="D85" s="69"/>
      <c r="E85" s="69"/>
      <c r="F85" s="160"/>
      <c r="G85" s="160"/>
      <c r="H85" s="69"/>
      <c r="I85" s="69"/>
      <c r="J85" s="4"/>
      <c r="K85" s="4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spans="1:26" ht="15.75" customHeight="1" x14ac:dyDescent="0.3">
      <c r="A86" s="69"/>
      <c r="B86" s="69"/>
      <c r="C86" s="159"/>
      <c r="D86" s="69"/>
      <c r="E86" s="69"/>
      <c r="F86" s="160"/>
      <c r="G86" s="160"/>
      <c r="H86" s="69"/>
      <c r="I86" s="69"/>
      <c r="J86" s="4"/>
      <c r="K86" s="4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spans="1:26" ht="15.75" customHeight="1" x14ac:dyDescent="0.3">
      <c r="A87" s="69"/>
      <c r="B87" s="69"/>
      <c r="C87" s="159"/>
      <c r="D87" s="69"/>
      <c r="E87" s="69"/>
      <c r="F87" s="160"/>
      <c r="G87" s="160"/>
      <c r="H87" s="69"/>
      <c r="I87" s="69"/>
      <c r="J87" s="4"/>
      <c r="K87" s="4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spans="1:26" ht="15.75" customHeight="1" x14ac:dyDescent="0.3">
      <c r="A88" s="69"/>
      <c r="B88" s="69"/>
      <c r="C88" s="159"/>
      <c r="D88" s="69"/>
      <c r="E88" s="69"/>
      <c r="F88" s="160"/>
      <c r="G88" s="160"/>
      <c r="H88" s="69"/>
      <c r="I88" s="69"/>
      <c r="J88" s="4"/>
      <c r="K88" s="4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spans="1:26" ht="15.75" customHeight="1" x14ac:dyDescent="0.3">
      <c r="A89" s="69"/>
      <c r="B89" s="69"/>
      <c r="C89" s="159"/>
      <c r="D89" s="69"/>
      <c r="E89" s="69"/>
      <c r="F89" s="160"/>
      <c r="G89" s="160"/>
      <c r="H89" s="69"/>
      <c r="I89" s="69"/>
      <c r="J89" s="4"/>
      <c r="K89" s="4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spans="1:26" ht="15.75" customHeight="1" x14ac:dyDescent="0.3">
      <c r="A90" s="69"/>
      <c r="B90" s="69"/>
      <c r="C90" s="159"/>
      <c r="D90" s="69"/>
      <c r="E90" s="69"/>
      <c r="F90" s="160"/>
      <c r="G90" s="160"/>
      <c r="H90" s="69"/>
      <c r="I90" s="69"/>
      <c r="J90" s="4"/>
      <c r="K90" s="4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spans="1:26" ht="15.75" customHeight="1" x14ac:dyDescent="0.3">
      <c r="A91" s="69"/>
      <c r="B91" s="69"/>
      <c r="C91" s="159"/>
      <c r="D91" s="69"/>
      <c r="E91" s="69"/>
      <c r="F91" s="160"/>
      <c r="G91" s="160"/>
      <c r="H91" s="69"/>
      <c r="I91" s="69"/>
      <c r="J91" s="4"/>
      <c r="K91" s="4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spans="1:26" ht="15.75" customHeight="1" x14ac:dyDescent="0.3">
      <c r="A92" s="69"/>
      <c r="B92" s="69"/>
      <c r="C92" s="159"/>
      <c r="D92" s="69"/>
      <c r="E92" s="69"/>
      <c r="F92" s="160"/>
      <c r="G92" s="160"/>
      <c r="H92" s="69"/>
      <c r="I92" s="69"/>
      <c r="J92" s="4"/>
      <c r="K92" s="4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spans="1:26" ht="15.75" customHeight="1" x14ac:dyDescent="0.3">
      <c r="A93" s="69"/>
      <c r="B93" s="69"/>
      <c r="C93" s="159"/>
      <c r="D93" s="69"/>
      <c r="E93" s="69"/>
      <c r="F93" s="160"/>
      <c r="G93" s="160"/>
      <c r="H93" s="69"/>
      <c r="I93" s="69"/>
      <c r="J93" s="4"/>
      <c r="K93" s="4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spans="1:26" ht="15.75" customHeight="1" x14ac:dyDescent="0.3">
      <c r="A94" s="69"/>
      <c r="B94" s="69"/>
      <c r="C94" s="159"/>
      <c r="D94" s="69"/>
      <c r="E94" s="69"/>
      <c r="F94" s="160"/>
      <c r="G94" s="160"/>
      <c r="H94" s="69"/>
      <c r="I94" s="69"/>
      <c r="J94" s="4"/>
      <c r="K94" s="4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spans="1:26" ht="15.75" customHeight="1" x14ac:dyDescent="0.3">
      <c r="A95" s="69"/>
      <c r="B95" s="69"/>
      <c r="C95" s="159"/>
      <c r="D95" s="69"/>
      <c r="E95" s="69"/>
      <c r="F95" s="160"/>
      <c r="G95" s="160"/>
      <c r="H95" s="69"/>
      <c r="I95" s="69"/>
      <c r="J95" s="4"/>
      <c r="K95" s="4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spans="1:26" ht="15.75" customHeight="1" x14ac:dyDescent="0.3">
      <c r="A96" s="69"/>
      <c r="B96" s="69"/>
      <c r="C96" s="159"/>
      <c r="D96" s="69"/>
      <c r="E96" s="69"/>
      <c r="F96" s="160"/>
      <c r="G96" s="160"/>
      <c r="H96" s="69"/>
      <c r="I96" s="69"/>
      <c r="J96" s="4"/>
      <c r="K96" s="4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spans="1:26" ht="15.75" customHeight="1" x14ac:dyDescent="0.3">
      <c r="A97" s="69"/>
      <c r="B97" s="69"/>
      <c r="C97" s="159"/>
      <c r="D97" s="69"/>
      <c r="E97" s="69"/>
      <c r="F97" s="160"/>
      <c r="G97" s="160"/>
      <c r="H97" s="69"/>
      <c r="I97" s="69"/>
      <c r="J97" s="4"/>
      <c r="K97" s="4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spans="1:26" ht="15.75" customHeight="1" x14ac:dyDescent="0.3">
      <c r="A98" s="69"/>
      <c r="B98" s="69"/>
      <c r="C98" s="159"/>
      <c r="D98" s="69"/>
      <c r="E98" s="69"/>
      <c r="F98" s="160"/>
      <c r="G98" s="160"/>
      <c r="H98" s="69"/>
      <c r="I98" s="69"/>
      <c r="J98" s="4"/>
      <c r="K98" s="4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spans="1:26" ht="15.75" customHeight="1" x14ac:dyDescent="0.3">
      <c r="A99" s="69"/>
      <c r="B99" s="69"/>
      <c r="C99" s="159"/>
      <c r="D99" s="69"/>
      <c r="E99" s="69"/>
      <c r="F99" s="160"/>
      <c r="G99" s="160"/>
      <c r="H99" s="69"/>
      <c r="I99" s="69"/>
      <c r="J99" s="4"/>
      <c r="K99" s="4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spans="1:26" ht="15.75" customHeight="1" x14ac:dyDescent="0.3">
      <c r="A100" s="69"/>
      <c r="B100" s="69"/>
      <c r="C100" s="159"/>
      <c r="D100" s="69"/>
      <c r="E100" s="69"/>
      <c r="F100" s="160"/>
      <c r="G100" s="160"/>
      <c r="H100" s="69"/>
      <c r="I100" s="69"/>
      <c r="J100" s="4"/>
      <c r="K100" s="4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 spans="1:26" ht="15.75" customHeight="1" x14ac:dyDescent="0.3">
      <c r="A101" s="69"/>
      <c r="B101" s="69"/>
      <c r="C101" s="159"/>
      <c r="D101" s="69"/>
      <c r="E101" s="69"/>
      <c r="F101" s="160"/>
      <c r="G101" s="160"/>
      <c r="H101" s="69"/>
      <c r="I101" s="69"/>
      <c r="J101" s="4"/>
      <c r="K101" s="4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 spans="1:26" ht="15.75" customHeight="1" x14ac:dyDescent="0.3">
      <c r="A102" s="69"/>
      <c r="B102" s="69"/>
      <c r="C102" s="159"/>
      <c r="D102" s="69"/>
      <c r="E102" s="69"/>
      <c r="F102" s="160"/>
      <c r="G102" s="160"/>
      <c r="H102" s="69"/>
      <c r="I102" s="69"/>
      <c r="J102" s="4"/>
      <c r="K102" s="4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 spans="1:26" ht="15.75" customHeight="1" x14ac:dyDescent="0.3">
      <c r="A103" s="69"/>
      <c r="B103" s="69"/>
      <c r="C103" s="159"/>
      <c r="D103" s="69"/>
      <c r="E103" s="69"/>
      <c r="F103" s="160"/>
      <c r="G103" s="160"/>
      <c r="H103" s="69"/>
      <c r="I103" s="69"/>
      <c r="J103" s="4"/>
      <c r="K103" s="4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 spans="1:26" ht="15.75" customHeight="1" x14ac:dyDescent="0.3">
      <c r="A104" s="69"/>
      <c r="B104" s="69"/>
      <c r="C104" s="159"/>
      <c r="D104" s="69"/>
      <c r="E104" s="69"/>
      <c r="F104" s="160"/>
      <c r="G104" s="160"/>
      <c r="H104" s="69"/>
      <c r="I104" s="69"/>
      <c r="J104" s="4"/>
      <c r="K104" s="4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 spans="1:26" ht="15.75" customHeight="1" x14ac:dyDescent="0.3">
      <c r="A105" s="69"/>
      <c r="B105" s="69"/>
      <c r="C105" s="159"/>
      <c r="D105" s="69"/>
      <c r="E105" s="69"/>
      <c r="F105" s="160"/>
      <c r="G105" s="160"/>
      <c r="H105" s="69"/>
      <c r="I105" s="69"/>
      <c r="J105" s="4"/>
      <c r="K105" s="4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 spans="1:26" ht="15.75" customHeight="1" x14ac:dyDescent="0.3">
      <c r="A106" s="69"/>
      <c r="B106" s="69"/>
      <c r="C106" s="159"/>
      <c r="D106" s="69"/>
      <c r="E106" s="69"/>
      <c r="F106" s="160"/>
      <c r="G106" s="160"/>
      <c r="H106" s="69"/>
      <c r="I106" s="69"/>
      <c r="J106" s="4"/>
      <c r="K106" s="4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 spans="1:26" ht="15.75" customHeight="1" x14ac:dyDescent="0.3">
      <c r="A107" s="69"/>
      <c r="B107" s="69"/>
      <c r="C107" s="159"/>
      <c r="D107" s="69"/>
      <c r="E107" s="69"/>
      <c r="F107" s="160"/>
      <c r="G107" s="160"/>
      <c r="H107" s="69"/>
      <c r="I107" s="69"/>
      <c r="J107" s="4"/>
      <c r="K107" s="4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 spans="1:26" ht="15.75" customHeight="1" x14ac:dyDescent="0.3">
      <c r="A108" s="69"/>
      <c r="B108" s="69"/>
      <c r="C108" s="159"/>
      <c r="D108" s="69"/>
      <c r="E108" s="69"/>
      <c r="F108" s="160"/>
      <c r="G108" s="160"/>
      <c r="H108" s="69"/>
      <c r="I108" s="69"/>
      <c r="J108" s="4"/>
      <c r="K108" s="4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 spans="1:26" ht="15.75" customHeight="1" x14ac:dyDescent="0.3">
      <c r="A109" s="69"/>
      <c r="B109" s="69"/>
      <c r="C109" s="159"/>
      <c r="D109" s="69"/>
      <c r="E109" s="69"/>
      <c r="F109" s="160"/>
      <c r="G109" s="160"/>
      <c r="H109" s="69"/>
      <c r="I109" s="69"/>
      <c r="J109" s="4"/>
      <c r="K109" s="4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 spans="1:26" ht="15.75" customHeight="1" x14ac:dyDescent="0.3">
      <c r="A110" s="69"/>
      <c r="B110" s="69"/>
      <c r="C110" s="159"/>
      <c r="D110" s="69"/>
      <c r="E110" s="69"/>
      <c r="F110" s="160"/>
      <c r="G110" s="160"/>
      <c r="H110" s="69"/>
      <c r="I110" s="69"/>
      <c r="J110" s="4"/>
      <c r="K110" s="4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 spans="1:26" ht="15.75" customHeight="1" x14ac:dyDescent="0.3">
      <c r="A111" s="69"/>
      <c r="B111" s="69"/>
      <c r="C111" s="159"/>
      <c r="D111" s="69"/>
      <c r="E111" s="69"/>
      <c r="F111" s="160"/>
      <c r="G111" s="160"/>
      <c r="H111" s="69"/>
      <c r="I111" s="69"/>
      <c r="J111" s="4"/>
      <c r="K111" s="4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 spans="1:26" ht="15.75" customHeight="1" x14ac:dyDescent="0.3">
      <c r="A112" s="69"/>
      <c r="B112" s="69"/>
      <c r="C112" s="159"/>
      <c r="D112" s="69"/>
      <c r="E112" s="69"/>
      <c r="F112" s="160"/>
      <c r="G112" s="160"/>
      <c r="H112" s="69"/>
      <c r="I112" s="69"/>
      <c r="J112" s="4"/>
      <c r="K112" s="4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 spans="1:26" ht="15.75" customHeight="1" x14ac:dyDescent="0.3">
      <c r="A113" s="69"/>
      <c r="B113" s="69"/>
      <c r="C113" s="159"/>
      <c r="D113" s="69"/>
      <c r="E113" s="69"/>
      <c r="F113" s="160"/>
      <c r="G113" s="160"/>
      <c r="H113" s="69"/>
      <c r="I113" s="69"/>
      <c r="J113" s="4"/>
      <c r="K113" s="4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 spans="1:26" ht="15.75" customHeight="1" x14ac:dyDescent="0.3">
      <c r="A114" s="69"/>
      <c r="B114" s="69"/>
      <c r="C114" s="159"/>
      <c r="D114" s="69"/>
      <c r="E114" s="69"/>
      <c r="F114" s="160"/>
      <c r="G114" s="160"/>
      <c r="H114" s="69"/>
      <c r="I114" s="69"/>
      <c r="J114" s="4"/>
      <c r="K114" s="4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 spans="1:26" ht="15.75" customHeight="1" x14ac:dyDescent="0.3">
      <c r="A115" s="69"/>
      <c r="B115" s="69"/>
      <c r="C115" s="159"/>
      <c r="D115" s="69"/>
      <c r="E115" s="69"/>
      <c r="F115" s="160"/>
      <c r="G115" s="160"/>
      <c r="H115" s="69"/>
      <c r="I115" s="69"/>
      <c r="J115" s="4"/>
      <c r="K115" s="4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 spans="1:26" ht="15.75" customHeight="1" x14ac:dyDescent="0.3">
      <c r="A116" s="69"/>
      <c r="B116" s="69"/>
      <c r="C116" s="159"/>
      <c r="D116" s="69"/>
      <c r="E116" s="69"/>
      <c r="F116" s="160"/>
      <c r="G116" s="160"/>
      <c r="H116" s="69"/>
      <c r="I116" s="69"/>
      <c r="J116" s="4"/>
      <c r="K116" s="4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 spans="1:26" ht="15.75" customHeight="1" x14ac:dyDescent="0.3">
      <c r="A117" s="69"/>
      <c r="B117" s="69"/>
      <c r="C117" s="159"/>
      <c r="D117" s="69"/>
      <c r="E117" s="69"/>
      <c r="F117" s="160"/>
      <c r="G117" s="160"/>
      <c r="H117" s="69"/>
      <c r="I117" s="69"/>
      <c r="J117" s="4"/>
      <c r="K117" s="4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 spans="1:26" ht="15.75" customHeight="1" x14ac:dyDescent="0.3">
      <c r="A118" s="69"/>
      <c r="B118" s="69"/>
      <c r="C118" s="159"/>
      <c r="D118" s="69"/>
      <c r="E118" s="69"/>
      <c r="F118" s="160"/>
      <c r="G118" s="160"/>
      <c r="H118" s="69"/>
      <c r="I118" s="69"/>
      <c r="J118" s="4"/>
      <c r="K118" s="4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 spans="1:26" ht="15.75" customHeight="1" x14ac:dyDescent="0.3">
      <c r="A119" s="69"/>
      <c r="B119" s="69"/>
      <c r="C119" s="159"/>
      <c r="D119" s="69"/>
      <c r="E119" s="69"/>
      <c r="F119" s="160"/>
      <c r="G119" s="160"/>
      <c r="H119" s="69"/>
      <c r="I119" s="69"/>
      <c r="J119" s="4"/>
      <c r="K119" s="4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 spans="1:26" ht="15.75" customHeight="1" x14ac:dyDescent="0.3">
      <c r="A120" s="69"/>
      <c r="B120" s="69"/>
      <c r="C120" s="159"/>
      <c r="D120" s="69"/>
      <c r="E120" s="69"/>
      <c r="F120" s="160"/>
      <c r="G120" s="160"/>
      <c r="H120" s="69"/>
      <c r="I120" s="69"/>
      <c r="J120" s="4"/>
      <c r="K120" s="4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 spans="1:26" ht="15.75" customHeight="1" x14ac:dyDescent="0.3">
      <c r="A121" s="69"/>
      <c r="B121" s="69"/>
      <c r="C121" s="159"/>
      <c r="D121" s="69"/>
      <c r="E121" s="69"/>
      <c r="F121" s="160"/>
      <c r="G121" s="160"/>
      <c r="H121" s="69"/>
      <c r="I121" s="69"/>
      <c r="J121" s="4"/>
      <c r="K121" s="4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 spans="1:26" ht="15.75" customHeight="1" x14ac:dyDescent="0.3">
      <c r="A122" s="69"/>
      <c r="B122" s="69"/>
      <c r="C122" s="159"/>
      <c r="D122" s="69"/>
      <c r="E122" s="69"/>
      <c r="F122" s="160"/>
      <c r="G122" s="160"/>
      <c r="H122" s="69"/>
      <c r="I122" s="69"/>
      <c r="J122" s="4"/>
      <c r="K122" s="4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 spans="1:26" ht="15.75" customHeight="1" x14ac:dyDescent="0.3">
      <c r="A123" s="69"/>
      <c r="B123" s="69"/>
      <c r="C123" s="159"/>
      <c r="D123" s="69"/>
      <c r="E123" s="69"/>
      <c r="F123" s="160"/>
      <c r="G123" s="160"/>
      <c r="H123" s="69"/>
      <c r="I123" s="69"/>
      <c r="J123" s="4"/>
      <c r="K123" s="4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 spans="1:26" ht="15.75" customHeight="1" x14ac:dyDescent="0.3">
      <c r="A124" s="69"/>
      <c r="B124" s="69"/>
      <c r="C124" s="159"/>
      <c r="D124" s="69"/>
      <c r="E124" s="69"/>
      <c r="F124" s="160"/>
      <c r="G124" s="160"/>
      <c r="H124" s="69"/>
      <c r="I124" s="69"/>
      <c r="J124" s="4"/>
      <c r="K124" s="4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 spans="1:26" ht="15.75" customHeight="1" x14ac:dyDescent="0.3">
      <c r="A125" s="69"/>
      <c r="B125" s="69"/>
      <c r="C125" s="159"/>
      <c r="D125" s="69"/>
      <c r="E125" s="69"/>
      <c r="F125" s="160"/>
      <c r="G125" s="160"/>
      <c r="H125" s="69"/>
      <c r="I125" s="69"/>
      <c r="J125" s="4"/>
      <c r="K125" s="4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 spans="1:26" ht="15.75" customHeight="1" x14ac:dyDescent="0.3">
      <c r="A126" s="69"/>
      <c r="B126" s="69"/>
      <c r="C126" s="159"/>
      <c r="D126" s="69"/>
      <c r="E126" s="69"/>
      <c r="F126" s="160"/>
      <c r="G126" s="160"/>
      <c r="H126" s="69"/>
      <c r="I126" s="69"/>
      <c r="J126" s="4"/>
      <c r="K126" s="4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 spans="1:26" ht="15.75" customHeight="1" x14ac:dyDescent="0.3">
      <c r="A127" s="69"/>
      <c r="B127" s="69"/>
      <c r="C127" s="159"/>
      <c r="D127" s="69"/>
      <c r="E127" s="69"/>
      <c r="F127" s="160"/>
      <c r="G127" s="160"/>
      <c r="H127" s="69"/>
      <c r="I127" s="69"/>
      <c r="J127" s="4"/>
      <c r="K127" s="4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 spans="1:26" ht="15.75" customHeight="1" x14ac:dyDescent="0.3">
      <c r="A128" s="69"/>
      <c r="B128" s="69"/>
      <c r="C128" s="159"/>
      <c r="D128" s="69"/>
      <c r="E128" s="69"/>
      <c r="F128" s="160"/>
      <c r="G128" s="160"/>
      <c r="H128" s="69"/>
      <c r="I128" s="69"/>
      <c r="J128" s="4"/>
      <c r="K128" s="4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 spans="1:26" ht="15.75" customHeight="1" x14ac:dyDescent="0.3">
      <c r="A129" s="69"/>
      <c r="B129" s="69"/>
      <c r="C129" s="159"/>
      <c r="D129" s="69"/>
      <c r="E129" s="69"/>
      <c r="F129" s="160"/>
      <c r="G129" s="160"/>
      <c r="H129" s="69"/>
      <c r="I129" s="69"/>
      <c r="J129" s="4"/>
      <c r="K129" s="4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 spans="1:26" ht="15.75" customHeight="1" x14ac:dyDescent="0.3">
      <c r="A130" s="69"/>
      <c r="B130" s="69"/>
      <c r="C130" s="159"/>
      <c r="D130" s="69"/>
      <c r="E130" s="69"/>
      <c r="F130" s="160"/>
      <c r="G130" s="160"/>
      <c r="H130" s="69"/>
      <c r="I130" s="69"/>
      <c r="J130" s="4"/>
      <c r="K130" s="4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 spans="1:26" ht="15.75" customHeight="1" x14ac:dyDescent="0.3">
      <c r="A131" s="69"/>
      <c r="B131" s="69"/>
      <c r="C131" s="159"/>
      <c r="D131" s="69"/>
      <c r="E131" s="69"/>
      <c r="F131" s="160"/>
      <c r="G131" s="160"/>
      <c r="H131" s="69"/>
      <c r="I131" s="69"/>
      <c r="J131" s="4"/>
      <c r="K131" s="4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 spans="1:26" ht="15.75" customHeight="1" x14ac:dyDescent="0.3">
      <c r="A132" s="69"/>
      <c r="B132" s="69"/>
      <c r="C132" s="159"/>
      <c r="D132" s="69"/>
      <c r="E132" s="69"/>
      <c r="F132" s="160"/>
      <c r="G132" s="160"/>
      <c r="H132" s="69"/>
      <c r="I132" s="69"/>
      <c r="J132" s="4"/>
      <c r="K132" s="4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 spans="1:26" ht="15.75" customHeight="1" x14ac:dyDescent="0.3">
      <c r="A133" s="69"/>
      <c r="B133" s="69"/>
      <c r="C133" s="159"/>
      <c r="D133" s="69"/>
      <c r="E133" s="69"/>
      <c r="F133" s="160"/>
      <c r="G133" s="160"/>
      <c r="H133" s="69"/>
      <c r="I133" s="69"/>
      <c r="J133" s="4"/>
      <c r="K133" s="4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 spans="1:26" ht="15.75" customHeight="1" x14ac:dyDescent="0.3">
      <c r="A134" s="69"/>
      <c r="B134" s="69"/>
      <c r="C134" s="159"/>
      <c r="D134" s="69"/>
      <c r="E134" s="69"/>
      <c r="F134" s="160"/>
      <c r="G134" s="160"/>
      <c r="H134" s="69"/>
      <c r="I134" s="69"/>
      <c r="J134" s="4"/>
      <c r="K134" s="4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 spans="1:26" ht="15.75" customHeight="1" x14ac:dyDescent="0.3">
      <c r="A135" s="69"/>
      <c r="B135" s="69"/>
      <c r="C135" s="159"/>
      <c r="D135" s="69"/>
      <c r="E135" s="69"/>
      <c r="F135" s="160"/>
      <c r="G135" s="160"/>
      <c r="H135" s="69"/>
      <c r="I135" s="69"/>
      <c r="J135" s="4"/>
      <c r="K135" s="4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 spans="1:26" ht="15.75" customHeight="1" x14ac:dyDescent="0.3">
      <c r="A136" s="69"/>
      <c r="B136" s="69"/>
      <c r="C136" s="159"/>
      <c r="D136" s="69"/>
      <c r="E136" s="69"/>
      <c r="F136" s="160"/>
      <c r="G136" s="160"/>
      <c r="H136" s="69"/>
      <c r="I136" s="69"/>
      <c r="J136" s="4"/>
      <c r="K136" s="4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 spans="1:26" ht="15.75" customHeight="1" x14ac:dyDescent="0.3">
      <c r="A137" s="69"/>
      <c r="B137" s="69"/>
      <c r="C137" s="159"/>
      <c r="D137" s="69"/>
      <c r="E137" s="69"/>
      <c r="F137" s="160"/>
      <c r="G137" s="160"/>
      <c r="H137" s="69"/>
      <c r="I137" s="69"/>
      <c r="J137" s="4"/>
      <c r="K137" s="4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 spans="1:26" ht="15.75" customHeight="1" x14ac:dyDescent="0.3">
      <c r="A138" s="69"/>
      <c r="B138" s="69"/>
      <c r="C138" s="159"/>
      <c r="D138" s="69"/>
      <c r="E138" s="69"/>
      <c r="F138" s="160"/>
      <c r="G138" s="160"/>
      <c r="H138" s="69"/>
      <c r="I138" s="69"/>
      <c r="J138" s="4"/>
      <c r="K138" s="4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 spans="1:26" ht="15.75" customHeight="1" x14ac:dyDescent="0.3">
      <c r="A139" s="69"/>
      <c r="B139" s="69"/>
      <c r="C139" s="159"/>
      <c r="D139" s="69"/>
      <c r="E139" s="69"/>
      <c r="F139" s="160"/>
      <c r="G139" s="160"/>
      <c r="H139" s="69"/>
      <c r="I139" s="69"/>
      <c r="J139" s="4"/>
      <c r="K139" s="4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 spans="1:26" ht="15.75" customHeight="1" x14ac:dyDescent="0.3">
      <c r="A140" s="69"/>
      <c r="B140" s="69"/>
      <c r="C140" s="159"/>
      <c r="D140" s="69"/>
      <c r="E140" s="69"/>
      <c r="F140" s="160"/>
      <c r="G140" s="160"/>
      <c r="H140" s="69"/>
      <c r="I140" s="69"/>
      <c r="J140" s="4"/>
      <c r="K140" s="4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 spans="1:26" ht="15.75" customHeight="1" x14ac:dyDescent="0.3">
      <c r="A141" s="69"/>
      <c r="B141" s="69"/>
      <c r="C141" s="159"/>
      <c r="D141" s="69"/>
      <c r="E141" s="69"/>
      <c r="F141" s="160"/>
      <c r="G141" s="160"/>
      <c r="H141" s="69"/>
      <c r="I141" s="69"/>
      <c r="J141" s="4"/>
      <c r="K141" s="4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 spans="1:26" ht="15.75" customHeight="1" x14ac:dyDescent="0.3">
      <c r="A142" s="69"/>
      <c r="B142" s="69"/>
      <c r="C142" s="159"/>
      <c r="D142" s="69"/>
      <c r="E142" s="69"/>
      <c r="F142" s="160"/>
      <c r="G142" s="160"/>
      <c r="H142" s="69"/>
      <c r="I142" s="69"/>
      <c r="J142" s="4"/>
      <c r="K142" s="4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 spans="1:26" ht="15.75" customHeight="1" x14ac:dyDescent="0.3">
      <c r="A143" s="69"/>
      <c r="B143" s="69"/>
      <c r="C143" s="159"/>
      <c r="D143" s="69"/>
      <c r="E143" s="69"/>
      <c r="F143" s="160"/>
      <c r="G143" s="160"/>
      <c r="H143" s="69"/>
      <c r="I143" s="69"/>
      <c r="J143" s="4"/>
      <c r="K143" s="4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 spans="1:26" ht="15.75" customHeight="1" x14ac:dyDescent="0.3">
      <c r="A144" s="69"/>
      <c r="B144" s="69"/>
      <c r="C144" s="159"/>
      <c r="D144" s="69"/>
      <c r="E144" s="69"/>
      <c r="F144" s="160"/>
      <c r="G144" s="160"/>
      <c r="H144" s="69"/>
      <c r="I144" s="69"/>
      <c r="J144" s="4"/>
      <c r="K144" s="4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 spans="1:26" ht="15.75" customHeight="1" x14ac:dyDescent="0.3">
      <c r="A145" s="69"/>
      <c r="B145" s="69"/>
      <c r="C145" s="159"/>
      <c r="D145" s="69"/>
      <c r="E145" s="69"/>
      <c r="F145" s="160"/>
      <c r="G145" s="160"/>
      <c r="H145" s="69"/>
      <c r="I145" s="69"/>
      <c r="J145" s="4"/>
      <c r="K145" s="4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 spans="1:26" ht="15.75" customHeight="1" x14ac:dyDescent="0.3">
      <c r="A146" s="69"/>
      <c r="B146" s="69"/>
      <c r="C146" s="159"/>
      <c r="D146" s="69"/>
      <c r="E146" s="69"/>
      <c r="F146" s="160"/>
      <c r="G146" s="160"/>
      <c r="H146" s="69"/>
      <c r="I146" s="69"/>
      <c r="J146" s="4"/>
      <c r="K146" s="4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 spans="1:26" ht="15.75" customHeight="1" x14ac:dyDescent="0.3">
      <c r="A147" s="69"/>
      <c r="B147" s="69"/>
      <c r="C147" s="159"/>
      <c r="D147" s="69"/>
      <c r="E147" s="69"/>
      <c r="F147" s="160"/>
      <c r="G147" s="160"/>
      <c r="H147" s="69"/>
      <c r="I147" s="69"/>
      <c r="J147" s="4"/>
      <c r="K147" s="4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 spans="1:26" ht="15.75" customHeight="1" x14ac:dyDescent="0.3">
      <c r="A148" s="69"/>
      <c r="B148" s="69"/>
      <c r="C148" s="159"/>
      <c r="D148" s="69"/>
      <c r="E148" s="69"/>
      <c r="F148" s="160"/>
      <c r="G148" s="160"/>
      <c r="H148" s="69"/>
      <c r="I148" s="69"/>
      <c r="J148" s="4"/>
      <c r="K148" s="4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 spans="1:26" ht="15.75" customHeight="1" x14ac:dyDescent="0.3">
      <c r="A149" s="69"/>
      <c r="B149" s="69"/>
      <c r="C149" s="159"/>
      <c r="D149" s="69"/>
      <c r="E149" s="69"/>
      <c r="F149" s="160"/>
      <c r="G149" s="160"/>
      <c r="H149" s="69"/>
      <c r="I149" s="69"/>
      <c r="J149" s="4"/>
      <c r="K149" s="4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 spans="1:26" ht="15.75" customHeight="1" x14ac:dyDescent="0.3">
      <c r="A150" s="69"/>
      <c r="B150" s="69"/>
      <c r="C150" s="159"/>
      <c r="D150" s="69"/>
      <c r="E150" s="69"/>
      <c r="F150" s="160"/>
      <c r="G150" s="160"/>
      <c r="H150" s="69"/>
      <c r="I150" s="69"/>
      <c r="J150" s="4"/>
      <c r="K150" s="4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 spans="1:26" ht="15.75" customHeight="1" x14ac:dyDescent="0.3">
      <c r="A151" s="69"/>
      <c r="B151" s="69"/>
      <c r="C151" s="159"/>
      <c r="D151" s="69"/>
      <c r="E151" s="69"/>
      <c r="F151" s="160"/>
      <c r="G151" s="160"/>
      <c r="H151" s="69"/>
      <c r="I151" s="69"/>
      <c r="J151" s="4"/>
      <c r="K151" s="4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 spans="1:26" ht="15.75" customHeight="1" x14ac:dyDescent="0.3">
      <c r="A152" s="69"/>
      <c r="B152" s="69"/>
      <c r="C152" s="159"/>
      <c r="D152" s="69"/>
      <c r="E152" s="69"/>
      <c r="F152" s="160"/>
      <c r="G152" s="160"/>
      <c r="H152" s="69"/>
      <c r="I152" s="69"/>
      <c r="J152" s="4"/>
      <c r="K152" s="4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 spans="1:26" ht="15.75" customHeight="1" x14ac:dyDescent="0.3">
      <c r="A153" s="69"/>
      <c r="B153" s="69"/>
      <c r="C153" s="159"/>
      <c r="D153" s="69"/>
      <c r="E153" s="69"/>
      <c r="F153" s="160"/>
      <c r="G153" s="160"/>
      <c r="H153" s="69"/>
      <c r="I153" s="69"/>
      <c r="J153" s="4"/>
      <c r="K153" s="4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 spans="1:26" ht="15.75" customHeight="1" x14ac:dyDescent="0.3">
      <c r="A154" s="69"/>
      <c r="B154" s="69"/>
      <c r="C154" s="159"/>
      <c r="D154" s="69"/>
      <c r="E154" s="69"/>
      <c r="F154" s="160"/>
      <c r="G154" s="160"/>
      <c r="H154" s="69"/>
      <c r="I154" s="69"/>
      <c r="J154" s="4"/>
      <c r="K154" s="4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 spans="1:26" ht="15.75" customHeight="1" x14ac:dyDescent="0.3">
      <c r="A155" s="69"/>
      <c r="B155" s="69"/>
      <c r="C155" s="159"/>
      <c r="D155" s="69"/>
      <c r="E155" s="69"/>
      <c r="F155" s="160"/>
      <c r="G155" s="160"/>
      <c r="H155" s="69"/>
      <c r="I155" s="69"/>
      <c r="J155" s="4"/>
      <c r="K155" s="4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 spans="1:26" ht="15.75" customHeight="1" x14ac:dyDescent="0.3">
      <c r="A156" s="69"/>
      <c r="B156" s="69"/>
      <c r="C156" s="159"/>
      <c r="D156" s="69"/>
      <c r="E156" s="69"/>
      <c r="F156" s="160"/>
      <c r="G156" s="160"/>
      <c r="H156" s="69"/>
      <c r="I156" s="69"/>
      <c r="J156" s="4"/>
      <c r="K156" s="4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 spans="1:26" ht="15.75" customHeight="1" x14ac:dyDescent="0.3">
      <c r="A157" s="69"/>
      <c r="B157" s="69"/>
      <c r="C157" s="159"/>
      <c r="D157" s="69"/>
      <c r="E157" s="69"/>
      <c r="F157" s="160"/>
      <c r="G157" s="160"/>
      <c r="H157" s="69"/>
      <c r="I157" s="69"/>
      <c r="J157" s="4"/>
      <c r="K157" s="4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 spans="1:26" ht="15.75" customHeight="1" x14ac:dyDescent="0.3">
      <c r="A158" s="69"/>
      <c r="B158" s="69"/>
      <c r="C158" s="159"/>
      <c r="D158" s="69"/>
      <c r="E158" s="69"/>
      <c r="F158" s="160"/>
      <c r="G158" s="160"/>
      <c r="H158" s="69"/>
      <c r="I158" s="69"/>
      <c r="J158" s="4"/>
      <c r="K158" s="4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 spans="1:26" ht="15.75" customHeight="1" x14ac:dyDescent="0.3">
      <c r="A159" s="69"/>
      <c r="B159" s="69"/>
      <c r="C159" s="159"/>
      <c r="D159" s="69"/>
      <c r="E159" s="69"/>
      <c r="F159" s="160"/>
      <c r="G159" s="160"/>
      <c r="H159" s="69"/>
      <c r="I159" s="69"/>
      <c r="J159" s="4"/>
      <c r="K159" s="4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 spans="1:26" ht="15.75" customHeight="1" x14ac:dyDescent="0.3">
      <c r="A160" s="69"/>
      <c r="B160" s="69"/>
      <c r="C160" s="159"/>
      <c r="D160" s="69"/>
      <c r="E160" s="69"/>
      <c r="F160" s="160"/>
      <c r="G160" s="160"/>
      <c r="H160" s="69"/>
      <c r="I160" s="69"/>
      <c r="J160" s="4"/>
      <c r="K160" s="4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 spans="1:26" ht="15.75" customHeight="1" x14ac:dyDescent="0.3">
      <c r="A161" s="69"/>
      <c r="B161" s="69"/>
      <c r="C161" s="159"/>
      <c r="D161" s="69"/>
      <c r="E161" s="69"/>
      <c r="F161" s="160"/>
      <c r="G161" s="160"/>
      <c r="H161" s="69"/>
      <c r="I161" s="69"/>
      <c r="J161" s="4"/>
      <c r="K161" s="4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 spans="1:26" ht="15.75" customHeight="1" x14ac:dyDescent="0.3">
      <c r="A162" s="69"/>
      <c r="B162" s="69"/>
      <c r="C162" s="159"/>
      <c r="D162" s="69"/>
      <c r="E162" s="69"/>
      <c r="F162" s="160"/>
      <c r="G162" s="160"/>
      <c r="H162" s="69"/>
      <c r="I162" s="69"/>
      <c r="J162" s="4"/>
      <c r="K162" s="4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 spans="1:26" ht="15.75" customHeight="1" x14ac:dyDescent="0.3">
      <c r="A163" s="69"/>
      <c r="B163" s="69"/>
      <c r="C163" s="159"/>
      <c r="D163" s="69"/>
      <c r="E163" s="69"/>
      <c r="F163" s="160"/>
      <c r="G163" s="160"/>
      <c r="H163" s="69"/>
      <c r="I163" s="69"/>
      <c r="J163" s="4"/>
      <c r="K163" s="4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 spans="1:26" ht="15.75" customHeight="1" x14ac:dyDescent="0.3">
      <c r="A164" s="69"/>
      <c r="B164" s="69"/>
      <c r="C164" s="159"/>
      <c r="D164" s="69"/>
      <c r="E164" s="69"/>
      <c r="F164" s="160"/>
      <c r="G164" s="160"/>
      <c r="H164" s="69"/>
      <c r="I164" s="69"/>
      <c r="J164" s="4"/>
      <c r="K164" s="4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 spans="1:26" ht="15.75" customHeight="1" x14ac:dyDescent="0.3">
      <c r="A165" s="69"/>
      <c r="B165" s="69"/>
      <c r="C165" s="159"/>
      <c r="D165" s="69"/>
      <c r="E165" s="69"/>
      <c r="F165" s="160"/>
      <c r="G165" s="160"/>
      <c r="H165" s="69"/>
      <c r="I165" s="69"/>
      <c r="J165" s="4"/>
      <c r="K165" s="4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 spans="1:26" ht="15.75" customHeight="1" x14ac:dyDescent="0.3">
      <c r="A166" s="69"/>
      <c r="B166" s="69"/>
      <c r="C166" s="159"/>
      <c r="D166" s="69"/>
      <c r="E166" s="69"/>
      <c r="F166" s="160"/>
      <c r="G166" s="160"/>
      <c r="H166" s="69"/>
      <c r="I166" s="69"/>
      <c r="J166" s="4"/>
      <c r="K166" s="4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 spans="1:26" ht="15.75" customHeight="1" x14ac:dyDescent="0.3">
      <c r="A167" s="69"/>
      <c r="B167" s="69"/>
      <c r="C167" s="159"/>
      <c r="D167" s="69"/>
      <c r="E167" s="69"/>
      <c r="F167" s="160"/>
      <c r="G167" s="160"/>
      <c r="H167" s="69"/>
      <c r="I167" s="69"/>
      <c r="J167" s="4"/>
      <c r="K167" s="4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 spans="1:26" ht="15.75" customHeight="1" x14ac:dyDescent="0.3">
      <c r="A168" s="69"/>
      <c r="B168" s="69"/>
      <c r="C168" s="159"/>
      <c r="D168" s="69"/>
      <c r="E168" s="69"/>
      <c r="F168" s="160"/>
      <c r="G168" s="160"/>
      <c r="H168" s="69"/>
      <c r="I168" s="69"/>
      <c r="J168" s="4"/>
      <c r="K168" s="4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 spans="1:26" ht="15.75" customHeight="1" x14ac:dyDescent="0.3">
      <c r="A169" s="69"/>
      <c r="B169" s="69"/>
      <c r="C169" s="159"/>
      <c r="D169" s="69"/>
      <c r="E169" s="69"/>
      <c r="F169" s="160"/>
      <c r="G169" s="160"/>
      <c r="H169" s="69"/>
      <c r="I169" s="69"/>
      <c r="J169" s="4"/>
      <c r="K169" s="4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 spans="1:26" ht="15.75" customHeight="1" x14ac:dyDescent="0.3">
      <c r="A170" s="69"/>
      <c r="B170" s="69"/>
      <c r="C170" s="159"/>
      <c r="D170" s="69"/>
      <c r="E170" s="69"/>
      <c r="F170" s="160"/>
      <c r="G170" s="160"/>
      <c r="H170" s="69"/>
      <c r="I170" s="69"/>
      <c r="J170" s="4"/>
      <c r="K170" s="4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 spans="1:26" ht="15.75" customHeight="1" x14ac:dyDescent="0.3">
      <c r="A171" s="69"/>
      <c r="B171" s="69"/>
      <c r="C171" s="159"/>
      <c r="D171" s="69"/>
      <c r="E171" s="69"/>
      <c r="F171" s="160"/>
      <c r="G171" s="160"/>
      <c r="H171" s="69"/>
      <c r="I171" s="69"/>
      <c r="J171" s="4"/>
      <c r="K171" s="4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 spans="1:26" ht="15.75" customHeight="1" x14ac:dyDescent="0.3">
      <c r="A172" s="69"/>
      <c r="B172" s="69"/>
      <c r="C172" s="159"/>
      <c r="D172" s="69"/>
      <c r="E172" s="69"/>
      <c r="F172" s="160"/>
      <c r="G172" s="160"/>
      <c r="H172" s="69"/>
      <c r="I172" s="69"/>
      <c r="J172" s="4"/>
      <c r="K172" s="4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 spans="1:26" ht="15.75" customHeight="1" x14ac:dyDescent="0.3">
      <c r="A173" s="69"/>
      <c r="B173" s="69"/>
      <c r="C173" s="159"/>
      <c r="D173" s="69"/>
      <c r="E173" s="69"/>
      <c r="F173" s="160"/>
      <c r="G173" s="160"/>
      <c r="H173" s="69"/>
      <c r="I173" s="69"/>
      <c r="J173" s="4"/>
      <c r="K173" s="4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 spans="1:26" ht="15.75" customHeight="1" x14ac:dyDescent="0.3">
      <c r="A174" s="69"/>
      <c r="B174" s="69"/>
      <c r="C174" s="159"/>
      <c r="D174" s="69"/>
      <c r="E174" s="69"/>
      <c r="F174" s="160"/>
      <c r="G174" s="160"/>
      <c r="H174" s="69"/>
      <c r="I174" s="69"/>
      <c r="J174" s="4"/>
      <c r="K174" s="4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 spans="1:26" ht="15.75" customHeight="1" x14ac:dyDescent="0.3">
      <c r="A175" s="69"/>
      <c r="B175" s="69"/>
      <c r="C175" s="159"/>
      <c r="D175" s="69"/>
      <c r="E175" s="69"/>
      <c r="F175" s="160"/>
      <c r="G175" s="160"/>
      <c r="H175" s="69"/>
      <c r="I175" s="69"/>
      <c r="J175" s="4"/>
      <c r="K175" s="4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 spans="1:26" ht="15.75" customHeight="1" x14ac:dyDescent="0.3">
      <c r="A176" s="69"/>
      <c r="B176" s="69"/>
      <c r="C176" s="159"/>
      <c r="D176" s="69"/>
      <c r="E176" s="69"/>
      <c r="F176" s="160"/>
      <c r="G176" s="160"/>
      <c r="H176" s="69"/>
      <c r="I176" s="69"/>
      <c r="J176" s="4"/>
      <c r="K176" s="4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 spans="1:26" ht="15.75" customHeight="1" x14ac:dyDescent="0.3">
      <c r="A177" s="69"/>
      <c r="B177" s="69"/>
      <c r="C177" s="159"/>
      <c r="D177" s="69"/>
      <c r="E177" s="69"/>
      <c r="F177" s="160"/>
      <c r="G177" s="160"/>
      <c r="H177" s="69"/>
      <c r="I177" s="69"/>
      <c r="J177" s="4"/>
      <c r="K177" s="4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 spans="1:26" ht="15.75" customHeight="1" x14ac:dyDescent="0.3">
      <c r="A178" s="69"/>
      <c r="B178" s="69"/>
      <c r="C178" s="159"/>
      <c r="D178" s="69"/>
      <c r="E178" s="69"/>
      <c r="F178" s="160"/>
      <c r="G178" s="160"/>
      <c r="H178" s="69"/>
      <c r="I178" s="69"/>
      <c r="J178" s="4"/>
      <c r="K178" s="4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 spans="1:26" ht="15.75" customHeight="1" x14ac:dyDescent="0.3">
      <c r="A179" s="69"/>
      <c r="B179" s="69"/>
      <c r="C179" s="159"/>
      <c r="D179" s="69"/>
      <c r="E179" s="69"/>
      <c r="F179" s="160"/>
      <c r="G179" s="160"/>
      <c r="H179" s="69"/>
      <c r="I179" s="69"/>
      <c r="J179" s="4"/>
      <c r="K179" s="4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 spans="1:26" ht="15.75" customHeight="1" x14ac:dyDescent="0.3">
      <c r="A180" s="69"/>
      <c r="B180" s="69"/>
      <c r="C180" s="159"/>
      <c r="D180" s="69"/>
      <c r="E180" s="69"/>
      <c r="F180" s="160"/>
      <c r="G180" s="160"/>
      <c r="H180" s="69"/>
      <c r="I180" s="69"/>
      <c r="J180" s="4"/>
      <c r="K180" s="4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 spans="1:26" ht="15.75" customHeight="1" x14ac:dyDescent="0.3">
      <c r="A181" s="69"/>
      <c r="B181" s="69"/>
      <c r="C181" s="159"/>
      <c r="D181" s="69"/>
      <c r="E181" s="69"/>
      <c r="F181" s="160"/>
      <c r="G181" s="160"/>
      <c r="H181" s="69"/>
      <c r="I181" s="69"/>
      <c r="J181" s="4"/>
      <c r="K181" s="4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 spans="1:26" ht="15.75" customHeight="1" x14ac:dyDescent="0.3">
      <c r="A182" s="69"/>
      <c r="B182" s="69"/>
      <c r="C182" s="159"/>
      <c r="D182" s="69"/>
      <c r="E182" s="69"/>
      <c r="F182" s="160"/>
      <c r="G182" s="160"/>
      <c r="H182" s="69"/>
      <c r="I182" s="69"/>
      <c r="J182" s="4"/>
      <c r="K182" s="4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 spans="1:26" ht="15.75" customHeight="1" x14ac:dyDescent="0.3">
      <c r="A183" s="69"/>
      <c r="B183" s="69"/>
      <c r="C183" s="159"/>
      <c r="D183" s="69"/>
      <c r="E183" s="69"/>
      <c r="F183" s="160"/>
      <c r="G183" s="160"/>
      <c r="H183" s="69"/>
      <c r="I183" s="69"/>
      <c r="J183" s="4"/>
      <c r="K183" s="4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 spans="1:26" ht="15.75" customHeight="1" x14ac:dyDescent="0.3">
      <c r="A184" s="69"/>
      <c r="B184" s="69"/>
      <c r="C184" s="159"/>
      <c r="D184" s="69"/>
      <c r="E184" s="69"/>
      <c r="F184" s="160"/>
      <c r="G184" s="160"/>
      <c r="H184" s="69"/>
      <c r="I184" s="69"/>
      <c r="J184" s="4"/>
      <c r="K184" s="4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 spans="1:26" ht="15.75" customHeight="1" x14ac:dyDescent="0.3">
      <c r="A185" s="69"/>
      <c r="B185" s="69"/>
      <c r="C185" s="159"/>
      <c r="D185" s="69"/>
      <c r="E185" s="69"/>
      <c r="F185" s="160"/>
      <c r="G185" s="160"/>
      <c r="H185" s="69"/>
      <c r="I185" s="69"/>
      <c r="J185" s="4"/>
      <c r="K185" s="4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 spans="1:26" ht="15.75" customHeight="1" x14ac:dyDescent="0.3">
      <c r="A186" s="69"/>
      <c r="B186" s="69"/>
      <c r="C186" s="159"/>
      <c r="D186" s="69"/>
      <c r="E186" s="69"/>
      <c r="F186" s="160"/>
      <c r="G186" s="160"/>
      <c r="H186" s="69"/>
      <c r="I186" s="69"/>
      <c r="J186" s="4"/>
      <c r="K186" s="4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 spans="1:26" ht="15.75" customHeight="1" x14ac:dyDescent="0.3">
      <c r="A187" s="69"/>
      <c r="B187" s="69"/>
      <c r="C187" s="159"/>
      <c r="D187" s="69"/>
      <c r="E187" s="69"/>
      <c r="F187" s="160"/>
      <c r="G187" s="160"/>
      <c r="H187" s="69"/>
      <c r="I187" s="69"/>
      <c r="J187" s="4"/>
      <c r="K187" s="4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 spans="1:26" ht="15.75" customHeight="1" x14ac:dyDescent="0.3">
      <c r="A188" s="69"/>
      <c r="B188" s="69"/>
      <c r="C188" s="159"/>
      <c r="D188" s="69"/>
      <c r="E188" s="69"/>
      <c r="F188" s="160"/>
      <c r="G188" s="160"/>
      <c r="H188" s="69"/>
      <c r="I188" s="69"/>
      <c r="J188" s="4"/>
      <c r="K188" s="4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 spans="1:26" ht="15.75" customHeight="1" x14ac:dyDescent="0.3">
      <c r="A189" s="69"/>
      <c r="B189" s="69"/>
      <c r="C189" s="159"/>
      <c r="D189" s="69"/>
      <c r="E189" s="69"/>
      <c r="F189" s="160"/>
      <c r="G189" s="160"/>
      <c r="H189" s="69"/>
      <c r="I189" s="69"/>
      <c r="J189" s="4"/>
      <c r="K189" s="4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 spans="1:26" ht="15.75" customHeight="1" x14ac:dyDescent="0.3">
      <c r="A190" s="69"/>
      <c r="B190" s="69"/>
      <c r="C190" s="159"/>
      <c r="D190" s="69"/>
      <c r="E190" s="69"/>
      <c r="F190" s="160"/>
      <c r="G190" s="160"/>
      <c r="H190" s="69"/>
      <c r="I190" s="69"/>
      <c r="J190" s="4"/>
      <c r="K190" s="4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 spans="1:26" ht="15.75" customHeight="1" x14ac:dyDescent="0.3">
      <c r="A191" s="69"/>
      <c r="B191" s="69"/>
      <c r="C191" s="159"/>
      <c r="D191" s="69"/>
      <c r="E191" s="69"/>
      <c r="F191" s="160"/>
      <c r="G191" s="160"/>
      <c r="H191" s="69"/>
      <c r="I191" s="69"/>
      <c r="J191" s="4"/>
      <c r="K191" s="4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 spans="1:26" ht="15.75" customHeight="1" x14ac:dyDescent="0.3">
      <c r="A192" s="69"/>
      <c r="B192" s="69"/>
      <c r="C192" s="159"/>
      <c r="D192" s="69"/>
      <c r="E192" s="69"/>
      <c r="F192" s="160"/>
      <c r="G192" s="160"/>
      <c r="H192" s="69"/>
      <c r="I192" s="69"/>
      <c r="J192" s="4"/>
      <c r="K192" s="4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 spans="1:26" ht="15.75" customHeight="1" x14ac:dyDescent="0.3">
      <c r="A193" s="69"/>
      <c r="B193" s="69"/>
      <c r="C193" s="159"/>
      <c r="D193" s="69"/>
      <c r="E193" s="69"/>
      <c r="F193" s="160"/>
      <c r="G193" s="160"/>
      <c r="H193" s="69"/>
      <c r="I193" s="69"/>
      <c r="J193" s="4"/>
      <c r="K193" s="4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 spans="1:26" ht="15.75" customHeight="1" x14ac:dyDescent="0.3">
      <c r="A194" s="69"/>
      <c r="B194" s="69"/>
      <c r="C194" s="159"/>
      <c r="D194" s="69"/>
      <c r="E194" s="69"/>
      <c r="F194" s="160"/>
      <c r="G194" s="160"/>
      <c r="H194" s="69"/>
      <c r="I194" s="69"/>
      <c r="J194" s="4"/>
      <c r="K194" s="4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 spans="1:26" ht="15.75" customHeight="1" x14ac:dyDescent="0.3">
      <c r="A195" s="69"/>
      <c r="B195" s="69"/>
      <c r="C195" s="159"/>
      <c r="D195" s="69"/>
      <c r="E195" s="69"/>
      <c r="F195" s="160"/>
      <c r="G195" s="160"/>
      <c r="H195" s="69"/>
      <c r="I195" s="69"/>
      <c r="J195" s="4"/>
      <c r="K195" s="4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 spans="1:26" ht="15.75" customHeight="1" x14ac:dyDescent="0.3">
      <c r="A196" s="69"/>
      <c r="B196" s="69"/>
      <c r="C196" s="159"/>
      <c r="D196" s="69"/>
      <c r="E196" s="69"/>
      <c r="F196" s="160"/>
      <c r="G196" s="160"/>
      <c r="H196" s="69"/>
      <c r="I196" s="69"/>
      <c r="J196" s="4"/>
      <c r="K196" s="4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 spans="1:26" ht="15.75" customHeight="1" x14ac:dyDescent="0.3">
      <c r="A197" s="69"/>
      <c r="B197" s="69"/>
      <c r="C197" s="159"/>
      <c r="D197" s="69"/>
      <c r="E197" s="69"/>
      <c r="F197" s="160"/>
      <c r="G197" s="160"/>
      <c r="H197" s="69"/>
      <c r="I197" s="69"/>
      <c r="J197" s="4"/>
      <c r="K197" s="4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 spans="1:26" ht="15.75" customHeight="1" x14ac:dyDescent="0.3">
      <c r="A198" s="69"/>
      <c r="B198" s="69"/>
      <c r="C198" s="159"/>
      <c r="D198" s="69"/>
      <c r="E198" s="69"/>
      <c r="F198" s="160"/>
      <c r="G198" s="160"/>
      <c r="H198" s="69"/>
      <c r="I198" s="69"/>
      <c r="J198" s="4"/>
      <c r="K198" s="4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 spans="1:26" ht="15.75" customHeight="1" x14ac:dyDescent="0.3">
      <c r="A199" s="69"/>
      <c r="B199" s="69"/>
      <c r="C199" s="159"/>
      <c r="D199" s="69"/>
      <c r="E199" s="69"/>
      <c r="F199" s="160"/>
      <c r="G199" s="160"/>
      <c r="H199" s="69"/>
      <c r="I199" s="69"/>
      <c r="J199" s="4"/>
      <c r="K199" s="4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 spans="1:26" ht="15.75" customHeight="1" x14ac:dyDescent="0.3">
      <c r="A200" s="69"/>
      <c r="B200" s="69"/>
      <c r="C200" s="159"/>
      <c r="D200" s="69"/>
      <c r="E200" s="69"/>
      <c r="F200" s="160"/>
      <c r="G200" s="160"/>
      <c r="H200" s="69"/>
      <c r="I200" s="69"/>
      <c r="J200" s="4"/>
      <c r="K200" s="4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 spans="1:26" ht="15.75" customHeight="1" x14ac:dyDescent="0.3">
      <c r="A201" s="69"/>
      <c r="B201" s="69"/>
      <c r="C201" s="159"/>
      <c r="D201" s="69"/>
      <c r="E201" s="69"/>
      <c r="F201" s="160"/>
      <c r="G201" s="160"/>
      <c r="H201" s="69"/>
      <c r="I201" s="69"/>
      <c r="J201" s="4"/>
      <c r="K201" s="4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 spans="1:26" ht="15.75" customHeight="1" x14ac:dyDescent="0.3">
      <c r="A202" s="69"/>
      <c r="B202" s="69"/>
      <c r="C202" s="159"/>
      <c r="D202" s="69"/>
      <c r="E202" s="69"/>
      <c r="F202" s="160"/>
      <c r="G202" s="160"/>
      <c r="H202" s="69"/>
      <c r="I202" s="69"/>
      <c r="J202" s="4"/>
      <c r="K202" s="4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 spans="1:26" ht="15.75" customHeight="1" x14ac:dyDescent="0.3">
      <c r="A203" s="69"/>
      <c r="B203" s="69"/>
      <c r="C203" s="159"/>
      <c r="D203" s="69"/>
      <c r="E203" s="69"/>
      <c r="F203" s="160"/>
      <c r="G203" s="160"/>
      <c r="H203" s="69"/>
      <c r="I203" s="69"/>
      <c r="J203" s="4"/>
      <c r="K203" s="4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 spans="1:26" ht="15.75" customHeight="1" x14ac:dyDescent="0.3">
      <c r="A204" s="69"/>
      <c r="B204" s="69"/>
      <c r="C204" s="159"/>
      <c r="D204" s="69"/>
      <c r="E204" s="69"/>
      <c r="F204" s="160"/>
      <c r="G204" s="160"/>
      <c r="H204" s="69"/>
      <c r="I204" s="69"/>
      <c r="J204" s="4"/>
      <c r="K204" s="4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 spans="1:26" ht="15.75" customHeight="1" x14ac:dyDescent="0.3">
      <c r="A205" s="69"/>
      <c r="B205" s="69"/>
      <c r="C205" s="159"/>
      <c r="D205" s="69"/>
      <c r="E205" s="69"/>
      <c r="F205" s="160"/>
      <c r="G205" s="160"/>
      <c r="H205" s="69"/>
      <c r="I205" s="69"/>
      <c r="J205" s="4"/>
      <c r="K205" s="4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 spans="1:26" ht="15.75" customHeight="1" x14ac:dyDescent="0.3">
      <c r="A206" s="69"/>
      <c r="B206" s="69"/>
      <c r="C206" s="159"/>
      <c r="D206" s="69"/>
      <c r="E206" s="69"/>
      <c r="F206" s="160"/>
      <c r="G206" s="160"/>
      <c r="H206" s="69"/>
      <c r="I206" s="69"/>
      <c r="J206" s="4"/>
      <c r="K206" s="4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 spans="1:26" ht="15.75" customHeight="1" x14ac:dyDescent="0.3">
      <c r="A207" s="69"/>
      <c r="B207" s="69"/>
      <c r="C207" s="159"/>
      <c r="D207" s="69"/>
      <c r="E207" s="69"/>
      <c r="F207" s="160"/>
      <c r="G207" s="160"/>
      <c r="H207" s="69"/>
      <c r="I207" s="69"/>
      <c r="J207" s="4"/>
      <c r="K207" s="4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 spans="1:26" ht="15.75" customHeight="1" x14ac:dyDescent="0.3">
      <c r="A208" s="69"/>
      <c r="B208" s="69"/>
      <c r="C208" s="159"/>
      <c r="D208" s="69"/>
      <c r="E208" s="69"/>
      <c r="F208" s="160"/>
      <c r="G208" s="160"/>
      <c r="H208" s="69"/>
      <c r="I208" s="69"/>
      <c r="J208" s="4"/>
      <c r="K208" s="4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 spans="1:26" ht="15.75" customHeight="1" x14ac:dyDescent="0.3">
      <c r="A209" s="69"/>
      <c r="B209" s="69"/>
      <c r="C209" s="159"/>
      <c r="D209" s="69"/>
      <c r="E209" s="69"/>
      <c r="F209" s="160"/>
      <c r="G209" s="160"/>
      <c r="H209" s="69"/>
      <c r="I209" s="69"/>
      <c r="J209" s="4"/>
      <c r="K209" s="4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 spans="1:26" ht="15.75" customHeight="1" x14ac:dyDescent="0.3">
      <c r="A210" s="69"/>
      <c r="B210" s="69"/>
      <c r="C210" s="159"/>
      <c r="D210" s="69"/>
      <c r="E210" s="69"/>
      <c r="F210" s="160"/>
      <c r="G210" s="160"/>
      <c r="H210" s="69"/>
      <c r="I210" s="69"/>
      <c r="J210" s="4"/>
      <c r="K210" s="4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 spans="1:26" ht="15.75" customHeight="1" x14ac:dyDescent="0.3">
      <c r="A211" s="69"/>
      <c r="B211" s="69"/>
      <c r="C211" s="159"/>
      <c r="D211" s="69"/>
      <c r="E211" s="69"/>
      <c r="F211" s="160"/>
      <c r="G211" s="160"/>
      <c r="H211" s="69"/>
      <c r="I211" s="69"/>
      <c r="J211" s="4"/>
      <c r="K211" s="4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 spans="1:26" ht="15.75" customHeight="1" x14ac:dyDescent="0.3">
      <c r="A212" s="69"/>
      <c r="B212" s="69"/>
      <c r="C212" s="159"/>
      <c r="D212" s="69"/>
      <c r="E212" s="69"/>
      <c r="F212" s="160"/>
      <c r="G212" s="160"/>
      <c r="H212" s="69"/>
      <c r="I212" s="69"/>
      <c r="J212" s="4"/>
      <c r="K212" s="4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 spans="1:26" ht="15.75" customHeight="1" x14ac:dyDescent="0.3">
      <c r="A213" s="69"/>
      <c r="B213" s="69"/>
      <c r="C213" s="159"/>
      <c r="D213" s="69"/>
      <c r="E213" s="69"/>
      <c r="F213" s="160"/>
      <c r="G213" s="160"/>
      <c r="H213" s="69"/>
      <c r="I213" s="69"/>
      <c r="J213" s="4"/>
      <c r="K213" s="4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 spans="1:26" ht="15.75" customHeight="1" x14ac:dyDescent="0.3">
      <c r="A214" s="69"/>
      <c r="B214" s="69"/>
      <c r="C214" s="159"/>
      <c r="D214" s="69"/>
      <c r="E214" s="69"/>
      <c r="F214" s="160"/>
      <c r="G214" s="160"/>
      <c r="H214" s="69"/>
      <c r="I214" s="69"/>
      <c r="J214" s="4"/>
      <c r="K214" s="4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 spans="1:26" ht="15.75" customHeight="1" x14ac:dyDescent="0.3">
      <c r="A215" s="69"/>
      <c r="B215" s="69"/>
      <c r="C215" s="159"/>
      <c r="D215" s="69"/>
      <c r="E215" s="69"/>
      <c r="F215" s="160"/>
      <c r="G215" s="160"/>
      <c r="H215" s="69"/>
      <c r="I215" s="69"/>
      <c r="J215" s="4"/>
      <c r="K215" s="4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 spans="1:26" ht="15.75" customHeight="1" x14ac:dyDescent="0.3">
      <c r="A216" s="69"/>
      <c r="B216" s="69"/>
      <c r="C216" s="159"/>
      <c r="D216" s="69"/>
      <c r="E216" s="69"/>
      <c r="F216" s="160"/>
      <c r="G216" s="160"/>
      <c r="H216" s="69"/>
      <c r="I216" s="69"/>
      <c r="J216" s="4"/>
      <c r="K216" s="4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 spans="1:26" ht="15.75" customHeight="1" x14ac:dyDescent="0.3">
      <c r="A217" s="69"/>
      <c r="B217" s="69"/>
      <c r="C217" s="159"/>
      <c r="D217" s="69"/>
      <c r="E217" s="69"/>
      <c r="F217" s="160"/>
      <c r="G217" s="160"/>
      <c r="H217" s="69"/>
      <c r="I217" s="69"/>
      <c r="J217" s="4"/>
      <c r="K217" s="4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 spans="1:26" ht="15.75" customHeight="1" x14ac:dyDescent="0.3">
      <c r="A218" s="69"/>
      <c r="B218" s="69"/>
      <c r="C218" s="159"/>
      <c r="D218" s="69"/>
      <c r="E218" s="69"/>
      <c r="F218" s="160"/>
      <c r="G218" s="160"/>
      <c r="H218" s="69"/>
      <c r="I218" s="69"/>
      <c r="J218" s="4"/>
      <c r="K218" s="4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 spans="1:26" ht="15.75" customHeight="1" x14ac:dyDescent="0.3">
      <c r="A219" s="69"/>
      <c r="B219" s="69"/>
      <c r="C219" s="159"/>
      <c r="D219" s="69"/>
      <c r="E219" s="69"/>
      <c r="F219" s="160"/>
      <c r="G219" s="160"/>
      <c r="H219" s="69"/>
      <c r="I219" s="69"/>
      <c r="J219" s="4"/>
      <c r="K219" s="4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 spans="1:26" ht="15.75" customHeight="1" x14ac:dyDescent="0.3">
      <c r="A220" s="69"/>
      <c r="B220" s="69"/>
      <c r="C220" s="159"/>
      <c r="D220" s="69"/>
      <c r="E220" s="69"/>
      <c r="F220" s="160"/>
      <c r="G220" s="160"/>
      <c r="H220" s="69"/>
      <c r="I220" s="69"/>
      <c r="J220" s="4"/>
      <c r="K220" s="4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 spans="1:26" ht="15.75" customHeight="1" x14ac:dyDescent="0.3">
      <c r="A221" s="69"/>
      <c r="B221" s="69"/>
      <c r="C221" s="159"/>
      <c r="D221" s="69"/>
      <c r="E221" s="69"/>
      <c r="F221" s="160"/>
      <c r="G221" s="160"/>
      <c r="H221" s="69"/>
      <c r="I221" s="69"/>
      <c r="J221" s="4"/>
      <c r="K221" s="4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 spans="1:26" ht="15.75" customHeight="1" x14ac:dyDescent="0.3">
      <c r="A222" s="69"/>
      <c r="B222" s="69"/>
      <c r="C222" s="159"/>
      <c r="D222" s="69"/>
      <c r="E222" s="69"/>
      <c r="F222" s="160"/>
      <c r="G222" s="160"/>
      <c r="H222" s="69"/>
      <c r="I222" s="69"/>
      <c r="J222" s="4"/>
      <c r="K222" s="4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 spans="1:26" ht="15.75" customHeight="1" x14ac:dyDescent="0.3">
      <c r="A223" s="69"/>
      <c r="B223" s="69"/>
      <c r="C223" s="159"/>
      <c r="D223" s="69"/>
      <c r="E223" s="69"/>
      <c r="F223" s="160"/>
      <c r="G223" s="160"/>
      <c r="H223" s="69"/>
      <c r="I223" s="69"/>
      <c r="J223" s="4"/>
      <c r="K223" s="4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 spans="1:26" ht="15.75" customHeight="1" x14ac:dyDescent="0.3">
      <c r="A224" s="69"/>
      <c r="B224" s="69"/>
      <c r="C224" s="159"/>
      <c r="D224" s="69"/>
      <c r="E224" s="69"/>
      <c r="F224" s="160"/>
      <c r="G224" s="160"/>
      <c r="H224" s="69"/>
      <c r="I224" s="69"/>
      <c r="J224" s="4"/>
      <c r="K224" s="4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 spans="1:26" ht="15.75" customHeight="1" x14ac:dyDescent="0.3">
      <c r="A225" s="69"/>
      <c r="B225" s="69"/>
      <c r="C225" s="159"/>
      <c r="D225" s="69"/>
      <c r="E225" s="69"/>
      <c r="F225" s="160"/>
      <c r="G225" s="160"/>
      <c r="H225" s="69"/>
      <c r="I225" s="69"/>
      <c r="J225" s="4"/>
      <c r="K225" s="4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 spans="1:26" ht="15.75" customHeight="1" x14ac:dyDescent="0.3">
      <c r="A226" s="69"/>
      <c r="B226" s="69"/>
      <c r="C226" s="159"/>
      <c r="D226" s="69"/>
      <c r="E226" s="69"/>
      <c r="F226" s="160"/>
      <c r="G226" s="160"/>
      <c r="H226" s="69"/>
      <c r="I226" s="69"/>
      <c r="J226" s="4"/>
      <c r="K226" s="4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 spans="1:26" ht="15.75" customHeight="1" x14ac:dyDescent="0.3">
      <c r="A227" s="69"/>
      <c r="B227" s="69"/>
      <c r="C227" s="159"/>
      <c r="D227" s="69"/>
      <c r="E227" s="69"/>
      <c r="F227" s="160"/>
      <c r="G227" s="160"/>
      <c r="H227" s="69"/>
      <c r="I227" s="69"/>
      <c r="J227" s="4"/>
      <c r="K227" s="4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 spans="1:26" ht="15.75" customHeight="1" x14ac:dyDescent="0.3">
      <c r="A228" s="69"/>
      <c r="B228" s="69"/>
      <c r="C228" s="159"/>
      <c r="D228" s="69"/>
      <c r="E228" s="69"/>
      <c r="F228" s="160"/>
      <c r="G228" s="160"/>
      <c r="H228" s="69"/>
      <c r="I228" s="69"/>
      <c r="J228" s="4"/>
      <c r="K228" s="4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 spans="1:26" ht="15.75" customHeight="1" x14ac:dyDescent="0.3">
      <c r="A229" s="69"/>
      <c r="B229" s="69"/>
      <c r="C229" s="159"/>
      <c r="D229" s="69"/>
      <c r="E229" s="69"/>
      <c r="F229" s="160"/>
      <c r="G229" s="160"/>
      <c r="H229" s="69"/>
      <c r="I229" s="69"/>
      <c r="J229" s="4"/>
      <c r="K229" s="4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 spans="1:26" ht="15.75" customHeight="1" x14ac:dyDescent="0.3">
      <c r="A230" s="69"/>
      <c r="B230" s="69"/>
      <c r="C230" s="159"/>
      <c r="D230" s="69"/>
      <c r="E230" s="69"/>
      <c r="F230" s="160"/>
      <c r="G230" s="160"/>
      <c r="H230" s="69"/>
      <c r="I230" s="69"/>
      <c r="J230" s="4"/>
      <c r="K230" s="4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 spans="1:26" ht="15.75" customHeight="1" x14ac:dyDescent="0.3">
      <c r="A231" s="69"/>
      <c r="B231" s="69"/>
      <c r="C231" s="159"/>
      <c r="D231" s="69"/>
      <c r="E231" s="69"/>
      <c r="F231" s="160"/>
      <c r="G231" s="160"/>
      <c r="H231" s="69"/>
      <c r="I231" s="69"/>
      <c r="J231" s="4"/>
      <c r="K231" s="4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 spans="1:26" ht="15.75" customHeight="1" x14ac:dyDescent="0.3">
      <c r="A232" s="69"/>
      <c r="B232" s="69"/>
      <c r="C232" s="159"/>
      <c r="D232" s="69"/>
      <c r="E232" s="69"/>
      <c r="F232" s="160"/>
      <c r="G232" s="160"/>
      <c r="H232" s="69"/>
      <c r="I232" s="69"/>
      <c r="J232" s="4"/>
      <c r="K232" s="4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 spans="1:26" ht="15.75" customHeight="1" x14ac:dyDescent="0.3">
      <c r="A233" s="69"/>
      <c r="B233" s="69"/>
      <c r="C233" s="159"/>
      <c r="D233" s="69"/>
      <c r="E233" s="69"/>
      <c r="F233" s="160"/>
      <c r="G233" s="160"/>
      <c r="H233" s="69"/>
      <c r="I233" s="69"/>
      <c r="J233" s="4"/>
      <c r="K233" s="4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 spans="1:26" ht="15.75" customHeight="1" x14ac:dyDescent="0.3">
      <c r="A234" s="69"/>
      <c r="B234" s="69"/>
      <c r="C234" s="159"/>
      <c r="D234" s="69"/>
      <c r="E234" s="69"/>
      <c r="F234" s="160"/>
      <c r="G234" s="160"/>
      <c r="H234" s="69"/>
      <c r="I234" s="69"/>
      <c r="J234" s="4"/>
      <c r="K234" s="4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 spans="1:26" ht="15.75" customHeight="1" x14ac:dyDescent="0.3">
      <c r="A235" s="69"/>
      <c r="B235" s="69"/>
      <c r="C235" s="159"/>
      <c r="D235" s="69"/>
      <c r="E235" s="69"/>
      <c r="F235" s="160"/>
      <c r="G235" s="160"/>
      <c r="H235" s="69"/>
      <c r="I235" s="69"/>
      <c r="J235" s="4"/>
      <c r="K235" s="4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 spans="1:26" ht="15.75" customHeight="1" x14ac:dyDescent="0.3">
      <c r="A236" s="69"/>
      <c r="B236" s="69"/>
      <c r="C236" s="159"/>
      <c r="D236" s="69"/>
      <c r="E236" s="69"/>
      <c r="F236" s="160"/>
      <c r="G236" s="160"/>
      <c r="H236" s="69"/>
      <c r="I236" s="69"/>
      <c r="J236" s="4"/>
      <c r="K236" s="4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 spans="1:26" ht="15.75" customHeight="1" x14ac:dyDescent="0.3">
      <c r="A237" s="69"/>
      <c r="B237" s="69"/>
      <c r="C237" s="159"/>
      <c r="D237" s="69"/>
      <c r="E237" s="69"/>
      <c r="F237" s="160"/>
      <c r="G237" s="160"/>
      <c r="H237" s="69"/>
      <c r="I237" s="69"/>
      <c r="J237" s="4"/>
      <c r="K237" s="4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 spans="1:26" ht="15.75" customHeight="1" x14ac:dyDescent="0.3">
      <c r="A238" s="69"/>
      <c r="B238" s="69"/>
      <c r="C238" s="159"/>
      <c r="D238" s="69"/>
      <c r="E238" s="69"/>
      <c r="F238" s="160"/>
      <c r="G238" s="160"/>
      <c r="H238" s="69"/>
      <c r="I238" s="69"/>
      <c r="J238" s="4"/>
      <c r="K238" s="4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 spans="1:26" ht="15.75" customHeight="1" x14ac:dyDescent="0.3">
      <c r="A239" s="69"/>
      <c r="B239" s="69"/>
      <c r="C239" s="159"/>
      <c r="D239" s="69"/>
      <c r="E239" s="69"/>
      <c r="F239" s="160"/>
      <c r="G239" s="160"/>
      <c r="H239" s="69"/>
      <c r="I239" s="69"/>
      <c r="J239" s="4"/>
      <c r="K239" s="4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 spans="1:26" ht="15.75" customHeight="1" x14ac:dyDescent="0.3">
      <c r="A240" s="69"/>
      <c r="B240" s="69"/>
      <c r="C240" s="159"/>
      <c r="D240" s="69"/>
      <c r="E240" s="69"/>
      <c r="F240" s="160"/>
      <c r="G240" s="160"/>
      <c r="H240" s="69"/>
      <c r="I240" s="69"/>
      <c r="J240" s="4"/>
      <c r="K240" s="4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 spans="1:26" ht="15.75" customHeight="1" x14ac:dyDescent="0.3">
      <c r="A241" s="69"/>
      <c r="B241" s="69"/>
      <c r="C241" s="159"/>
      <c r="D241" s="69"/>
      <c r="E241" s="69"/>
      <c r="F241" s="160"/>
      <c r="G241" s="160"/>
      <c r="H241" s="69"/>
      <c r="I241" s="69"/>
      <c r="J241" s="4"/>
      <c r="K241" s="4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 spans="1:26" ht="15.75" customHeight="1" x14ac:dyDescent="0.3">
      <c r="A242" s="69"/>
      <c r="B242" s="69"/>
      <c r="C242" s="159"/>
      <c r="D242" s="69"/>
      <c r="E242" s="69"/>
      <c r="F242" s="160"/>
      <c r="G242" s="160"/>
      <c r="H242" s="69"/>
      <c r="I242" s="69"/>
      <c r="J242" s="4"/>
      <c r="K242" s="4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 spans="1:26" ht="15.75" customHeight="1" x14ac:dyDescent="0.3">
      <c r="A243" s="69"/>
      <c r="B243" s="69"/>
      <c r="C243" s="159"/>
      <c r="D243" s="69"/>
      <c r="E243" s="69"/>
      <c r="F243" s="160"/>
      <c r="G243" s="160"/>
      <c r="H243" s="69"/>
      <c r="I243" s="69"/>
      <c r="J243" s="4"/>
      <c r="K243" s="4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 spans="1:26" ht="15.75" customHeight="1" x14ac:dyDescent="0.3">
      <c r="A244" s="69"/>
      <c r="B244" s="69"/>
      <c r="C244" s="159"/>
      <c r="D244" s="69"/>
      <c r="E244" s="69"/>
      <c r="F244" s="160"/>
      <c r="G244" s="160"/>
      <c r="H244" s="69"/>
      <c r="I244" s="69"/>
      <c r="J244" s="4"/>
      <c r="K244" s="4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 spans="1:26" ht="15.75" customHeight="1" x14ac:dyDescent="0.3">
      <c r="A245" s="69"/>
      <c r="B245" s="69"/>
      <c r="C245" s="159"/>
      <c r="D245" s="69"/>
      <c r="E245" s="69"/>
      <c r="F245" s="160"/>
      <c r="G245" s="160"/>
      <c r="H245" s="69"/>
      <c r="I245" s="69"/>
      <c r="J245" s="4"/>
      <c r="K245" s="4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 spans="1:26" ht="15.75" customHeight="1" x14ac:dyDescent="0.3">
      <c r="A246" s="69"/>
      <c r="B246" s="69"/>
      <c r="C246" s="159"/>
      <c r="D246" s="69"/>
      <c r="E246" s="69"/>
      <c r="F246" s="160"/>
      <c r="G246" s="160"/>
      <c r="H246" s="69"/>
      <c r="I246" s="69"/>
      <c r="J246" s="4"/>
      <c r="K246" s="4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 spans="1:26" ht="15.75" customHeight="1" x14ac:dyDescent="0.3">
      <c r="A247" s="69"/>
      <c r="B247" s="69"/>
      <c r="C247" s="159"/>
      <c r="D247" s="69"/>
      <c r="E247" s="69"/>
      <c r="F247" s="160"/>
      <c r="G247" s="160"/>
      <c r="H247" s="69"/>
      <c r="I247" s="69"/>
      <c r="J247" s="4"/>
      <c r="K247" s="4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 spans="1:26" ht="15.75" customHeight="1" x14ac:dyDescent="0.3">
      <c r="A248" s="69"/>
      <c r="B248" s="69"/>
      <c r="C248" s="159"/>
      <c r="D248" s="69"/>
      <c r="E248" s="69"/>
      <c r="F248" s="160"/>
      <c r="G248" s="160"/>
      <c r="H248" s="69"/>
      <c r="I248" s="69"/>
      <c r="J248" s="4"/>
      <c r="K248" s="4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 spans="1:26" ht="15.75" customHeight="1" x14ac:dyDescent="0.3">
      <c r="A249" s="69"/>
      <c r="B249" s="69"/>
      <c r="C249" s="159"/>
      <c r="D249" s="69"/>
      <c r="E249" s="69"/>
      <c r="F249" s="160"/>
      <c r="G249" s="160"/>
      <c r="H249" s="69"/>
      <c r="I249" s="69"/>
      <c r="J249" s="4"/>
      <c r="K249" s="4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 spans="1:26" ht="15.75" customHeight="1" x14ac:dyDescent="0.3">
      <c r="A250" s="69"/>
      <c r="B250" s="69"/>
      <c r="C250" s="159"/>
      <c r="D250" s="69"/>
      <c r="E250" s="69"/>
      <c r="F250" s="160"/>
      <c r="G250" s="160"/>
      <c r="H250" s="69"/>
      <c r="I250" s="69"/>
      <c r="J250" s="4"/>
      <c r="K250" s="4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 spans="1:26" ht="15.75" customHeight="1" x14ac:dyDescent="0.3">
      <c r="A251" s="69"/>
      <c r="B251" s="69"/>
      <c r="C251" s="159"/>
      <c r="D251" s="69"/>
      <c r="E251" s="69"/>
      <c r="F251" s="160"/>
      <c r="G251" s="160"/>
      <c r="H251" s="69"/>
      <c r="I251" s="69"/>
      <c r="J251" s="4"/>
      <c r="K251" s="4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 spans="1:26" ht="15.75" customHeight="1" x14ac:dyDescent="0.3">
      <c r="A252" s="69"/>
      <c r="B252" s="69"/>
      <c r="C252" s="159"/>
      <c r="D252" s="69"/>
      <c r="E252" s="69"/>
      <c r="F252" s="160"/>
      <c r="G252" s="160"/>
      <c r="H252" s="69"/>
      <c r="I252" s="69"/>
      <c r="J252" s="4"/>
      <c r="K252" s="4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 spans="1:26" ht="15.75" customHeight="1" x14ac:dyDescent="0.3">
      <c r="A253" s="69"/>
      <c r="B253" s="69"/>
      <c r="C253" s="159"/>
      <c r="D253" s="69"/>
      <c r="E253" s="69"/>
      <c r="F253" s="160"/>
      <c r="G253" s="160"/>
      <c r="H253" s="69"/>
      <c r="I253" s="69"/>
      <c r="J253" s="4"/>
      <c r="K253" s="4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 spans="1:26" ht="15.75" customHeight="1" x14ac:dyDescent="0.3">
      <c r="A254" s="69"/>
      <c r="B254" s="69"/>
      <c r="C254" s="159"/>
      <c r="D254" s="69"/>
      <c r="E254" s="69"/>
      <c r="F254" s="160"/>
      <c r="G254" s="160"/>
      <c r="H254" s="69"/>
      <c r="I254" s="69"/>
      <c r="J254" s="4"/>
      <c r="K254" s="4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 spans="1:26" ht="15.75" customHeight="1" x14ac:dyDescent="0.3">
      <c r="A255" s="69"/>
      <c r="B255" s="69"/>
      <c r="C255" s="159"/>
      <c r="D255" s="69"/>
      <c r="E255" s="69"/>
      <c r="F255" s="160"/>
      <c r="G255" s="160"/>
      <c r="H255" s="69"/>
      <c r="I255" s="69"/>
      <c r="J255" s="4"/>
      <c r="K255" s="4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 spans="1:26" ht="15.75" customHeight="1" x14ac:dyDescent="0.3">
      <c r="A256" s="69"/>
      <c r="B256" s="69"/>
      <c r="C256" s="159"/>
      <c r="D256" s="69"/>
      <c r="E256" s="69"/>
      <c r="F256" s="160"/>
      <c r="G256" s="160"/>
      <c r="H256" s="69"/>
      <c r="I256" s="69"/>
      <c r="J256" s="4"/>
      <c r="K256" s="4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 spans="1:26" ht="15.75" customHeight="1" x14ac:dyDescent="0.3">
      <c r="A257" s="69"/>
      <c r="B257" s="69"/>
      <c r="C257" s="159"/>
      <c r="D257" s="69"/>
      <c r="E257" s="69"/>
      <c r="F257" s="160"/>
      <c r="G257" s="160"/>
      <c r="H257" s="69"/>
      <c r="I257" s="69"/>
      <c r="J257" s="4"/>
      <c r="K257" s="4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 spans="1:26" ht="15.75" customHeight="1" x14ac:dyDescent="0.3">
      <c r="A258" s="69"/>
      <c r="B258" s="69"/>
      <c r="C258" s="159"/>
      <c r="D258" s="69"/>
      <c r="E258" s="69"/>
      <c r="F258" s="160"/>
      <c r="G258" s="160"/>
      <c r="H258" s="69"/>
      <c r="I258" s="69"/>
      <c r="J258" s="4"/>
      <c r="K258" s="4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 spans="1:26" ht="15.75" customHeight="1" x14ac:dyDescent="0.3">
      <c r="A259" s="69"/>
      <c r="B259" s="69"/>
      <c r="C259" s="159"/>
      <c r="D259" s="69"/>
      <c r="E259" s="69"/>
      <c r="F259" s="160"/>
      <c r="G259" s="160"/>
      <c r="H259" s="69"/>
      <c r="I259" s="69"/>
      <c r="J259" s="4"/>
      <c r="K259" s="4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 spans="1:26" ht="15.75" customHeight="1" x14ac:dyDescent="0.3">
      <c r="A260" s="69"/>
      <c r="B260" s="69"/>
      <c r="C260" s="159"/>
      <c r="D260" s="69"/>
      <c r="E260" s="69"/>
      <c r="F260" s="160"/>
      <c r="G260" s="160"/>
      <c r="H260" s="69"/>
      <c r="I260" s="69"/>
      <c r="J260" s="4"/>
      <c r="K260" s="4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 spans="1:26" ht="15.75" customHeight="1" x14ac:dyDescent="0.3">
      <c r="A261" s="69"/>
      <c r="B261" s="69"/>
      <c r="C261" s="159"/>
      <c r="D261" s="69"/>
      <c r="E261" s="69"/>
      <c r="F261" s="160"/>
      <c r="G261" s="160"/>
      <c r="H261" s="69"/>
      <c r="I261" s="69"/>
      <c r="J261" s="4"/>
      <c r="K261" s="4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 spans="1:26" ht="15.75" customHeight="1" x14ac:dyDescent="0.3">
      <c r="A262" s="69"/>
      <c r="B262" s="69"/>
      <c r="C262" s="159"/>
      <c r="D262" s="69"/>
      <c r="E262" s="69"/>
      <c r="F262" s="160"/>
      <c r="G262" s="160"/>
      <c r="H262" s="69"/>
      <c r="I262" s="69"/>
      <c r="J262" s="4"/>
      <c r="K262" s="4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 spans="1:26" ht="15.75" customHeight="1" x14ac:dyDescent="0.3">
      <c r="A263" s="69"/>
      <c r="B263" s="69"/>
      <c r="C263" s="159"/>
      <c r="D263" s="69"/>
      <c r="E263" s="69"/>
      <c r="F263" s="160"/>
      <c r="G263" s="160"/>
      <c r="H263" s="69"/>
      <c r="I263" s="69"/>
      <c r="J263" s="4"/>
      <c r="K263" s="4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 spans="1:26" ht="15.75" customHeight="1" x14ac:dyDescent="0.3">
      <c r="A264" s="69"/>
      <c r="B264" s="69"/>
      <c r="C264" s="159"/>
      <c r="D264" s="69"/>
      <c r="E264" s="69"/>
      <c r="F264" s="160"/>
      <c r="G264" s="160"/>
      <c r="H264" s="69"/>
      <c r="I264" s="69"/>
      <c r="J264" s="4"/>
      <c r="K264" s="4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 spans="1:26" ht="15.75" customHeight="1" x14ac:dyDescent="0.3">
      <c r="A265" s="69"/>
      <c r="B265" s="69"/>
      <c r="C265" s="159"/>
      <c r="D265" s="69"/>
      <c r="E265" s="69"/>
      <c r="F265" s="160"/>
      <c r="G265" s="160"/>
      <c r="H265" s="69"/>
      <c r="I265" s="69"/>
      <c r="J265" s="4"/>
      <c r="K265" s="4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 spans="1:26" ht="15.75" customHeight="1" x14ac:dyDescent="0.3">
      <c r="A266" s="69"/>
      <c r="B266" s="69"/>
      <c r="C266" s="159"/>
      <c r="D266" s="69"/>
      <c r="E266" s="69"/>
      <c r="F266" s="160"/>
      <c r="G266" s="160"/>
      <c r="H266" s="69"/>
      <c r="I266" s="69"/>
      <c r="J266" s="4"/>
      <c r="K266" s="4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 spans="1:26" ht="15.75" customHeight="1" x14ac:dyDescent="0.3">
      <c r="A267" s="69"/>
      <c r="B267" s="69"/>
      <c r="C267" s="159"/>
      <c r="D267" s="69"/>
      <c r="E267" s="69"/>
      <c r="F267" s="160"/>
      <c r="G267" s="160"/>
      <c r="H267" s="69"/>
      <c r="I267" s="69"/>
      <c r="J267" s="4"/>
      <c r="K267" s="4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 spans="1:26" ht="15.75" customHeight="1" x14ac:dyDescent="0.3">
      <c r="A268" s="69"/>
      <c r="B268" s="69"/>
      <c r="C268" s="159"/>
      <c r="D268" s="69"/>
      <c r="E268" s="69"/>
      <c r="F268" s="160"/>
      <c r="G268" s="160"/>
      <c r="H268" s="69"/>
      <c r="I268" s="69"/>
      <c r="J268" s="4"/>
      <c r="K268" s="4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 spans="1:26" ht="15.75" customHeight="1" x14ac:dyDescent="0.3">
      <c r="A269" s="69"/>
      <c r="B269" s="69"/>
      <c r="C269" s="159"/>
      <c r="D269" s="69"/>
      <c r="E269" s="69"/>
      <c r="F269" s="160"/>
      <c r="G269" s="160"/>
      <c r="H269" s="69"/>
      <c r="I269" s="69"/>
      <c r="J269" s="4"/>
      <c r="K269" s="4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 spans="1:26" ht="15.75" customHeight="1" x14ac:dyDescent="0.3">
      <c r="A270" s="69"/>
      <c r="B270" s="69"/>
      <c r="C270" s="159"/>
      <c r="D270" s="69"/>
      <c r="E270" s="69"/>
      <c r="F270" s="160"/>
      <c r="G270" s="160"/>
      <c r="H270" s="69"/>
      <c r="I270" s="69"/>
      <c r="J270" s="4"/>
      <c r="K270" s="4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 spans="1:26" ht="15.75" customHeight="1" x14ac:dyDescent="0.3">
      <c r="A271" s="69"/>
      <c r="B271" s="69"/>
      <c r="C271" s="159"/>
      <c r="D271" s="69"/>
      <c r="E271" s="69"/>
      <c r="F271" s="160"/>
      <c r="G271" s="160"/>
      <c r="H271" s="69"/>
      <c r="I271" s="69"/>
      <c r="J271" s="4"/>
      <c r="K271" s="4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 spans="1:26" ht="15.75" customHeight="1" x14ac:dyDescent="0.3">
      <c r="A272" s="69"/>
      <c r="B272" s="69"/>
      <c r="C272" s="159"/>
      <c r="D272" s="69"/>
      <c r="E272" s="69"/>
      <c r="F272" s="160"/>
      <c r="G272" s="160"/>
      <c r="H272" s="69"/>
      <c r="I272" s="69"/>
      <c r="J272" s="4"/>
      <c r="K272" s="4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 spans="1:26" ht="15.75" customHeight="1" x14ac:dyDescent="0.3">
      <c r="A273" s="69"/>
      <c r="B273" s="69"/>
      <c r="C273" s="159"/>
      <c r="D273" s="69"/>
      <c r="E273" s="69"/>
      <c r="F273" s="160"/>
      <c r="G273" s="160"/>
      <c r="H273" s="69"/>
      <c r="I273" s="69"/>
      <c r="J273" s="4"/>
      <c r="K273" s="4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 spans="1:26" ht="15.75" customHeight="1" x14ac:dyDescent="0.3">
      <c r="A274" s="69"/>
      <c r="B274" s="69"/>
      <c r="C274" s="159"/>
      <c r="D274" s="69"/>
      <c r="E274" s="69"/>
      <c r="F274" s="160"/>
      <c r="G274" s="160"/>
      <c r="H274" s="69"/>
      <c r="I274" s="69"/>
      <c r="J274" s="4"/>
      <c r="K274" s="4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 spans="1:26" ht="15.75" customHeight="1" x14ac:dyDescent="0.3">
      <c r="A275" s="69"/>
      <c r="B275" s="69"/>
      <c r="C275" s="159"/>
      <c r="D275" s="69"/>
      <c r="E275" s="69"/>
      <c r="F275" s="160"/>
      <c r="G275" s="160"/>
      <c r="H275" s="69"/>
      <c r="I275" s="69"/>
      <c r="J275" s="4"/>
      <c r="K275" s="4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 spans="1:26" ht="15.75" customHeight="1" x14ac:dyDescent="0.3">
      <c r="A276" s="69"/>
      <c r="B276" s="69"/>
      <c r="C276" s="159"/>
      <c r="D276" s="69"/>
      <c r="E276" s="69"/>
      <c r="F276" s="160"/>
      <c r="G276" s="160"/>
      <c r="H276" s="69"/>
      <c r="I276" s="69"/>
      <c r="J276" s="4"/>
      <c r="K276" s="4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 spans="1:26" ht="15.75" customHeight="1" x14ac:dyDescent="0.3">
      <c r="A277" s="69"/>
      <c r="B277" s="69"/>
      <c r="C277" s="159"/>
      <c r="D277" s="69"/>
      <c r="E277" s="69"/>
      <c r="F277" s="160"/>
      <c r="G277" s="160"/>
      <c r="H277" s="69"/>
      <c r="I277" s="69"/>
      <c r="J277" s="4"/>
      <c r="K277" s="4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 spans="1:26" ht="15.75" customHeight="1" x14ac:dyDescent="0.3">
      <c r="A278" s="69"/>
      <c r="B278" s="69"/>
      <c r="C278" s="159"/>
      <c r="D278" s="69"/>
      <c r="E278" s="69"/>
      <c r="F278" s="160"/>
      <c r="G278" s="160"/>
      <c r="H278" s="69"/>
      <c r="I278" s="69"/>
      <c r="J278" s="4"/>
      <c r="K278" s="4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 spans="1:26" ht="15.75" customHeight="1" x14ac:dyDescent="0.3">
      <c r="A279" s="69"/>
      <c r="B279" s="69"/>
      <c r="C279" s="159"/>
      <c r="D279" s="69"/>
      <c r="E279" s="69"/>
      <c r="F279" s="160"/>
      <c r="G279" s="160"/>
      <c r="H279" s="69"/>
      <c r="I279" s="69"/>
      <c r="J279" s="4"/>
      <c r="K279" s="4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 spans="1:26" ht="15.75" customHeight="1" x14ac:dyDescent="0.3">
      <c r="A280" s="69"/>
      <c r="B280" s="69"/>
      <c r="C280" s="159"/>
      <c r="D280" s="69"/>
      <c r="E280" s="69"/>
      <c r="F280" s="160"/>
      <c r="G280" s="160"/>
      <c r="H280" s="69"/>
      <c r="I280" s="69"/>
      <c r="J280" s="4"/>
      <c r="K280" s="4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 spans="1:26" ht="15.75" customHeight="1" x14ac:dyDescent="0.3">
      <c r="A281" s="69"/>
      <c r="B281" s="69"/>
      <c r="C281" s="159"/>
      <c r="D281" s="69"/>
      <c r="E281" s="69"/>
      <c r="F281" s="160"/>
      <c r="G281" s="160"/>
      <c r="H281" s="69"/>
      <c r="I281" s="69"/>
      <c r="J281" s="4"/>
      <c r="K281" s="4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 spans="1:26" ht="15.75" customHeight="1" x14ac:dyDescent="0.3">
      <c r="A282" s="69"/>
      <c r="B282" s="69"/>
      <c r="C282" s="159"/>
      <c r="D282" s="69"/>
      <c r="E282" s="69"/>
      <c r="F282" s="160"/>
      <c r="G282" s="160"/>
      <c r="H282" s="69"/>
      <c r="I282" s="69"/>
      <c r="J282" s="4"/>
      <c r="K282" s="4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 spans="1:26" ht="15.75" customHeight="1" x14ac:dyDescent="0.3">
      <c r="A283" s="69"/>
      <c r="B283" s="69"/>
      <c r="C283" s="159"/>
      <c r="D283" s="69"/>
      <c r="E283" s="69"/>
      <c r="F283" s="160"/>
      <c r="G283" s="160"/>
      <c r="H283" s="69"/>
      <c r="I283" s="69"/>
      <c r="J283" s="4"/>
      <c r="K283" s="4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 spans="1:26" ht="15.75" customHeight="1" x14ac:dyDescent="0.3">
      <c r="A284" s="69"/>
      <c r="B284" s="69"/>
      <c r="C284" s="159"/>
      <c r="D284" s="69"/>
      <c r="E284" s="69"/>
      <c r="F284" s="160"/>
      <c r="G284" s="160"/>
      <c r="H284" s="69"/>
      <c r="I284" s="69"/>
      <c r="J284" s="4"/>
      <c r="K284" s="4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 spans="1:26" ht="15.75" customHeight="1" x14ac:dyDescent="0.3">
      <c r="A285" s="69"/>
      <c r="B285" s="69"/>
      <c r="C285" s="159"/>
      <c r="D285" s="69"/>
      <c r="E285" s="69"/>
      <c r="F285" s="160"/>
      <c r="G285" s="160"/>
      <c r="H285" s="69"/>
      <c r="I285" s="69"/>
      <c r="J285" s="4"/>
      <c r="K285" s="4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 spans="1:26" ht="15.75" customHeight="1" x14ac:dyDescent="0.3">
      <c r="A286" s="69"/>
      <c r="B286" s="69"/>
      <c r="C286" s="159"/>
      <c r="D286" s="69"/>
      <c r="E286" s="69"/>
      <c r="F286" s="160"/>
      <c r="G286" s="160"/>
      <c r="H286" s="69"/>
      <c r="I286" s="69"/>
      <c r="J286" s="4"/>
      <c r="K286" s="4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 spans="1:26" ht="15.75" customHeight="1" x14ac:dyDescent="0.3">
      <c r="A287" s="69"/>
      <c r="B287" s="69"/>
      <c r="C287" s="159"/>
      <c r="D287" s="69"/>
      <c r="E287" s="69"/>
      <c r="F287" s="160"/>
      <c r="G287" s="160"/>
      <c r="H287" s="69"/>
      <c r="I287" s="69"/>
      <c r="J287" s="4"/>
      <c r="K287" s="4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 spans="1:26" ht="15.75" customHeight="1" x14ac:dyDescent="0.3">
      <c r="A288" s="69"/>
      <c r="B288" s="69"/>
      <c r="C288" s="159"/>
      <c r="D288" s="69"/>
      <c r="E288" s="69"/>
      <c r="F288" s="160"/>
      <c r="G288" s="160"/>
      <c r="H288" s="69"/>
      <c r="I288" s="69"/>
      <c r="J288" s="4"/>
      <c r="K288" s="4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 spans="1:26" ht="15.75" customHeight="1" x14ac:dyDescent="0.3">
      <c r="A289" s="69"/>
      <c r="B289" s="69"/>
      <c r="C289" s="159"/>
      <c r="D289" s="69"/>
      <c r="E289" s="69"/>
      <c r="F289" s="160"/>
      <c r="G289" s="160"/>
      <c r="H289" s="69"/>
      <c r="I289" s="69"/>
      <c r="J289" s="4"/>
      <c r="K289" s="4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 spans="1:26" ht="15.75" customHeight="1" x14ac:dyDescent="0.3">
      <c r="A290" s="69"/>
      <c r="B290" s="69"/>
      <c r="C290" s="159"/>
      <c r="D290" s="69"/>
      <c r="E290" s="69"/>
      <c r="F290" s="160"/>
      <c r="G290" s="160"/>
      <c r="H290" s="69"/>
      <c r="I290" s="69"/>
      <c r="J290" s="4"/>
      <c r="K290" s="4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 spans="1:26" ht="15.75" customHeight="1" x14ac:dyDescent="0.3">
      <c r="A291" s="69"/>
      <c r="B291" s="69"/>
      <c r="C291" s="159"/>
      <c r="D291" s="69"/>
      <c r="E291" s="69"/>
      <c r="F291" s="160"/>
      <c r="G291" s="160"/>
      <c r="H291" s="69"/>
      <c r="I291" s="69"/>
      <c r="J291" s="4"/>
      <c r="K291" s="4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 spans="1:26" ht="15.75" customHeight="1" x14ac:dyDescent="0.3">
      <c r="A292" s="69"/>
      <c r="B292" s="69"/>
      <c r="C292" s="159"/>
      <c r="D292" s="69"/>
      <c r="E292" s="69"/>
      <c r="F292" s="160"/>
      <c r="G292" s="160"/>
      <c r="H292" s="69"/>
      <c r="I292" s="69"/>
      <c r="J292" s="4"/>
      <c r="K292" s="4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 spans="1:26" ht="15.75" customHeight="1" x14ac:dyDescent="0.3">
      <c r="A293" s="69"/>
      <c r="B293" s="69"/>
      <c r="C293" s="159"/>
      <c r="D293" s="69"/>
      <c r="E293" s="69"/>
      <c r="F293" s="160"/>
      <c r="G293" s="160"/>
      <c r="H293" s="69"/>
      <c r="I293" s="69"/>
      <c r="J293" s="4"/>
      <c r="K293" s="4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 spans="1:26" ht="15.75" customHeight="1" x14ac:dyDescent="0.3">
      <c r="A294" s="69"/>
      <c r="B294" s="69"/>
      <c r="C294" s="159"/>
      <c r="D294" s="69"/>
      <c r="E294" s="69"/>
      <c r="F294" s="160"/>
      <c r="G294" s="160"/>
      <c r="H294" s="69"/>
      <c r="I294" s="69"/>
      <c r="J294" s="4"/>
      <c r="K294" s="4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 spans="1:26" ht="15.75" customHeight="1" x14ac:dyDescent="0.3">
      <c r="A295" s="69"/>
      <c r="B295" s="69"/>
      <c r="C295" s="159"/>
      <c r="D295" s="69"/>
      <c r="E295" s="69"/>
      <c r="F295" s="160"/>
      <c r="G295" s="160"/>
      <c r="H295" s="69"/>
      <c r="I295" s="69"/>
      <c r="J295" s="4"/>
      <c r="K295" s="4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 spans="1:26" ht="15.75" customHeight="1" x14ac:dyDescent="0.3">
      <c r="A296" s="69"/>
      <c r="B296" s="69"/>
      <c r="C296" s="159"/>
      <c r="D296" s="69"/>
      <c r="E296" s="69"/>
      <c r="F296" s="160"/>
      <c r="G296" s="160"/>
      <c r="H296" s="69"/>
      <c r="I296" s="69"/>
      <c r="J296" s="4"/>
      <c r="K296" s="4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 spans="1:26" ht="15.75" customHeight="1" x14ac:dyDescent="0.3">
      <c r="A297" s="69"/>
      <c r="B297" s="69"/>
      <c r="C297" s="159"/>
      <c r="D297" s="69"/>
      <c r="E297" s="69"/>
      <c r="F297" s="160"/>
      <c r="G297" s="160"/>
      <c r="H297" s="69"/>
      <c r="I297" s="69"/>
      <c r="J297" s="4"/>
      <c r="K297" s="4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 spans="1:26" ht="15.75" customHeight="1" x14ac:dyDescent="0.3">
      <c r="A298" s="69"/>
      <c r="B298" s="69"/>
      <c r="C298" s="159"/>
      <c r="D298" s="69"/>
      <c r="E298" s="69"/>
      <c r="F298" s="160"/>
      <c r="G298" s="160"/>
      <c r="H298" s="69"/>
      <c r="I298" s="69"/>
      <c r="J298" s="4"/>
      <c r="K298" s="4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 spans="1:26" ht="15.75" customHeight="1" x14ac:dyDescent="0.3">
      <c r="A299" s="69"/>
      <c r="B299" s="69"/>
      <c r="C299" s="159"/>
      <c r="D299" s="69"/>
      <c r="E299" s="69"/>
      <c r="F299" s="160"/>
      <c r="G299" s="160"/>
      <c r="H299" s="69"/>
      <c r="I299" s="69"/>
      <c r="J299" s="4"/>
      <c r="K299" s="4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 spans="1:26" ht="15.75" customHeight="1" x14ac:dyDescent="0.3">
      <c r="A300" s="69"/>
      <c r="B300" s="69"/>
      <c r="C300" s="159"/>
      <c r="D300" s="69"/>
      <c r="E300" s="69"/>
      <c r="F300" s="160"/>
      <c r="G300" s="160"/>
      <c r="H300" s="69"/>
      <c r="I300" s="69"/>
      <c r="J300" s="4"/>
      <c r="K300" s="4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 spans="1:26" ht="15.75" customHeight="1" x14ac:dyDescent="0.3">
      <c r="A301" s="69"/>
      <c r="B301" s="69"/>
      <c r="C301" s="159"/>
      <c r="D301" s="69"/>
      <c r="E301" s="69"/>
      <c r="F301" s="160"/>
      <c r="G301" s="160"/>
      <c r="H301" s="69"/>
      <c r="I301" s="69"/>
      <c r="J301" s="4"/>
      <c r="K301" s="4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 spans="1:26" ht="15.75" customHeight="1" x14ac:dyDescent="0.3">
      <c r="A302" s="69"/>
      <c r="B302" s="69"/>
      <c r="C302" s="159"/>
      <c r="D302" s="69"/>
      <c r="E302" s="69"/>
      <c r="F302" s="160"/>
      <c r="G302" s="160"/>
      <c r="H302" s="69"/>
      <c r="I302" s="69"/>
      <c r="J302" s="4"/>
      <c r="K302" s="4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 spans="1:26" ht="15.75" customHeight="1" x14ac:dyDescent="0.3">
      <c r="A303" s="69"/>
      <c r="B303" s="69"/>
      <c r="C303" s="159"/>
      <c r="D303" s="69"/>
      <c r="E303" s="69"/>
      <c r="F303" s="160"/>
      <c r="G303" s="160"/>
      <c r="H303" s="69"/>
      <c r="I303" s="69"/>
      <c r="J303" s="4"/>
      <c r="K303" s="4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 spans="1:26" ht="15.75" customHeight="1" x14ac:dyDescent="0.3">
      <c r="A304" s="69"/>
      <c r="B304" s="69"/>
      <c r="C304" s="159"/>
      <c r="D304" s="69"/>
      <c r="E304" s="69"/>
      <c r="F304" s="160"/>
      <c r="G304" s="160"/>
      <c r="H304" s="69"/>
      <c r="I304" s="69"/>
      <c r="J304" s="4"/>
      <c r="K304" s="4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 spans="1:26" ht="15.75" customHeight="1" x14ac:dyDescent="0.3">
      <c r="A305" s="69"/>
      <c r="B305" s="69"/>
      <c r="C305" s="159"/>
      <c r="D305" s="69"/>
      <c r="E305" s="69"/>
      <c r="F305" s="160"/>
      <c r="G305" s="160"/>
      <c r="H305" s="69"/>
      <c r="I305" s="69"/>
      <c r="J305" s="4"/>
      <c r="K305" s="4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 spans="1:26" ht="15.75" customHeight="1" x14ac:dyDescent="0.3">
      <c r="A306" s="69"/>
      <c r="B306" s="69"/>
      <c r="C306" s="159"/>
      <c r="D306" s="69"/>
      <c r="E306" s="69"/>
      <c r="F306" s="160"/>
      <c r="G306" s="160"/>
      <c r="H306" s="69"/>
      <c r="I306" s="69"/>
      <c r="J306" s="4"/>
      <c r="K306" s="4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 spans="1:26" ht="15.75" customHeight="1" x14ac:dyDescent="0.3">
      <c r="A307" s="69"/>
      <c r="B307" s="69"/>
      <c r="C307" s="159"/>
      <c r="D307" s="69"/>
      <c r="E307" s="69"/>
      <c r="F307" s="160"/>
      <c r="G307" s="160"/>
      <c r="H307" s="69"/>
      <c r="I307" s="69"/>
      <c r="J307" s="4"/>
      <c r="K307" s="4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 spans="1:26" ht="15.75" customHeight="1" x14ac:dyDescent="0.3">
      <c r="A308" s="69"/>
      <c r="B308" s="69"/>
      <c r="C308" s="159"/>
      <c r="D308" s="69"/>
      <c r="E308" s="69"/>
      <c r="F308" s="160"/>
      <c r="G308" s="160"/>
      <c r="H308" s="69"/>
      <c r="I308" s="69"/>
      <c r="J308" s="4"/>
      <c r="K308" s="4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 spans="1:26" ht="15.75" customHeight="1" x14ac:dyDescent="0.3">
      <c r="A309" s="69"/>
      <c r="B309" s="69"/>
      <c r="C309" s="159"/>
      <c r="D309" s="69"/>
      <c r="E309" s="69"/>
      <c r="F309" s="160"/>
      <c r="G309" s="160"/>
      <c r="H309" s="69"/>
      <c r="I309" s="69"/>
      <c r="J309" s="4"/>
      <c r="K309" s="4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 spans="1:26" ht="15.75" customHeight="1" x14ac:dyDescent="0.3">
      <c r="A310" s="69"/>
      <c r="B310" s="69"/>
      <c r="C310" s="159"/>
      <c r="D310" s="69"/>
      <c r="E310" s="69"/>
      <c r="F310" s="160"/>
      <c r="G310" s="160"/>
      <c r="H310" s="69"/>
      <c r="I310" s="69"/>
      <c r="J310" s="4"/>
      <c r="K310" s="4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 spans="1:26" ht="15.75" customHeight="1" x14ac:dyDescent="0.3">
      <c r="A311" s="69"/>
      <c r="B311" s="69"/>
      <c r="C311" s="159"/>
      <c r="D311" s="69"/>
      <c r="E311" s="69"/>
      <c r="F311" s="160"/>
      <c r="G311" s="160"/>
      <c r="H311" s="69"/>
      <c r="I311" s="69"/>
      <c r="J311" s="4"/>
      <c r="K311" s="4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 spans="1:26" ht="15.75" customHeight="1" x14ac:dyDescent="0.3">
      <c r="A312" s="69"/>
      <c r="B312" s="69"/>
      <c r="C312" s="159"/>
      <c r="D312" s="69"/>
      <c r="E312" s="69"/>
      <c r="F312" s="160"/>
      <c r="G312" s="160"/>
      <c r="H312" s="69"/>
      <c r="I312" s="69"/>
      <c r="J312" s="4"/>
      <c r="K312" s="4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 spans="1:26" ht="15.75" customHeight="1" x14ac:dyDescent="0.3">
      <c r="A313" s="69"/>
      <c r="B313" s="69"/>
      <c r="C313" s="159"/>
      <c r="D313" s="69"/>
      <c r="E313" s="69"/>
      <c r="F313" s="160"/>
      <c r="G313" s="160"/>
      <c r="H313" s="69"/>
      <c r="I313" s="69"/>
      <c r="J313" s="4"/>
      <c r="K313" s="4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 spans="1:26" ht="15.75" customHeight="1" x14ac:dyDescent="0.3">
      <c r="A314" s="69"/>
      <c r="B314" s="69"/>
      <c r="C314" s="159"/>
      <c r="D314" s="69"/>
      <c r="E314" s="69"/>
      <c r="F314" s="160"/>
      <c r="G314" s="160"/>
      <c r="H314" s="69"/>
      <c r="I314" s="69"/>
      <c r="J314" s="4"/>
      <c r="K314" s="4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 spans="1:26" ht="15.75" customHeight="1" x14ac:dyDescent="0.3">
      <c r="A315" s="69"/>
      <c r="B315" s="69"/>
      <c r="C315" s="159"/>
      <c r="D315" s="69"/>
      <c r="E315" s="69"/>
      <c r="F315" s="160"/>
      <c r="G315" s="160"/>
      <c r="H315" s="69"/>
      <c r="I315" s="69"/>
      <c r="J315" s="4"/>
      <c r="K315" s="4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 spans="1:26" ht="15.75" customHeight="1" x14ac:dyDescent="0.3">
      <c r="A316" s="69"/>
      <c r="B316" s="69"/>
      <c r="C316" s="159"/>
      <c r="D316" s="69"/>
      <c r="E316" s="69"/>
      <c r="F316" s="160"/>
      <c r="G316" s="160"/>
      <c r="H316" s="69"/>
      <c r="I316" s="69"/>
      <c r="J316" s="4"/>
      <c r="K316" s="4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 spans="1:26" ht="15.75" customHeight="1" x14ac:dyDescent="0.3">
      <c r="A317" s="69"/>
      <c r="B317" s="69"/>
      <c r="C317" s="159"/>
      <c r="D317" s="69"/>
      <c r="E317" s="69"/>
      <c r="F317" s="160"/>
      <c r="G317" s="160"/>
      <c r="H317" s="69"/>
      <c r="I317" s="69"/>
      <c r="J317" s="4"/>
      <c r="K317" s="4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 spans="1:26" ht="15.75" customHeight="1" x14ac:dyDescent="0.3">
      <c r="A318" s="69"/>
      <c r="B318" s="69"/>
      <c r="C318" s="159"/>
      <c r="D318" s="69"/>
      <c r="E318" s="69"/>
      <c r="F318" s="160"/>
      <c r="G318" s="160"/>
      <c r="H318" s="69"/>
      <c r="I318" s="69"/>
      <c r="J318" s="4"/>
      <c r="K318" s="4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 spans="1:26" ht="15.75" customHeight="1" x14ac:dyDescent="0.3">
      <c r="A319" s="69"/>
      <c r="B319" s="69"/>
      <c r="C319" s="159"/>
      <c r="D319" s="69"/>
      <c r="E319" s="69"/>
      <c r="F319" s="160"/>
      <c r="G319" s="160"/>
      <c r="H319" s="69"/>
      <c r="I319" s="69"/>
      <c r="J319" s="4"/>
      <c r="K319" s="4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 spans="1:26" ht="15.75" customHeight="1" x14ac:dyDescent="0.3">
      <c r="A320" s="69"/>
      <c r="B320" s="69"/>
      <c r="C320" s="159"/>
      <c r="D320" s="69"/>
      <c r="E320" s="69"/>
      <c r="F320" s="160"/>
      <c r="G320" s="160"/>
      <c r="H320" s="69"/>
      <c r="I320" s="69"/>
      <c r="J320" s="4"/>
      <c r="K320" s="4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 spans="1:26" ht="15.75" customHeight="1" x14ac:dyDescent="0.3">
      <c r="A321" s="69"/>
      <c r="B321" s="69"/>
      <c r="C321" s="159"/>
      <c r="D321" s="69"/>
      <c r="E321" s="69"/>
      <c r="F321" s="160"/>
      <c r="G321" s="160"/>
      <c r="H321" s="69"/>
      <c r="I321" s="69"/>
      <c r="J321" s="4"/>
      <c r="K321" s="4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 spans="1:26" ht="15.75" customHeight="1" x14ac:dyDescent="0.3">
      <c r="A322" s="69"/>
      <c r="B322" s="69"/>
      <c r="C322" s="159"/>
      <c r="D322" s="69"/>
      <c r="E322" s="69"/>
      <c r="F322" s="160"/>
      <c r="G322" s="160"/>
      <c r="H322" s="69"/>
      <c r="I322" s="69"/>
      <c r="J322" s="4"/>
      <c r="K322" s="4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 spans="1:26" ht="15.75" customHeight="1" x14ac:dyDescent="0.3">
      <c r="A323" s="69"/>
      <c r="B323" s="69"/>
      <c r="C323" s="159"/>
      <c r="D323" s="69"/>
      <c r="E323" s="69"/>
      <c r="F323" s="160"/>
      <c r="G323" s="160"/>
      <c r="H323" s="69"/>
      <c r="I323" s="69"/>
      <c r="J323" s="4"/>
      <c r="K323" s="4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 spans="1:26" ht="15.75" customHeight="1" x14ac:dyDescent="0.3">
      <c r="A324" s="69"/>
      <c r="B324" s="69"/>
      <c r="C324" s="159"/>
      <c r="D324" s="69"/>
      <c r="E324" s="69"/>
      <c r="F324" s="160"/>
      <c r="G324" s="160"/>
      <c r="H324" s="69"/>
      <c r="I324" s="69"/>
      <c r="J324" s="4"/>
      <c r="K324" s="4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 spans="1:26" ht="15.75" customHeight="1" x14ac:dyDescent="0.3">
      <c r="A325" s="69"/>
      <c r="B325" s="69"/>
      <c r="C325" s="159"/>
      <c r="D325" s="69"/>
      <c r="E325" s="69"/>
      <c r="F325" s="160"/>
      <c r="G325" s="160"/>
      <c r="H325" s="69"/>
      <c r="I325" s="69"/>
      <c r="J325" s="4"/>
      <c r="K325" s="4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 spans="1:26" ht="15.75" customHeight="1" x14ac:dyDescent="0.3">
      <c r="A326" s="69"/>
      <c r="B326" s="69"/>
      <c r="C326" s="159"/>
      <c r="D326" s="69"/>
      <c r="E326" s="69"/>
      <c r="F326" s="160"/>
      <c r="G326" s="160"/>
      <c r="H326" s="69"/>
      <c r="I326" s="69"/>
      <c r="J326" s="4"/>
      <c r="K326" s="4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 spans="1:26" ht="15.75" customHeight="1" x14ac:dyDescent="0.3">
      <c r="A327" s="69"/>
      <c r="B327" s="69"/>
      <c r="C327" s="159"/>
      <c r="D327" s="69"/>
      <c r="E327" s="69"/>
      <c r="F327" s="160"/>
      <c r="G327" s="160"/>
      <c r="H327" s="69"/>
      <c r="I327" s="69"/>
      <c r="J327" s="4"/>
      <c r="K327" s="4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 spans="1:26" ht="15.75" customHeight="1" x14ac:dyDescent="0.3">
      <c r="A328" s="69"/>
      <c r="B328" s="69"/>
      <c r="C328" s="159"/>
      <c r="D328" s="69"/>
      <c r="E328" s="69"/>
      <c r="F328" s="160"/>
      <c r="G328" s="160"/>
      <c r="H328" s="69"/>
      <c r="I328" s="69"/>
      <c r="J328" s="4"/>
      <c r="K328" s="4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 spans="1:26" ht="15.75" customHeight="1" x14ac:dyDescent="0.3">
      <c r="A329" s="69"/>
      <c r="B329" s="69"/>
      <c r="C329" s="159"/>
      <c r="D329" s="69"/>
      <c r="E329" s="69"/>
      <c r="F329" s="160"/>
      <c r="G329" s="160"/>
      <c r="H329" s="69"/>
      <c r="I329" s="69"/>
      <c r="J329" s="4"/>
      <c r="K329" s="4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 spans="1:26" ht="15.75" customHeight="1" x14ac:dyDescent="0.3">
      <c r="A330" s="69"/>
      <c r="B330" s="69"/>
      <c r="C330" s="159"/>
      <c r="D330" s="69"/>
      <c r="E330" s="69"/>
      <c r="F330" s="160"/>
      <c r="G330" s="160"/>
      <c r="H330" s="69"/>
      <c r="I330" s="69"/>
      <c r="J330" s="4"/>
      <c r="K330" s="4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 spans="1:26" ht="15.75" customHeight="1" x14ac:dyDescent="0.3">
      <c r="A331" s="69"/>
      <c r="B331" s="69"/>
      <c r="C331" s="159"/>
      <c r="D331" s="69"/>
      <c r="E331" s="69"/>
      <c r="F331" s="160"/>
      <c r="G331" s="160"/>
      <c r="H331" s="69"/>
      <c r="I331" s="69"/>
      <c r="J331" s="4"/>
      <c r="K331" s="4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 spans="1:26" ht="15.75" customHeight="1" x14ac:dyDescent="0.3">
      <c r="A332" s="69"/>
      <c r="B332" s="69"/>
      <c r="C332" s="159"/>
      <c r="D332" s="69"/>
      <c r="E332" s="69"/>
      <c r="F332" s="160"/>
      <c r="G332" s="160"/>
      <c r="H332" s="69"/>
      <c r="I332" s="69"/>
      <c r="J332" s="4"/>
      <c r="K332" s="4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 spans="1:26" ht="15.75" customHeight="1" x14ac:dyDescent="0.3">
      <c r="A333" s="69"/>
      <c r="B333" s="69"/>
      <c r="C333" s="159"/>
      <c r="D333" s="69"/>
      <c r="E333" s="69"/>
      <c r="F333" s="160"/>
      <c r="G333" s="160"/>
      <c r="H333" s="69"/>
      <c r="I333" s="69"/>
      <c r="J333" s="4"/>
      <c r="K333" s="4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 spans="1:26" ht="15.75" customHeight="1" x14ac:dyDescent="0.3">
      <c r="A334" s="69"/>
      <c r="B334" s="69"/>
      <c r="C334" s="159"/>
      <c r="D334" s="69"/>
      <c r="E334" s="69"/>
      <c r="F334" s="160"/>
      <c r="G334" s="160"/>
      <c r="H334" s="69"/>
      <c r="I334" s="69"/>
      <c r="J334" s="4"/>
      <c r="K334" s="4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 spans="1:26" ht="15.75" customHeight="1" x14ac:dyDescent="0.3">
      <c r="A335" s="69"/>
      <c r="B335" s="69"/>
      <c r="C335" s="159"/>
      <c r="D335" s="69"/>
      <c r="E335" s="69"/>
      <c r="F335" s="160"/>
      <c r="G335" s="160"/>
      <c r="H335" s="69"/>
      <c r="I335" s="69"/>
      <c r="J335" s="4"/>
      <c r="K335" s="4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 spans="1:26" ht="15.75" customHeight="1" x14ac:dyDescent="0.3">
      <c r="A336" s="69"/>
      <c r="B336" s="69"/>
      <c r="C336" s="159"/>
      <c r="D336" s="69"/>
      <c r="E336" s="69"/>
      <c r="F336" s="160"/>
      <c r="G336" s="160"/>
      <c r="H336" s="69"/>
      <c r="I336" s="69"/>
      <c r="J336" s="4"/>
      <c r="K336" s="4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 spans="1:26" ht="15.75" customHeight="1" x14ac:dyDescent="0.3">
      <c r="A337" s="69"/>
      <c r="B337" s="69"/>
      <c r="C337" s="159"/>
      <c r="D337" s="69"/>
      <c r="E337" s="69"/>
      <c r="F337" s="160"/>
      <c r="G337" s="160"/>
      <c r="H337" s="69"/>
      <c r="I337" s="69"/>
      <c r="J337" s="4"/>
      <c r="K337" s="4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 spans="1:26" ht="15.75" customHeight="1" x14ac:dyDescent="0.3">
      <c r="A338" s="69"/>
      <c r="B338" s="69"/>
      <c r="C338" s="159"/>
      <c r="D338" s="69"/>
      <c r="E338" s="69"/>
      <c r="F338" s="160"/>
      <c r="G338" s="160"/>
      <c r="H338" s="69"/>
      <c r="I338" s="69"/>
      <c r="J338" s="4"/>
      <c r="K338" s="4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 spans="1:26" ht="15.75" customHeight="1" x14ac:dyDescent="0.3">
      <c r="A339" s="69"/>
      <c r="B339" s="69"/>
      <c r="C339" s="159"/>
      <c r="D339" s="69"/>
      <c r="E339" s="69"/>
      <c r="F339" s="160"/>
      <c r="G339" s="160"/>
      <c r="H339" s="69"/>
      <c r="I339" s="69"/>
      <c r="J339" s="4"/>
      <c r="K339" s="4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 spans="1:26" ht="15.75" customHeight="1" x14ac:dyDescent="0.3">
      <c r="A340" s="69"/>
      <c r="B340" s="69"/>
      <c r="C340" s="159"/>
      <c r="D340" s="69"/>
      <c r="E340" s="69"/>
      <c r="F340" s="160"/>
      <c r="G340" s="160"/>
      <c r="H340" s="69"/>
      <c r="I340" s="69"/>
      <c r="J340" s="4"/>
      <c r="K340" s="4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 spans="1:26" ht="15.75" customHeight="1" x14ac:dyDescent="0.3">
      <c r="A341" s="69"/>
      <c r="B341" s="69"/>
      <c r="C341" s="159"/>
      <c r="D341" s="69"/>
      <c r="E341" s="69"/>
      <c r="F341" s="160"/>
      <c r="G341" s="160"/>
      <c r="H341" s="69"/>
      <c r="I341" s="69"/>
      <c r="J341" s="4"/>
      <c r="K341" s="4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 spans="1:26" ht="15.75" customHeight="1" x14ac:dyDescent="0.3">
      <c r="A342" s="69"/>
      <c r="B342" s="69"/>
      <c r="C342" s="159"/>
      <c r="D342" s="69"/>
      <c r="E342" s="69"/>
      <c r="F342" s="160"/>
      <c r="G342" s="160"/>
      <c r="H342" s="69"/>
      <c r="I342" s="69"/>
      <c r="J342" s="4"/>
      <c r="K342" s="4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 spans="1:26" ht="15.75" customHeight="1" x14ac:dyDescent="0.3">
      <c r="A343" s="69"/>
      <c r="B343" s="69"/>
      <c r="C343" s="159"/>
      <c r="D343" s="69"/>
      <c r="E343" s="69"/>
      <c r="F343" s="160"/>
      <c r="G343" s="160"/>
      <c r="H343" s="69"/>
      <c r="I343" s="69"/>
      <c r="J343" s="4"/>
      <c r="K343" s="4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 spans="1:26" ht="15.75" customHeight="1" x14ac:dyDescent="0.3">
      <c r="A344" s="69"/>
      <c r="B344" s="69"/>
      <c r="C344" s="159"/>
      <c r="D344" s="69"/>
      <c r="E344" s="69"/>
      <c r="F344" s="160"/>
      <c r="G344" s="160"/>
      <c r="H344" s="69"/>
      <c r="I344" s="69"/>
      <c r="J344" s="4"/>
      <c r="K344" s="4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 spans="1:26" ht="15.75" customHeight="1" x14ac:dyDescent="0.3">
      <c r="A345" s="69"/>
      <c r="B345" s="69"/>
      <c r="C345" s="159"/>
      <c r="D345" s="69"/>
      <c r="E345" s="69"/>
      <c r="F345" s="160"/>
      <c r="G345" s="160"/>
      <c r="H345" s="69"/>
      <c r="I345" s="69"/>
      <c r="J345" s="4"/>
      <c r="K345" s="4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 spans="1:26" ht="15.75" customHeight="1" x14ac:dyDescent="0.3">
      <c r="A346" s="69"/>
      <c r="B346" s="69"/>
      <c r="C346" s="159"/>
      <c r="D346" s="69"/>
      <c r="E346" s="69"/>
      <c r="F346" s="160"/>
      <c r="G346" s="160"/>
      <c r="H346" s="69"/>
      <c r="I346" s="69"/>
      <c r="J346" s="4"/>
      <c r="K346" s="4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 spans="1:26" ht="15.75" customHeight="1" x14ac:dyDescent="0.3">
      <c r="A347" s="69"/>
      <c r="B347" s="69"/>
      <c r="C347" s="159"/>
      <c r="D347" s="69"/>
      <c r="E347" s="69"/>
      <c r="F347" s="160"/>
      <c r="G347" s="160"/>
      <c r="H347" s="69"/>
      <c r="I347" s="69"/>
      <c r="J347" s="4"/>
      <c r="K347" s="4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 spans="1:26" ht="15.75" customHeight="1" x14ac:dyDescent="0.3">
      <c r="A348" s="69"/>
      <c r="B348" s="69"/>
      <c r="C348" s="159"/>
      <c r="D348" s="69"/>
      <c r="E348" s="69"/>
      <c r="F348" s="160"/>
      <c r="G348" s="160"/>
      <c r="H348" s="69"/>
      <c r="I348" s="69"/>
      <c r="J348" s="4"/>
      <c r="K348" s="4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 spans="1:26" ht="15.75" customHeight="1" x14ac:dyDescent="0.3">
      <c r="A349" s="69"/>
      <c r="B349" s="69"/>
      <c r="C349" s="159"/>
      <c r="D349" s="69"/>
      <c r="E349" s="69"/>
      <c r="F349" s="160"/>
      <c r="G349" s="160"/>
      <c r="H349" s="69"/>
      <c r="I349" s="69"/>
      <c r="J349" s="4"/>
      <c r="K349" s="4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 spans="1:26" ht="15.75" customHeight="1" x14ac:dyDescent="0.3">
      <c r="A350" s="69"/>
      <c r="B350" s="69"/>
      <c r="C350" s="159"/>
      <c r="D350" s="69"/>
      <c r="E350" s="69"/>
      <c r="F350" s="160"/>
      <c r="G350" s="160"/>
      <c r="H350" s="69"/>
      <c r="I350" s="69"/>
      <c r="J350" s="4"/>
      <c r="K350" s="4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 spans="1:26" ht="15.75" customHeight="1" x14ac:dyDescent="0.3">
      <c r="A351" s="69"/>
      <c r="B351" s="69"/>
      <c r="C351" s="159"/>
      <c r="D351" s="69"/>
      <c r="E351" s="69"/>
      <c r="F351" s="160"/>
      <c r="G351" s="160"/>
      <c r="H351" s="69"/>
      <c r="I351" s="69"/>
      <c r="J351" s="4"/>
      <c r="K351" s="4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 spans="1:26" ht="15.75" customHeight="1" x14ac:dyDescent="0.3">
      <c r="A352" s="69"/>
      <c r="B352" s="69"/>
      <c r="C352" s="159"/>
      <c r="D352" s="69"/>
      <c r="E352" s="69"/>
      <c r="F352" s="160"/>
      <c r="G352" s="160"/>
      <c r="H352" s="69"/>
      <c r="I352" s="69"/>
      <c r="J352" s="4"/>
      <c r="K352" s="4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 spans="1:26" ht="15.75" customHeight="1" x14ac:dyDescent="0.3">
      <c r="A353" s="69"/>
      <c r="B353" s="69"/>
      <c r="C353" s="159"/>
      <c r="D353" s="69"/>
      <c r="E353" s="69"/>
      <c r="F353" s="160"/>
      <c r="G353" s="160"/>
      <c r="H353" s="69"/>
      <c r="I353" s="69"/>
      <c r="J353" s="4"/>
      <c r="K353" s="4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 spans="1:26" ht="15.75" customHeight="1" x14ac:dyDescent="0.3">
      <c r="A354" s="69"/>
      <c r="B354" s="69"/>
      <c r="C354" s="159"/>
      <c r="D354" s="69"/>
      <c r="E354" s="69"/>
      <c r="F354" s="160"/>
      <c r="G354" s="160"/>
      <c r="H354" s="69"/>
      <c r="I354" s="69"/>
      <c r="J354" s="4"/>
      <c r="K354" s="4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 spans="1:26" ht="15.75" customHeight="1" x14ac:dyDescent="0.3">
      <c r="A355" s="69"/>
      <c r="B355" s="69"/>
      <c r="C355" s="159"/>
      <c r="D355" s="69"/>
      <c r="E355" s="69"/>
      <c r="F355" s="160"/>
      <c r="G355" s="160"/>
      <c r="H355" s="69"/>
      <c r="I355" s="69"/>
      <c r="J355" s="4"/>
      <c r="K355" s="4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 spans="1:26" ht="15.75" customHeight="1" x14ac:dyDescent="0.3">
      <c r="A356" s="69"/>
      <c r="B356" s="69"/>
      <c r="C356" s="159"/>
      <c r="D356" s="69"/>
      <c r="E356" s="69"/>
      <c r="F356" s="160"/>
      <c r="G356" s="160"/>
      <c r="H356" s="69"/>
      <c r="I356" s="69"/>
      <c r="J356" s="4"/>
      <c r="K356" s="4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 spans="1:26" ht="15.75" customHeight="1" x14ac:dyDescent="0.3">
      <c r="A357" s="69"/>
      <c r="B357" s="69"/>
      <c r="C357" s="159"/>
      <c r="D357" s="69"/>
      <c r="E357" s="69"/>
      <c r="F357" s="160"/>
      <c r="G357" s="160"/>
      <c r="H357" s="69"/>
      <c r="I357" s="69"/>
      <c r="J357" s="4"/>
      <c r="K357" s="4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 spans="1:26" ht="15.75" customHeight="1" x14ac:dyDescent="0.3">
      <c r="A358" s="69"/>
      <c r="B358" s="69"/>
      <c r="C358" s="159"/>
      <c r="D358" s="69"/>
      <c r="E358" s="69"/>
      <c r="F358" s="160"/>
      <c r="G358" s="160"/>
      <c r="H358" s="69"/>
      <c r="I358" s="69"/>
      <c r="J358" s="4"/>
      <c r="K358" s="4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 spans="1:26" ht="15.75" customHeight="1" x14ac:dyDescent="0.3">
      <c r="A359" s="69"/>
      <c r="B359" s="69"/>
      <c r="C359" s="159"/>
      <c r="D359" s="69"/>
      <c r="E359" s="69"/>
      <c r="F359" s="160"/>
      <c r="G359" s="160"/>
      <c r="H359" s="69"/>
      <c r="I359" s="69"/>
      <c r="J359" s="4"/>
      <c r="K359" s="4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 spans="1:26" ht="15.75" customHeight="1" x14ac:dyDescent="0.3">
      <c r="A360" s="69"/>
      <c r="B360" s="69"/>
      <c r="C360" s="159"/>
      <c r="D360" s="69"/>
      <c r="E360" s="69"/>
      <c r="F360" s="160"/>
      <c r="G360" s="160"/>
      <c r="H360" s="69"/>
      <c r="I360" s="69"/>
      <c r="J360" s="4"/>
      <c r="K360" s="4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 spans="1:26" ht="15.75" customHeight="1" x14ac:dyDescent="0.3">
      <c r="A361" s="69"/>
      <c r="B361" s="69"/>
      <c r="C361" s="159"/>
      <c r="D361" s="69"/>
      <c r="E361" s="69"/>
      <c r="F361" s="160"/>
      <c r="G361" s="160"/>
      <c r="H361" s="69"/>
      <c r="I361" s="69"/>
      <c r="J361" s="4"/>
      <c r="K361" s="4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 spans="1:26" ht="15.75" customHeight="1" x14ac:dyDescent="0.3">
      <c r="A362" s="69"/>
      <c r="B362" s="69"/>
      <c r="C362" s="159"/>
      <c r="D362" s="69"/>
      <c r="E362" s="69"/>
      <c r="F362" s="160"/>
      <c r="G362" s="160"/>
      <c r="H362" s="69"/>
      <c r="I362" s="69"/>
      <c r="J362" s="4"/>
      <c r="K362" s="4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 spans="1:26" ht="15.75" customHeight="1" x14ac:dyDescent="0.3">
      <c r="A363" s="69"/>
      <c r="B363" s="69"/>
      <c r="C363" s="159"/>
      <c r="D363" s="69"/>
      <c r="E363" s="69"/>
      <c r="F363" s="160"/>
      <c r="G363" s="160"/>
      <c r="H363" s="69"/>
      <c r="I363" s="69"/>
      <c r="J363" s="4"/>
      <c r="K363" s="4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 spans="1:26" ht="15.75" customHeight="1" x14ac:dyDescent="0.3">
      <c r="A364" s="69"/>
      <c r="B364" s="69"/>
      <c r="C364" s="159"/>
      <c r="D364" s="69"/>
      <c r="E364" s="69"/>
      <c r="F364" s="160"/>
      <c r="G364" s="160"/>
      <c r="H364" s="69"/>
      <c r="I364" s="69"/>
      <c r="J364" s="4"/>
      <c r="K364" s="4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 spans="1:26" ht="15.75" customHeight="1" x14ac:dyDescent="0.3">
      <c r="A365" s="69"/>
      <c r="B365" s="69"/>
      <c r="C365" s="159"/>
      <c r="D365" s="69"/>
      <c r="E365" s="69"/>
      <c r="F365" s="160"/>
      <c r="G365" s="160"/>
      <c r="H365" s="69"/>
      <c r="I365" s="69"/>
      <c r="J365" s="4"/>
      <c r="K365" s="4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 spans="1:26" ht="15.75" customHeight="1" x14ac:dyDescent="0.3">
      <c r="A366" s="69"/>
      <c r="B366" s="69"/>
      <c r="C366" s="159"/>
      <c r="D366" s="69"/>
      <c r="E366" s="69"/>
      <c r="F366" s="160"/>
      <c r="G366" s="160"/>
      <c r="H366" s="69"/>
      <c r="I366" s="69"/>
      <c r="J366" s="4"/>
      <c r="K366" s="4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 spans="1:26" ht="15.75" customHeight="1" x14ac:dyDescent="0.3">
      <c r="A367" s="69"/>
      <c r="B367" s="69"/>
      <c r="C367" s="159"/>
      <c r="D367" s="69"/>
      <c r="E367" s="69"/>
      <c r="F367" s="160"/>
      <c r="G367" s="160"/>
      <c r="H367" s="69"/>
      <c r="I367" s="69"/>
      <c r="J367" s="4"/>
      <c r="K367" s="4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 spans="1:26" ht="15.75" customHeight="1" x14ac:dyDescent="0.3">
      <c r="A368" s="69"/>
      <c r="B368" s="69"/>
      <c r="C368" s="159"/>
      <c r="D368" s="69"/>
      <c r="E368" s="69"/>
      <c r="F368" s="160"/>
      <c r="G368" s="160"/>
      <c r="H368" s="69"/>
      <c r="I368" s="69"/>
      <c r="J368" s="4"/>
      <c r="K368" s="4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 spans="1:26" ht="15.75" customHeight="1" x14ac:dyDescent="0.3">
      <c r="A369" s="69"/>
      <c r="B369" s="69"/>
      <c r="C369" s="159"/>
      <c r="D369" s="69"/>
      <c r="E369" s="69"/>
      <c r="F369" s="160"/>
      <c r="G369" s="160"/>
      <c r="H369" s="69"/>
      <c r="I369" s="69"/>
      <c r="J369" s="4"/>
      <c r="K369" s="4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 spans="1:26" ht="15.75" customHeight="1" x14ac:dyDescent="0.3">
      <c r="A370" s="69"/>
      <c r="B370" s="69"/>
      <c r="C370" s="159"/>
      <c r="D370" s="69"/>
      <c r="E370" s="69"/>
      <c r="F370" s="160"/>
      <c r="G370" s="160"/>
      <c r="H370" s="69"/>
      <c r="I370" s="69"/>
      <c r="J370" s="4"/>
      <c r="K370" s="4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 spans="1:26" ht="15.75" customHeight="1" x14ac:dyDescent="0.3">
      <c r="A371" s="69"/>
      <c r="B371" s="69"/>
      <c r="C371" s="159"/>
      <c r="D371" s="69"/>
      <c r="E371" s="69"/>
      <c r="F371" s="160"/>
      <c r="G371" s="160"/>
      <c r="H371" s="69"/>
      <c r="I371" s="69"/>
      <c r="J371" s="4"/>
      <c r="K371" s="4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 spans="1:26" ht="15.75" customHeight="1" x14ac:dyDescent="0.3">
      <c r="A372" s="69"/>
      <c r="B372" s="69"/>
      <c r="C372" s="159"/>
      <c r="D372" s="69"/>
      <c r="E372" s="69"/>
      <c r="F372" s="160"/>
      <c r="G372" s="160"/>
      <c r="H372" s="69"/>
      <c r="I372" s="69"/>
      <c r="J372" s="4"/>
      <c r="K372" s="4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 spans="1:26" ht="15.75" customHeight="1" x14ac:dyDescent="0.3">
      <c r="A373" s="69"/>
      <c r="B373" s="69"/>
      <c r="C373" s="159"/>
      <c r="D373" s="69"/>
      <c r="E373" s="69"/>
      <c r="F373" s="160"/>
      <c r="G373" s="160"/>
      <c r="H373" s="69"/>
      <c r="I373" s="69"/>
      <c r="J373" s="4"/>
      <c r="K373" s="4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 spans="1:26" ht="15.75" customHeight="1" x14ac:dyDescent="0.3">
      <c r="A374" s="69"/>
      <c r="B374" s="69"/>
      <c r="C374" s="159"/>
      <c r="D374" s="69"/>
      <c r="E374" s="69"/>
      <c r="F374" s="160"/>
      <c r="G374" s="160"/>
      <c r="H374" s="69"/>
      <c r="I374" s="69"/>
      <c r="J374" s="4"/>
      <c r="K374" s="4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 spans="1:26" ht="15.75" customHeight="1" x14ac:dyDescent="0.3">
      <c r="A375" s="69"/>
      <c r="B375" s="69"/>
      <c r="C375" s="159"/>
      <c r="D375" s="69"/>
      <c r="E375" s="69"/>
      <c r="F375" s="160"/>
      <c r="G375" s="160"/>
      <c r="H375" s="69"/>
      <c r="I375" s="69"/>
      <c r="J375" s="4"/>
      <c r="K375" s="4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 spans="1:26" ht="15.75" customHeight="1" x14ac:dyDescent="0.3">
      <c r="A376" s="69"/>
      <c r="B376" s="69"/>
      <c r="C376" s="159"/>
      <c r="D376" s="69"/>
      <c r="E376" s="69"/>
      <c r="F376" s="160"/>
      <c r="G376" s="160"/>
      <c r="H376" s="69"/>
      <c r="I376" s="69"/>
      <c r="J376" s="4"/>
      <c r="K376" s="4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 spans="1:26" ht="15.75" customHeight="1" x14ac:dyDescent="0.3">
      <c r="A377" s="69"/>
      <c r="B377" s="69"/>
      <c r="C377" s="159"/>
      <c r="D377" s="69"/>
      <c r="E377" s="69"/>
      <c r="F377" s="160"/>
      <c r="G377" s="160"/>
      <c r="H377" s="69"/>
      <c r="I377" s="69"/>
      <c r="J377" s="4"/>
      <c r="K377" s="4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 spans="1:26" ht="15.75" customHeight="1" x14ac:dyDescent="0.3">
      <c r="A378" s="69"/>
      <c r="B378" s="69"/>
      <c r="C378" s="159"/>
      <c r="D378" s="69"/>
      <c r="E378" s="69"/>
      <c r="F378" s="160"/>
      <c r="G378" s="160"/>
      <c r="H378" s="69"/>
      <c r="I378" s="69"/>
      <c r="J378" s="4"/>
      <c r="K378" s="4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 spans="1:26" ht="15.75" customHeight="1" x14ac:dyDescent="0.3">
      <c r="A379" s="69"/>
      <c r="B379" s="69"/>
      <c r="C379" s="159"/>
      <c r="D379" s="69"/>
      <c r="E379" s="69"/>
      <c r="F379" s="160"/>
      <c r="G379" s="160"/>
      <c r="H379" s="69"/>
      <c r="I379" s="69"/>
      <c r="J379" s="4"/>
      <c r="K379" s="4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 spans="1:26" ht="15.75" customHeight="1" x14ac:dyDescent="0.3">
      <c r="A380" s="69"/>
      <c r="B380" s="69"/>
      <c r="C380" s="159"/>
      <c r="D380" s="69"/>
      <c r="E380" s="69"/>
      <c r="F380" s="160"/>
      <c r="G380" s="160"/>
      <c r="H380" s="69"/>
      <c r="I380" s="69"/>
      <c r="J380" s="4"/>
      <c r="K380" s="4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 spans="1:26" ht="15.75" customHeight="1" x14ac:dyDescent="0.3">
      <c r="A381" s="69"/>
      <c r="B381" s="69"/>
      <c r="C381" s="159"/>
      <c r="D381" s="69"/>
      <c r="E381" s="69"/>
      <c r="F381" s="160"/>
      <c r="G381" s="160"/>
      <c r="H381" s="69"/>
      <c r="I381" s="69"/>
      <c r="J381" s="4"/>
      <c r="K381" s="4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 spans="1:26" ht="15.75" customHeight="1" x14ac:dyDescent="0.3">
      <c r="A382" s="69"/>
      <c r="B382" s="69"/>
      <c r="C382" s="159"/>
      <c r="D382" s="69"/>
      <c r="E382" s="69"/>
      <c r="F382" s="160"/>
      <c r="G382" s="160"/>
      <c r="H382" s="69"/>
      <c r="I382" s="69"/>
      <c r="J382" s="4"/>
      <c r="K382" s="4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 spans="1:26" ht="15.75" customHeight="1" x14ac:dyDescent="0.3">
      <c r="A383" s="69"/>
      <c r="B383" s="69"/>
      <c r="C383" s="159"/>
      <c r="D383" s="69"/>
      <c r="E383" s="69"/>
      <c r="F383" s="160"/>
      <c r="G383" s="160"/>
      <c r="H383" s="69"/>
      <c r="I383" s="69"/>
      <c r="J383" s="4"/>
      <c r="K383" s="4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 spans="1:26" ht="15.75" customHeight="1" x14ac:dyDescent="0.3">
      <c r="A384" s="69"/>
      <c r="B384" s="69"/>
      <c r="C384" s="159"/>
      <c r="D384" s="69"/>
      <c r="E384" s="69"/>
      <c r="F384" s="160"/>
      <c r="G384" s="160"/>
      <c r="H384" s="69"/>
      <c r="I384" s="69"/>
      <c r="J384" s="4"/>
      <c r="K384" s="4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 spans="1:26" ht="15.75" customHeight="1" x14ac:dyDescent="0.3">
      <c r="A385" s="69"/>
      <c r="B385" s="69"/>
      <c r="C385" s="159"/>
      <c r="D385" s="69"/>
      <c r="E385" s="69"/>
      <c r="F385" s="160"/>
      <c r="G385" s="160"/>
      <c r="H385" s="69"/>
      <c r="I385" s="69"/>
      <c r="J385" s="4"/>
      <c r="K385" s="4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 spans="1:26" ht="15.75" customHeight="1" x14ac:dyDescent="0.3">
      <c r="A386" s="69"/>
      <c r="B386" s="69"/>
      <c r="C386" s="159"/>
      <c r="D386" s="69"/>
      <c r="E386" s="69"/>
      <c r="F386" s="160"/>
      <c r="G386" s="160"/>
      <c r="H386" s="69"/>
      <c r="I386" s="69"/>
      <c r="J386" s="4"/>
      <c r="K386" s="4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 spans="1:26" ht="15.75" customHeight="1" x14ac:dyDescent="0.3">
      <c r="A387" s="69"/>
      <c r="B387" s="69"/>
      <c r="C387" s="159"/>
      <c r="D387" s="69"/>
      <c r="E387" s="69"/>
      <c r="F387" s="160"/>
      <c r="G387" s="160"/>
      <c r="H387" s="69"/>
      <c r="I387" s="69"/>
      <c r="J387" s="4"/>
      <c r="K387" s="4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 spans="1:26" ht="15.75" customHeight="1" x14ac:dyDescent="0.3">
      <c r="A388" s="69"/>
      <c r="B388" s="69"/>
      <c r="C388" s="159"/>
      <c r="D388" s="69"/>
      <c r="E388" s="69"/>
      <c r="F388" s="160"/>
      <c r="G388" s="160"/>
      <c r="H388" s="69"/>
      <c r="I388" s="69"/>
      <c r="J388" s="4"/>
      <c r="K388" s="4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 spans="1:26" ht="15.75" customHeight="1" x14ac:dyDescent="0.3">
      <c r="A389" s="69"/>
      <c r="B389" s="69"/>
      <c r="C389" s="159"/>
      <c r="D389" s="69"/>
      <c r="E389" s="69"/>
      <c r="F389" s="160"/>
      <c r="G389" s="160"/>
      <c r="H389" s="69"/>
      <c r="I389" s="69"/>
      <c r="J389" s="4"/>
      <c r="K389" s="4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 spans="1:26" ht="15.75" customHeight="1" x14ac:dyDescent="0.3">
      <c r="A390" s="69"/>
      <c r="B390" s="69"/>
      <c r="C390" s="159"/>
      <c r="D390" s="69"/>
      <c r="E390" s="69"/>
      <c r="F390" s="160"/>
      <c r="G390" s="160"/>
      <c r="H390" s="69"/>
      <c r="I390" s="69"/>
      <c r="J390" s="4"/>
      <c r="K390" s="4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 spans="1:26" ht="15.75" customHeight="1" x14ac:dyDescent="0.3">
      <c r="A391" s="69"/>
      <c r="B391" s="69"/>
      <c r="C391" s="159"/>
      <c r="D391" s="69"/>
      <c r="E391" s="69"/>
      <c r="F391" s="160"/>
      <c r="G391" s="160"/>
      <c r="H391" s="69"/>
      <c r="I391" s="69"/>
      <c r="J391" s="4"/>
      <c r="K391" s="4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 spans="1:26" ht="15.75" customHeight="1" x14ac:dyDescent="0.3">
      <c r="A392" s="69"/>
      <c r="B392" s="69"/>
      <c r="C392" s="159"/>
      <c r="D392" s="69"/>
      <c r="E392" s="69"/>
      <c r="F392" s="160"/>
      <c r="G392" s="160"/>
      <c r="H392" s="69"/>
      <c r="I392" s="69"/>
      <c r="J392" s="4"/>
      <c r="K392" s="4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 spans="1:26" ht="15.75" customHeight="1" x14ac:dyDescent="0.3">
      <c r="A393" s="69"/>
      <c r="B393" s="69"/>
      <c r="C393" s="159"/>
      <c r="D393" s="69"/>
      <c r="E393" s="69"/>
      <c r="F393" s="160"/>
      <c r="G393" s="160"/>
      <c r="H393" s="69"/>
      <c r="I393" s="69"/>
      <c r="J393" s="4"/>
      <c r="K393" s="4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 spans="1:26" ht="15.75" customHeight="1" x14ac:dyDescent="0.3">
      <c r="A394" s="69"/>
      <c r="B394" s="69"/>
      <c r="C394" s="159"/>
      <c r="D394" s="69"/>
      <c r="E394" s="69"/>
      <c r="F394" s="160"/>
      <c r="G394" s="160"/>
      <c r="H394" s="69"/>
      <c r="I394" s="69"/>
      <c r="J394" s="4"/>
      <c r="K394" s="4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 spans="1:26" ht="15.75" customHeight="1" x14ac:dyDescent="0.3">
      <c r="A395" s="69"/>
      <c r="B395" s="69"/>
      <c r="C395" s="159"/>
      <c r="D395" s="69"/>
      <c r="E395" s="69"/>
      <c r="F395" s="160"/>
      <c r="G395" s="160"/>
      <c r="H395" s="69"/>
      <c r="I395" s="69"/>
      <c r="J395" s="4"/>
      <c r="K395" s="4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 spans="1:26" ht="15.75" customHeight="1" x14ac:dyDescent="0.3">
      <c r="A396" s="69"/>
      <c r="B396" s="69"/>
      <c r="C396" s="159"/>
      <c r="D396" s="69"/>
      <c r="E396" s="69"/>
      <c r="F396" s="160"/>
      <c r="G396" s="160"/>
      <c r="H396" s="69"/>
      <c r="I396" s="69"/>
      <c r="J396" s="4"/>
      <c r="K396" s="4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 spans="1:26" ht="15.75" customHeight="1" x14ac:dyDescent="0.3">
      <c r="A397" s="69"/>
      <c r="B397" s="69"/>
      <c r="C397" s="159"/>
      <c r="D397" s="69"/>
      <c r="E397" s="69"/>
      <c r="F397" s="160"/>
      <c r="G397" s="160"/>
      <c r="H397" s="69"/>
      <c r="I397" s="69"/>
      <c r="J397" s="4"/>
      <c r="K397" s="4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 spans="1:26" ht="15.75" customHeight="1" x14ac:dyDescent="0.3">
      <c r="A398" s="69"/>
      <c r="B398" s="69"/>
      <c r="C398" s="159"/>
      <c r="D398" s="69"/>
      <c r="E398" s="69"/>
      <c r="F398" s="160"/>
      <c r="G398" s="160"/>
      <c r="H398" s="69"/>
      <c r="I398" s="69"/>
      <c r="J398" s="4"/>
      <c r="K398" s="4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 spans="1:26" ht="15.75" customHeight="1" x14ac:dyDescent="0.3">
      <c r="A399" s="69"/>
      <c r="B399" s="69"/>
      <c r="C399" s="159"/>
      <c r="D399" s="69"/>
      <c r="E399" s="69"/>
      <c r="F399" s="160"/>
      <c r="G399" s="160"/>
      <c r="H399" s="69"/>
      <c r="I399" s="69"/>
      <c r="J399" s="4"/>
      <c r="K399" s="4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 spans="1:26" ht="15.75" customHeight="1" x14ac:dyDescent="0.3">
      <c r="A400" s="69"/>
      <c r="B400" s="69"/>
      <c r="C400" s="159"/>
      <c r="D400" s="69"/>
      <c r="E400" s="69"/>
      <c r="F400" s="160"/>
      <c r="G400" s="160"/>
      <c r="H400" s="69"/>
      <c r="I400" s="69"/>
      <c r="J400" s="4"/>
      <c r="K400" s="4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 spans="1:26" ht="15.75" customHeight="1" x14ac:dyDescent="0.3">
      <c r="A401" s="69"/>
      <c r="B401" s="69"/>
      <c r="C401" s="159"/>
      <c r="D401" s="69"/>
      <c r="E401" s="69"/>
      <c r="F401" s="160"/>
      <c r="G401" s="160"/>
      <c r="H401" s="69"/>
      <c r="I401" s="69"/>
      <c r="J401" s="4"/>
      <c r="K401" s="4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 spans="1:26" ht="15.75" customHeight="1" x14ac:dyDescent="0.3">
      <c r="A402" s="69"/>
      <c r="B402" s="69"/>
      <c r="C402" s="159"/>
      <c r="D402" s="69"/>
      <c r="E402" s="69"/>
      <c r="F402" s="160"/>
      <c r="G402" s="160"/>
      <c r="H402" s="69"/>
      <c r="I402" s="69"/>
      <c r="J402" s="4"/>
      <c r="K402" s="4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 spans="1:26" ht="15.75" customHeight="1" x14ac:dyDescent="0.3">
      <c r="A403" s="69"/>
      <c r="B403" s="69"/>
      <c r="C403" s="159"/>
      <c r="D403" s="69"/>
      <c r="E403" s="69"/>
      <c r="F403" s="160"/>
      <c r="G403" s="160"/>
      <c r="H403" s="69"/>
      <c r="I403" s="69"/>
      <c r="J403" s="4"/>
      <c r="K403" s="4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 spans="1:26" ht="15.75" customHeight="1" x14ac:dyDescent="0.3">
      <c r="A404" s="69"/>
      <c r="B404" s="69"/>
      <c r="C404" s="159"/>
      <c r="D404" s="69"/>
      <c r="E404" s="69"/>
      <c r="F404" s="160"/>
      <c r="G404" s="160"/>
      <c r="H404" s="69"/>
      <c r="I404" s="69"/>
      <c r="J404" s="4"/>
      <c r="K404" s="4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 spans="1:26" ht="15.75" customHeight="1" x14ac:dyDescent="0.3">
      <c r="A405" s="69"/>
      <c r="B405" s="69"/>
      <c r="C405" s="159"/>
      <c r="D405" s="69"/>
      <c r="E405" s="69"/>
      <c r="F405" s="160"/>
      <c r="G405" s="160"/>
      <c r="H405" s="69"/>
      <c r="I405" s="69"/>
      <c r="J405" s="4"/>
      <c r="K405" s="4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 spans="1:26" ht="15.75" customHeight="1" x14ac:dyDescent="0.3">
      <c r="A406" s="69"/>
      <c r="B406" s="69"/>
      <c r="C406" s="159"/>
      <c r="D406" s="69"/>
      <c r="E406" s="69"/>
      <c r="F406" s="160"/>
      <c r="G406" s="160"/>
      <c r="H406" s="69"/>
      <c r="I406" s="69"/>
      <c r="J406" s="4"/>
      <c r="K406" s="4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 spans="1:26" ht="15.75" customHeight="1" x14ac:dyDescent="0.3">
      <c r="A407" s="69"/>
      <c r="B407" s="69"/>
      <c r="C407" s="159"/>
      <c r="D407" s="69"/>
      <c r="E407" s="69"/>
      <c r="F407" s="160"/>
      <c r="G407" s="160"/>
      <c r="H407" s="69"/>
      <c r="I407" s="69"/>
      <c r="J407" s="4"/>
      <c r="K407" s="4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 spans="1:26" ht="15.75" customHeight="1" x14ac:dyDescent="0.3">
      <c r="A408" s="69"/>
      <c r="B408" s="69"/>
      <c r="C408" s="159"/>
      <c r="D408" s="69"/>
      <c r="E408" s="69"/>
      <c r="F408" s="160"/>
      <c r="G408" s="160"/>
      <c r="H408" s="69"/>
      <c r="I408" s="69"/>
      <c r="J408" s="4"/>
      <c r="K408" s="4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 spans="1:26" ht="15.75" customHeight="1" x14ac:dyDescent="0.3">
      <c r="A409" s="69"/>
      <c r="B409" s="69"/>
      <c r="C409" s="159"/>
      <c r="D409" s="69"/>
      <c r="E409" s="69"/>
      <c r="F409" s="160"/>
      <c r="G409" s="160"/>
      <c r="H409" s="69"/>
      <c r="I409" s="69"/>
      <c r="J409" s="4"/>
      <c r="K409" s="4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 spans="1:26" ht="15.75" customHeight="1" x14ac:dyDescent="0.3">
      <c r="A410" s="69"/>
      <c r="B410" s="69"/>
      <c r="C410" s="159"/>
      <c r="D410" s="69"/>
      <c r="E410" s="69"/>
      <c r="F410" s="160"/>
      <c r="G410" s="160"/>
      <c r="H410" s="69"/>
      <c r="I410" s="69"/>
      <c r="J410" s="4"/>
      <c r="K410" s="4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 spans="1:26" ht="15.75" customHeight="1" x14ac:dyDescent="0.3">
      <c r="A411" s="69"/>
      <c r="B411" s="69"/>
      <c r="C411" s="159"/>
      <c r="D411" s="69"/>
      <c r="E411" s="69"/>
      <c r="F411" s="160"/>
      <c r="G411" s="160"/>
      <c r="H411" s="69"/>
      <c r="I411" s="69"/>
      <c r="J411" s="4"/>
      <c r="K411" s="4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 spans="1:26" ht="15.75" customHeight="1" x14ac:dyDescent="0.3">
      <c r="A412" s="69"/>
      <c r="B412" s="69"/>
      <c r="C412" s="159"/>
      <c r="D412" s="69"/>
      <c r="E412" s="69"/>
      <c r="F412" s="160"/>
      <c r="G412" s="160"/>
      <c r="H412" s="69"/>
      <c r="I412" s="69"/>
      <c r="J412" s="4"/>
      <c r="K412" s="4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 spans="1:26" ht="15.75" customHeight="1" x14ac:dyDescent="0.3">
      <c r="A413" s="69"/>
      <c r="B413" s="69"/>
      <c r="C413" s="159"/>
      <c r="D413" s="69"/>
      <c r="E413" s="69"/>
      <c r="F413" s="160"/>
      <c r="G413" s="160"/>
      <c r="H413" s="69"/>
      <c r="I413" s="69"/>
      <c r="J413" s="4"/>
      <c r="K413" s="4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 spans="1:26" ht="15.75" customHeight="1" x14ac:dyDescent="0.3">
      <c r="A414" s="69"/>
      <c r="B414" s="69"/>
      <c r="C414" s="159"/>
      <c r="D414" s="69"/>
      <c r="E414" s="69"/>
      <c r="F414" s="160"/>
      <c r="G414" s="160"/>
      <c r="H414" s="69"/>
      <c r="I414" s="69"/>
      <c r="J414" s="4"/>
      <c r="K414" s="4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 spans="1:26" ht="15.75" customHeight="1" x14ac:dyDescent="0.3">
      <c r="A415" s="69"/>
      <c r="B415" s="69"/>
      <c r="C415" s="159"/>
      <c r="D415" s="69"/>
      <c r="E415" s="69"/>
      <c r="F415" s="160"/>
      <c r="G415" s="160"/>
      <c r="H415" s="69"/>
      <c r="I415" s="69"/>
      <c r="J415" s="4"/>
      <c r="K415" s="4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 spans="1:26" ht="15.75" customHeight="1" x14ac:dyDescent="0.3">
      <c r="A416" s="69"/>
      <c r="B416" s="69"/>
      <c r="C416" s="159"/>
      <c r="D416" s="69"/>
      <c r="E416" s="69"/>
      <c r="F416" s="160"/>
      <c r="G416" s="160"/>
      <c r="H416" s="69"/>
      <c r="I416" s="69"/>
      <c r="J416" s="4"/>
      <c r="K416" s="4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 spans="1:26" ht="15.75" customHeight="1" x14ac:dyDescent="0.3">
      <c r="A417" s="69"/>
      <c r="B417" s="69"/>
      <c r="C417" s="159"/>
      <c r="D417" s="69"/>
      <c r="E417" s="69"/>
      <c r="F417" s="160"/>
      <c r="G417" s="160"/>
      <c r="H417" s="69"/>
      <c r="I417" s="69"/>
      <c r="J417" s="4"/>
      <c r="K417" s="4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 spans="1:26" ht="15.75" customHeight="1" x14ac:dyDescent="0.3">
      <c r="A418" s="69"/>
      <c r="B418" s="69"/>
      <c r="C418" s="159"/>
      <c r="D418" s="69"/>
      <c r="E418" s="69"/>
      <c r="F418" s="160"/>
      <c r="G418" s="160"/>
      <c r="H418" s="69"/>
      <c r="I418" s="69"/>
      <c r="J418" s="4"/>
      <c r="K418" s="4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 spans="1:26" ht="15.75" customHeight="1" x14ac:dyDescent="0.3">
      <c r="A419" s="69"/>
      <c r="B419" s="69"/>
      <c r="C419" s="159"/>
      <c r="D419" s="69"/>
      <c r="E419" s="69"/>
      <c r="F419" s="160"/>
      <c r="G419" s="160"/>
      <c r="H419" s="69"/>
      <c r="I419" s="69"/>
      <c r="J419" s="4"/>
      <c r="K419" s="4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 spans="1:26" ht="15.75" customHeight="1" x14ac:dyDescent="0.3">
      <c r="A420" s="69"/>
      <c r="B420" s="69"/>
      <c r="C420" s="159"/>
      <c r="D420" s="69"/>
      <c r="E420" s="69"/>
      <c r="F420" s="160"/>
      <c r="G420" s="160"/>
      <c r="H420" s="69"/>
      <c r="I420" s="69"/>
      <c r="J420" s="4"/>
      <c r="K420" s="4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 spans="1:26" ht="15.75" customHeight="1" x14ac:dyDescent="0.3">
      <c r="A421" s="69"/>
      <c r="B421" s="69"/>
      <c r="C421" s="159"/>
      <c r="D421" s="69"/>
      <c r="E421" s="69"/>
      <c r="F421" s="160"/>
      <c r="G421" s="160"/>
      <c r="H421" s="69"/>
      <c r="I421" s="69"/>
      <c r="J421" s="4"/>
      <c r="K421" s="4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 spans="1:26" ht="15.75" customHeight="1" x14ac:dyDescent="0.3">
      <c r="A422" s="69"/>
      <c r="B422" s="69"/>
      <c r="C422" s="159"/>
      <c r="D422" s="69"/>
      <c r="E422" s="69"/>
      <c r="F422" s="160"/>
      <c r="G422" s="160"/>
      <c r="H422" s="69"/>
      <c r="I422" s="69"/>
      <c r="J422" s="4"/>
      <c r="K422" s="4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 spans="1:26" ht="15.75" customHeight="1" x14ac:dyDescent="0.3">
      <c r="A423" s="69"/>
      <c r="B423" s="69"/>
      <c r="C423" s="159"/>
      <c r="D423" s="69"/>
      <c r="E423" s="69"/>
      <c r="F423" s="160"/>
      <c r="G423" s="160"/>
      <c r="H423" s="69"/>
      <c r="I423" s="69"/>
      <c r="J423" s="4"/>
      <c r="K423" s="4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 spans="1:26" ht="15.75" customHeight="1" x14ac:dyDescent="0.3">
      <c r="A424" s="69"/>
      <c r="B424" s="69"/>
      <c r="C424" s="159"/>
      <c r="D424" s="69"/>
      <c r="E424" s="69"/>
      <c r="F424" s="160"/>
      <c r="G424" s="160"/>
      <c r="H424" s="69"/>
      <c r="I424" s="69"/>
      <c r="J424" s="4"/>
      <c r="K424" s="4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 spans="1:26" ht="15.75" customHeight="1" x14ac:dyDescent="0.3">
      <c r="A425" s="69"/>
      <c r="B425" s="69"/>
      <c r="C425" s="159"/>
      <c r="D425" s="69"/>
      <c r="E425" s="69"/>
      <c r="F425" s="160"/>
      <c r="G425" s="160"/>
      <c r="H425" s="69"/>
      <c r="I425" s="69"/>
      <c r="J425" s="4"/>
      <c r="K425" s="4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 spans="1:26" ht="15.75" customHeight="1" x14ac:dyDescent="0.3">
      <c r="A426" s="69"/>
      <c r="B426" s="69"/>
      <c r="C426" s="159"/>
      <c r="D426" s="69"/>
      <c r="E426" s="69"/>
      <c r="F426" s="160"/>
      <c r="G426" s="160"/>
      <c r="H426" s="69"/>
      <c r="I426" s="69"/>
      <c r="J426" s="4"/>
      <c r="K426" s="4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 spans="1:26" ht="15.75" customHeight="1" x14ac:dyDescent="0.3">
      <c r="A427" s="69"/>
      <c r="B427" s="69"/>
      <c r="C427" s="159"/>
      <c r="D427" s="69"/>
      <c r="E427" s="69"/>
      <c r="F427" s="160"/>
      <c r="G427" s="160"/>
      <c r="H427" s="69"/>
      <c r="I427" s="69"/>
      <c r="J427" s="4"/>
      <c r="K427" s="4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 spans="1:26" ht="15.75" customHeight="1" x14ac:dyDescent="0.3">
      <c r="A428" s="69"/>
      <c r="B428" s="69"/>
      <c r="C428" s="159"/>
      <c r="D428" s="69"/>
      <c r="E428" s="69"/>
      <c r="F428" s="160"/>
      <c r="G428" s="160"/>
      <c r="H428" s="69"/>
      <c r="I428" s="69"/>
      <c r="J428" s="4"/>
      <c r="K428" s="4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 spans="1:26" ht="15.75" customHeight="1" x14ac:dyDescent="0.3">
      <c r="A429" s="69"/>
      <c r="B429" s="69"/>
      <c r="C429" s="159"/>
      <c r="D429" s="69"/>
      <c r="E429" s="69"/>
      <c r="F429" s="160"/>
      <c r="G429" s="160"/>
      <c r="H429" s="69"/>
      <c r="I429" s="69"/>
      <c r="J429" s="4"/>
      <c r="K429" s="4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 spans="1:26" ht="15.75" customHeight="1" x14ac:dyDescent="0.3">
      <c r="A430" s="69"/>
      <c r="B430" s="69"/>
      <c r="C430" s="159"/>
      <c r="D430" s="69"/>
      <c r="E430" s="69"/>
      <c r="F430" s="160"/>
      <c r="G430" s="160"/>
      <c r="H430" s="69"/>
      <c r="I430" s="69"/>
      <c r="J430" s="4"/>
      <c r="K430" s="4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 spans="1:26" ht="15.75" customHeight="1" x14ac:dyDescent="0.3">
      <c r="A431" s="69"/>
      <c r="B431" s="69"/>
      <c r="C431" s="159"/>
      <c r="D431" s="69"/>
      <c r="E431" s="69"/>
      <c r="F431" s="160"/>
      <c r="G431" s="160"/>
      <c r="H431" s="69"/>
      <c r="I431" s="69"/>
      <c r="J431" s="4"/>
      <c r="K431" s="4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 spans="1:26" ht="15.75" customHeight="1" x14ac:dyDescent="0.3">
      <c r="A432" s="69"/>
      <c r="B432" s="69"/>
      <c r="C432" s="159"/>
      <c r="D432" s="69"/>
      <c r="E432" s="69"/>
      <c r="F432" s="160"/>
      <c r="G432" s="160"/>
      <c r="H432" s="69"/>
      <c r="I432" s="69"/>
      <c r="J432" s="4"/>
      <c r="K432" s="4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 spans="1:26" ht="15.75" customHeight="1" x14ac:dyDescent="0.3">
      <c r="A433" s="69"/>
      <c r="B433" s="69"/>
      <c r="C433" s="159"/>
      <c r="D433" s="69"/>
      <c r="E433" s="69"/>
      <c r="F433" s="160"/>
      <c r="G433" s="160"/>
      <c r="H433" s="69"/>
      <c r="I433" s="69"/>
      <c r="J433" s="4"/>
      <c r="K433" s="4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 spans="1:26" ht="15.75" customHeight="1" x14ac:dyDescent="0.3">
      <c r="A434" s="69"/>
      <c r="B434" s="69"/>
      <c r="C434" s="159"/>
      <c r="D434" s="69"/>
      <c r="E434" s="69"/>
      <c r="F434" s="160"/>
      <c r="G434" s="160"/>
      <c r="H434" s="69"/>
      <c r="I434" s="69"/>
      <c r="J434" s="4"/>
      <c r="K434" s="4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 spans="1:26" ht="15.75" customHeight="1" x14ac:dyDescent="0.3">
      <c r="A435" s="69"/>
      <c r="B435" s="69"/>
      <c r="C435" s="159"/>
      <c r="D435" s="69"/>
      <c r="E435" s="69"/>
      <c r="F435" s="160"/>
      <c r="G435" s="160"/>
      <c r="H435" s="69"/>
      <c r="I435" s="69"/>
      <c r="J435" s="4"/>
      <c r="K435" s="4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 spans="1:26" ht="15.75" customHeight="1" x14ac:dyDescent="0.3">
      <c r="A436" s="69"/>
      <c r="B436" s="69"/>
      <c r="C436" s="159"/>
      <c r="D436" s="69"/>
      <c r="E436" s="69"/>
      <c r="F436" s="160"/>
      <c r="G436" s="160"/>
      <c r="H436" s="69"/>
      <c r="I436" s="69"/>
      <c r="J436" s="4"/>
      <c r="K436" s="4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 spans="1:26" ht="15.75" customHeight="1" x14ac:dyDescent="0.3">
      <c r="A437" s="69"/>
      <c r="B437" s="69"/>
      <c r="C437" s="159"/>
      <c r="D437" s="69"/>
      <c r="E437" s="69"/>
      <c r="F437" s="160"/>
      <c r="G437" s="160"/>
      <c r="H437" s="69"/>
      <c r="I437" s="69"/>
      <c r="J437" s="4"/>
      <c r="K437" s="4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 spans="1:26" ht="15.75" customHeight="1" x14ac:dyDescent="0.3">
      <c r="A438" s="69"/>
      <c r="B438" s="69"/>
      <c r="C438" s="159"/>
      <c r="D438" s="69"/>
      <c r="E438" s="69"/>
      <c r="F438" s="160"/>
      <c r="G438" s="160"/>
      <c r="H438" s="69"/>
      <c r="I438" s="69"/>
      <c r="J438" s="4"/>
      <c r="K438" s="4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 spans="1:26" ht="15.75" customHeight="1" x14ac:dyDescent="0.3">
      <c r="A439" s="69"/>
      <c r="B439" s="69"/>
      <c r="C439" s="159"/>
      <c r="D439" s="69"/>
      <c r="E439" s="69"/>
      <c r="F439" s="160"/>
      <c r="G439" s="160"/>
      <c r="H439" s="69"/>
      <c r="I439" s="69"/>
      <c r="J439" s="4"/>
      <c r="K439" s="4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 spans="1:26" ht="15.75" customHeight="1" x14ac:dyDescent="0.3">
      <c r="A440" s="69"/>
      <c r="B440" s="69"/>
      <c r="C440" s="159"/>
      <c r="D440" s="69"/>
      <c r="E440" s="69"/>
      <c r="F440" s="160"/>
      <c r="G440" s="160"/>
      <c r="H440" s="69"/>
      <c r="I440" s="69"/>
      <c r="J440" s="4"/>
      <c r="K440" s="4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 spans="1:26" ht="15.75" customHeight="1" x14ac:dyDescent="0.3">
      <c r="A441" s="69"/>
      <c r="B441" s="69"/>
      <c r="C441" s="159"/>
      <c r="D441" s="69"/>
      <c r="E441" s="69"/>
      <c r="F441" s="160"/>
      <c r="G441" s="160"/>
      <c r="H441" s="69"/>
      <c r="I441" s="69"/>
      <c r="J441" s="4"/>
      <c r="K441" s="4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 spans="1:26" ht="15.75" customHeight="1" x14ac:dyDescent="0.3">
      <c r="A442" s="69"/>
      <c r="B442" s="69"/>
      <c r="C442" s="159"/>
      <c r="D442" s="69"/>
      <c r="E442" s="69"/>
      <c r="F442" s="160"/>
      <c r="G442" s="160"/>
      <c r="H442" s="69"/>
      <c r="I442" s="69"/>
      <c r="J442" s="4"/>
      <c r="K442" s="4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 spans="1:26" ht="15.75" customHeight="1" x14ac:dyDescent="0.3">
      <c r="A443" s="69"/>
      <c r="B443" s="69"/>
      <c r="C443" s="159"/>
      <c r="D443" s="69"/>
      <c r="E443" s="69"/>
      <c r="F443" s="160"/>
      <c r="G443" s="160"/>
      <c r="H443" s="69"/>
      <c r="I443" s="69"/>
      <c r="J443" s="4"/>
      <c r="K443" s="4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 spans="1:26" ht="15.75" customHeight="1" x14ac:dyDescent="0.3">
      <c r="A444" s="69"/>
      <c r="B444" s="69"/>
      <c r="C444" s="159"/>
      <c r="D444" s="69"/>
      <c r="E444" s="69"/>
      <c r="F444" s="160"/>
      <c r="G444" s="160"/>
      <c r="H444" s="69"/>
      <c r="I444" s="69"/>
      <c r="J444" s="4"/>
      <c r="K444" s="4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 spans="1:26" ht="15.75" customHeight="1" x14ac:dyDescent="0.3">
      <c r="A445" s="69"/>
      <c r="B445" s="69"/>
      <c r="C445" s="159"/>
      <c r="D445" s="69"/>
      <c r="E445" s="69"/>
      <c r="F445" s="160"/>
      <c r="G445" s="160"/>
      <c r="H445" s="69"/>
      <c r="I445" s="69"/>
      <c r="J445" s="4"/>
      <c r="K445" s="4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 spans="1:26" ht="15.75" customHeight="1" x14ac:dyDescent="0.3">
      <c r="A446" s="69"/>
      <c r="B446" s="69"/>
      <c r="C446" s="159"/>
      <c r="D446" s="69"/>
      <c r="E446" s="69"/>
      <c r="F446" s="160"/>
      <c r="G446" s="160"/>
      <c r="H446" s="69"/>
      <c r="I446" s="69"/>
      <c r="J446" s="4"/>
      <c r="K446" s="4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 spans="1:26" ht="15.75" customHeight="1" x14ac:dyDescent="0.3">
      <c r="A447" s="69"/>
      <c r="B447" s="69"/>
      <c r="C447" s="159"/>
      <c r="D447" s="69"/>
      <c r="E447" s="69"/>
      <c r="F447" s="160"/>
      <c r="G447" s="160"/>
      <c r="H447" s="69"/>
      <c r="I447" s="69"/>
      <c r="J447" s="4"/>
      <c r="K447" s="4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 spans="1:26" ht="15.75" customHeight="1" x14ac:dyDescent="0.3">
      <c r="A448" s="69"/>
      <c r="B448" s="69"/>
      <c r="C448" s="159"/>
      <c r="D448" s="69"/>
      <c r="E448" s="69"/>
      <c r="F448" s="160"/>
      <c r="G448" s="160"/>
      <c r="H448" s="69"/>
      <c r="I448" s="69"/>
      <c r="J448" s="4"/>
      <c r="K448" s="4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 spans="1:26" ht="15.75" customHeight="1" x14ac:dyDescent="0.3">
      <c r="A449" s="69"/>
      <c r="B449" s="69"/>
      <c r="C449" s="159"/>
      <c r="D449" s="69"/>
      <c r="E449" s="69"/>
      <c r="F449" s="160"/>
      <c r="G449" s="160"/>
      <c r="H449" s="69"/>
      <c r="I449" s="69"/>
      <c r="J449" s="4"/>
      <c r="K449" s="4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 spans="1:26" ht="15.75" customHeight="1" x14ac:dyDescent="0.3">
      <c r="A450" s="69"/>
      <c r="B450" s="69"/>
      <c r="C450" s="159"/>
      <c r="D450" s="69"/>
      <c r="E450" s="69"/>
      <c r="F450" s="160"/>
      <c r="G450" s="160"/>
      <c r="H450" s="69"/>
      <c r="I450" s="69"/>
      <c r="J450" s="4"/>
      <c r="K450" s="4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 spans="1:26" ht="15.75" customHeight="1" x14ac:dyDescent="0.3">
      <c r="A451" s="69"/>
      <c r="B451" s="69"/>
      <c r="C451" s="159"/>
      <c r="D451" s="69"/>
      <c r="E451" s="69"/>
      <c r="F451" s="160"/>
      <c r="G451" s="160"/>
      <c r="H451" s="69"/>
      <c r="I451" s="69"/>
      <c r="J451" s="4"/>
      <c r="K451" s="4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 spans="1:26" ht="15.75" customHeight="1" x14ac:dyDescent="0.3">
      <c r="A452" s="69"/>
      <c r="B452" s="69"/>
      <c r="C452" s="159"/>
      <c r="D452" s="69"/>
      <c r="E452" s="69"/>
      <c r="F452" s="160"/>
      <c r="G452" s="160"/>
      <c r="H452" s="69"/>
      <c r="I452" s="69"/>
      <c r="J452" s="4"/>
      <c r="K452" s="4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 spans="1:26" ht="15.75" customHeight="1" x14ac:dyDescent="0.3">
      <c r="A453" s="69"/>
      <c r="B453" s="69"/>
      <c r="C453" s="159"/>
      <c r="D453" s="69"/>
      <c r="E453" s="69"/>
      <c r="F453" s="160"/>
      <c r="G453" s="160"/>
      <c r="H453" s="69"/>
      <c r="I453" s="69"/>
      <c r="J453" s="4"/>
      <c r="K453" s="4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 spans="1:26" ht="15.75" customHeight="1" x14ac:dyDescent="0.3">
      <c r="A454" s="69"/>
      <c r="B454" s="69"/>
      <c r="C454" s="159"/>
      <c r="D454" s="69"/>
      <c r="E454" s="69"/>
      <c r="F454" s="160"/>
      <c r="G454" s="160"/>
      <c r="H454" s="69"/>
      <c r="I454" s="69"/>
      <c r="J454" s="4"/>
      <c r="K454" s="4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 spans="1:26" ht="15.75" customHeight="1" x14ac:dyDescent="0.3">
      <c r="A455" s="69"/>
      <c r="B455" s="69"/>
      <c r="C455" s="159"/>
      <c r="D455" s="69"/>
      <c r="E455" s="69"/>
      <c r="F455" s="160"/>
      <c r="G455" s="160"/>
      <c r="H455" s="69"/>
      <c r="I455" s="69"/>
      <c r="J455" s="4"/>
      <c r="K455" s="4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 spans="1:26" ht="15.75" customHeight="1" x14ac:dyDescent="0.3">
      <c r="A456" s="69"/>
      <c r="B456" s="69"/>
      <c r="C456" s="159"/>
      <c r="D456" s="69"/>
      <c r="E456" s="69"/>
      <c r="F456" s="160"/>
      <c r="G456" s="160"/>
      <c r="H456" s="69"/>
      <c r="I456" s="69"/>
      <c r="J456" s="4"/>
      <c r="K456" s="4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 spans="1:26" ht="15.75" customHeight="1" x14ac:dyDescent="0.3">
      <c r="A457" s="69"/>
      <c r="B457" s="69"/>
      <c r="C457" s="159"/>
      <c r="D457" s="69"/>
      <c r="E457" s="69"/>
      <c r="F457" s="160"/>
      <c r="G457" s="160"/>
      <c r="H457" s="69"/>
      <c r="I457" s="69"/>
      <c r="J457" s="4"/>
      <c r="K457" s="4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 spans="1:26" ht="15.75" customHeight="1" x14ac:dyDescent="0.3">
      <c r="A458" s="69"/>
      <c r="B458" s="69"/>
      <c r="C458" s="159"/>
      <c r="D458" s="69"/>
      <c r="E458" s="69"/>
      <c r="F458" s="160"/>
      <c r="G458" s="160"/>
      <c r="H458" s="69"/>
      <c r="I458" s="69"/>
      <c r="J458" s="4"/>
      <c r="K458" s="4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 spans="1:26" ht="15.75" customHeight="1" x14ac:dyDescent="0.3">
      <c r="A459" s="69"/>
      <c r="B459" s="69"/>
      <c r="C459" s="159"/>
      <c r="D459" s="69"/>
      <c r="E459" s="69"/>
      <c r="F459" s="160"/>
      <c r="G459" s="160"/>
      <c r="H459" s="69"/>
      <c r="I459" s="69"/>
      <c r="J459" s="4"/>
      <c r="K459" s="4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 spans="1:26" ht="15.75" customHeight="1" x14ac:dyDescent="0.3">
      <c r="A460" s="69"/>
      <c r="B460" s="69"/>
      <c r="C460" s="159"/>
      <c r="D460" s="69"/>
      <c r="E460" s="69"/>
      <c r="F460" s="160"/>
      <c r="G460" s="160"/>
      <c r="H460" s="69"/>
      <c r="I460" s="69"/>
      <c r="J460" s="4"/>
      <c r="K460" s="4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 spans="1:26" ht="15.75" customHeight="1" x14ac:dyDescent="0.3">
      <c r="A461" s="69"/>
      <c r="B461" s="69"/>
      <c r="C461" s="159"/>
      <c r="D461" s="69"/>
      <c r="E461" s="69"/>
      <c r="F461" s="160"/>
      <c r="G461" s="160"/>
      <c r="H461" s="69"/>
      <c r="I461" s="69"/>
      <c r="J461" s="4"/>
      <c r="K461" s="4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 spans="1:26" ht="15.75" customHeight="1" x14ac:dyDescent="0.3">
      <c r="A462" s="69"/>
      <c r="B462" s="69"/>
      <c r="C462" s="159"/>
      <c r="D462" s="69"/>
      <c r="E462" s="69"/>
      <c r="F462" s="160"/>
      <c r="G462" s="160"/>
      <c r="H462" s="69"/>
      <c r="I462" s="69"/>
      <c r="J462" s="4"/>
      <c r="K462" s="4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 spans="1:26" ht="15.75" customHeight="1" x14ac:dyDescent="0.3">
      <c r="A463" s="69"/>
      <c r="B463" s="69"/>
      <c r="C463" s="159"/>
      <c r="D463" s="69"/>
      <c r="E463" s="69"/>
      <c r="F463" s="160"/>
      <c r="G463" s="160"/>
      <c r="H463" s="69"/>
      <c r="I463" s="69"/>
      <c r="J463" s="4"/>
      <c r="K463" s="4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 spans="1:26" ht="15.75" customHeight="1" x14ac:dyDescent="0.3">
      <c r="A464" s="69"/>
      <c r="B464" s="69"/>
      <c r="C464" s="159"/>
      <c r="D464" s="69"/>
      <c r="E464" s="69"/>
      <c r="F464" s="160"/>
      <c r="G464" s="160"/>
      <c r="H464" s="69"/>
      <c r="I464" s="69"/>
      <c r="J464" s="4"/>
      <c r="K464" s="4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 spans="1:26" ht="15.75" customHeight="1" x14ac:dyDescent="0.3">
      <c r="A465" s="69"/>
      <c r="B465" s="69"/>
      <c r="C465" s="159"/>
      <c r="D465" s="69"/>
      <c r="E465" s="69"/>
      <c r="F465" s="160"/>
      <c r="G465" s="160"/>
      <c r="H465" s="69"/>
      <c r="I465" s="69"/>
      <c r="J465" s="4"/>
      <c r="K465" s="4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 spans="1:26" ht="15.75" customHeight="1" x14ac:dyDescent="0.3">
      <c r="A466" s="69"/>
      <c r="B466" s="69"/>
      <c r="C466" s="159"/>
      <c r="D466" s="69"/>
      <c r="E466" s="69"/>
      <c r="F466" s="160"/>
      <c r="G466" s="160"/>
      <c r="H466" s="69"/>
      <c r="I466" s="69"/>
      <c r="J466" s="4"/>
      <c r="K466" s="4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 spans="1:26" ht="15.75" customHeight="1" x14ac:dyDescent="0.3">
      <c r="A467" s="69"/>
      <c r="B467" s="69"/>
      <c r="C467" s="159"/>
      <c r="D467" s="69"/>
      <c r="E467" s="69"/>
      <c r="F467" s="160"/>
      <c r="G467" s="160"/>
      <c r="H467" s="69"/>
      <c r="I467" s="69"/>
      <c r="J467" s="4"/>
      <c r="K467" s="4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 spans="1:26" ht="15.75" customHeight="1" x14ac:dyDescent="0.3">
      <c r="A468" s="69"/>
      <c r="B468" s="69"/>
      <c r="C468" s="159"/>
      <c r="D468" s="69"/>
      <c r="E468" s="69"/>
      <c r="F468" s="160"/>
      <c r="G468" s="160"/>
      <c r="H468" s="69"/>
      <c r="I468" s="69"/>
      <c r="J468" s="4"/>
      <c r="K468" s="4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 spans="1:26" ht="15.75" customHeight="1" x14ac:dyDescent="0.3">
      <c r="A469" s="69"/>
      <c r="B469" s="69"/>
      <c r="C469" s="159"/>
      <c r="D469" s="69"/>
      <c r="E469" s="69"/>
      <c r="F469" s="160"/>
      <c r="G469" s="160"/>
      <c r="H469" s="69"/>
      <c r="I469" s="69"/>
      <c r="J469" s="4"/>
      <c r="K469" s="4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 spans="1:26" ht="15.75" customHeight="1" x14ac:dyDescent="0.3">
      <c r="A470" s="69"/>
      <c r="B470" s="69"/>
      <c r="C470" s="159"/>
      <c r="D470" s="69"/>
      <c r="E470" s="69"/>
      <c r="F470" s="160"/>
      <c r="G470" s="160"/>
      <c r="H470" s="69"/>
      <c r="I470" s="69"/>
      <c r="J470" s="4"/>
      <c r="K470" s="4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 spans="1:26" ht="15.75" customHeight="1" x14ac:dyDescent="0.3">
      <c r="A471" s="69"/>
      <c r="B471" s="69"/>
      <c r="C471" s="159"/>
      <c r="D471" s="69"/>
      <c r="E471" s="69"/>
      <c r="F471" s="160"/>
      <c r="G471" s="160"/>
      <c r="H471" s="69"/>
      <c r="I471" s="69"/>
      <c r="J471" s="4"/>
      <c r="K471" s="4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 spans="1:26" ht="15.75" customHeight="1" x14ac:dyDescent="0.3">
      <c r="A472" s="69"/>
      <c r="B472" s="69"/>
      <c r="C472" s="159"/>
      <c r="D472" s="69"/>
      <c r="E472" s="69"/>
      <c r="F472" s="160"/>
      <c r="G472" s="160"/>
      <c r="H472" s="69"/>
      <c r="I472" s="69"/>
      <c r="J472" s="4"/>
      <c r="K472" s="4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 spans="1:26" ht="15.75" customHeight="1" x14ac:dyDescent="0.3">
      <c r="A473" s="69"/>
      <c r="B473" s="69"/>
      <c r="C473" s="159"/>
      <c r="D473" s="69"/>
      <c r="E473" s="69"/>
      <c r="F473" s="160"/>
      <c r="G473" s="160"/>
      <c r="H473" s="69"/>
      <c r="I473" s="69"/>
      <c r="J473" s="4"/>
      <c r="K473" s="4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 spans="1:26" ht="15.75" customHeight="1" x14ac:dyDescent="0.3">
      <c r="A474" s="69"/>
      <c r="B474" s="69"/>
      <c r="C474" s="159"/>
      <c r="D474" s="69"/>
      <c r="E474" s="69"/>
      <c r="F474" s="160"/>
      <c r="G474" s="160"/>
      <c r="H474" s="69"/>
      <c r="I474" s="69"/>
      <c r="J474" s="4"/>
      <c r="K474" s="4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 spans="1:26" ht="15.75" customHeight="1" x14ac:dyDescent="0.3">
      <c r="A475" s="69"/>
      <c r="B475" s="69"/>
      <c r="C475" s="159"/>
      <c r="D475" s="69"/>
      <c r="E475" s="69"/>
      <c r="F475" s="160"/>
      <c r="G475" s="160"/>
      <c r="H475" s="69"/>
      <c r="I475" s="69"/>
      <c r="J475" s="4"/>
      <c r="K475" s="4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 spans="1:26" ht="15.75" customHeight="1" x14ac:dyDescent="0.3">
      <c r="A476" s="69"/>
      <c r="B476" s="69"/>
      <c r="C476" s="159"/>
      <c r="D476" s="69"/>
      <c r="E476" s="69"/>
      <c r="F476" s="160"/>
      <c r="G476" s="160"/>
      <c r="H476" s="69"/>
      <c r="I476" s="69"/>
      <c r="J476" s="4"/>
      <c r="K476" s="4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 spans="1:26" ht="15.75" customHeight="1" x14ac:dyDescent="0.3">
      <c r="A477" s="69"/>
      <c r="B477" s="69"/>
      <c r="C477" s="159"/>
      <c r="D477" s="69"/>
      <c r="E477" s="69"/>
      <c r="F477" s="160"/>
      <c r="G477" s="160"/>
      <c r="H477" s="69"/>
      <c r="I477" s="69"/>
      <c r="J477" s="4"/>
      <c r="K477" s="4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 spans="1:26" ht="15.75" customHeight="1" x14ac:dyDescent="0.3">
      <c r="A478" s="69"/>
      <c r="B478" s="69"/>
      <c r="C478" s="159"/>
      <c r="D478" s="69"/>
      <c r="E478" s="69"/>
      <c r="F478" s="160"/>
      <c r="G478" s="160"/>
      <c r="H478" s="69"/>
      <c r="I478" s="69"/>
      <c r="J478" s="4"/>
      <c r="K478" s="4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 spans="1:26" ht="15.75" customHeight="1" x14ac:dyDescent="0.3">
      <c r="A479" s="69"/>
      <c r="B479" s="69"/>
      <c r="C479" s="159"/>
      <c r="D479" s="69"/>
      <c r="E479" s="69"/>
      <c r="F479" s="160"/>
      <c r="G479" s="160"/>
      <c r="H479" s="69"/>
      <c r="I479" s="69"/>
      <c r="J479" s="4"/>
      <c r="K479" s="4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 spans="1:26" ht="15.75" customHeight="1" x14ac:dyDescent="0.3">
      <c r="A480" s="69"/>
      <c r="B480" s="69"/>
      <c r="C480" s="159"/>
      <c r="D480" s="69"/>
      <c r="E480" s="69"/>
      <c r="F480" s="160"/>
      <c r="G480" s="160"/>
      <c r="H480" s="69"/>
      <c r="I480" s="69"/>
      <c r="J480" s="4"/>
      <c r="K480" s="4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 spans="1:26" ht="15.75" customHeight="1" x14ac:dyDescent="0.3">
      <c r="A481" s="69"/>
      <c r="B481" s="69"/>
      <c r="C481" s="159"/>
      <c r="D481" s="69"/>
      <c r="E481" s="69"/>
      <c r="F481" s="160"/>
      <c r="G481" s="160"/>
      <c r="H481" s="69"/>
      <c r="I481" s="69"/>
      <c r="J481" s="4"/>
      <c r="K481" s="4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 spans="1:26" ht="15.75" customHeight="1" x14ac:dyDescent="0.3">
      <c r="A482" s="69"/>
      <c r="B482" s="69"/>
      <c r="C482" s="159"/>
      <c r="D482" s="69"/>
      <c r="E482" s="69"/>
      <c r="F482" s="160"/>
      <c r="G482" s="160"/>
      <c r="H482" s="69"/>
      <c r="I482" s="69"/>
      <c r="J482" s="4"/>
      <c r="K482" s="4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 spans="1:26" ht="15.75" customHeight="1" x14ac:dyDescent="0.3">
      <c r="A483" s="69"/>
      <c r="B483" s="69"/>
      <c r="C483" s="159"/>
      <c r="D483" s="69"/>
      <c r="E483" s="69"/>
      <c r="F483" s="160"/>
      <c r="G483" s="160"/>
      <c r="H483" s="69"/>
      <c r="I483" s="69"/>
      <c r="J483" s="4"/>
      <c r="K483" s="4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 spans="1:26" ht="15.75" customHeight="1" x14ac:dyDescent="0.3">
      <c r="A484" s="69"/>
      <c r="B484" s="69"/>
      <c r="C484" s="159"/>
      <c r="D484" s="69"/>
      <c r="E484" s="69"/>
      <c r="F484" s="160"/>
      <c r="G484" s="160"/>
      <c r="H484" s="69"/>
      <c r="I484" s="69"/>
      <c r="J484" s="4"/>
      <c r="K484" s="4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 spans="1:26" ht="15.75" customHeight="1" x14ac:dyDescent="0.3">
      <c r="A485" s="69"/>
      <c r="B485" s="69"/>
      <c r="C485" s="159"/>
      <c r="D485" s="69"/>
      <c r="E485" s="69"/>
      <c r="F485" s="160"/>
      <c r="G485" s="160"/>
      <c r="H485" s="69"/>
      <c r="I485" s="69"/>
      <c r="J485" s="4"/>
      <c r="K485" s="4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 spans="1:26" ht="15.75" customHeight="1" x14ac:dyDescent="0.3">
      <c r="A486" s="69"/>
      <c r="B486" s="69"/>
      <c r="C486" s="159"/>
      <c r="D486" s="69"/>
      <c r="E486" s="69"/>
      <c r="F486" s="160"/>
      <c r="G486" s="160"/>
      <c r="H486" s="69"/>
      <c r="I486" s="69"/>
      <c r="J486" s="4"/>
      <c r="K486" s="4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 spans="1:26" ht="15.75" customHeight="1" x14ac:dyDescent="0.3">
      <c r="A487" s="69"/>
      <c r="B487" s="69"/>
      <c r="C487" s="159"/>
      <c r="D487" s="69"/>
      <c r="E487" s="69"/>
      <c r="F487" s="160"/>
      <c r="G487" s="160"/>
      <c r="H487" s="69"/>
      <c r="I487" s="69"/>
      <c r="J487" s="4"/>
      <c r="K487" s="4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 spans="1:26" ht="15.75" customHeight="1" x14ac:dyDescent="0.3">
      <c r="A488" s="69"/>
      <c r="B488" s="69"/>
      <c r="C488" s="159"/>
      <c r="D488" s="69"/>
      <c r="E488" s="69"/>
      <c r="F488" s="160"/>
      <c r="G488" s="160"/>
      <c r="H488" s="69"/>
      <c r="I488" s="69"/>
      <c r="J488" s="4"/>
      <c r="K488" s="4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 spans="1:26" ht="15.75" customHeight="1" x14ac:dyDescent="0.3">
      <c r="A489" s="69"/>
      <c r="B489" s="69"/>
      <c r="C489" s="159"/>
      <c r="D489" s="69"/>
      <c r="E489" s="69"/>
      <c r="F489" s="160"/>
      <c r="G489" s="160"/>
      <c r="H489" s="69"/>
      <c r="I489" s="69"/>
      <c r="J489" s="4"/>
      <c r="K489" s="4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 spans="1:26" ht="15.75" customHeight="1" x14ac:dyDescent="0.3">
      <c r="A490" s="69"/>
      <c r="B490" s="69"/>
      <c r="C490" s="159"/>
      <c r="D490" s="69"/>
      <c r="E490" s="69"/>
      <c r="F490" s="160"/>
      <c r="G490" s="160"/>
      <c r="H490" s="69"/>
      <c r="I490" s="69"/>
      <c r="J490" s="4"/>
      <c r="K490" s="4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 spans="1:26" ht="15.75" customHeight="1" x14ac:dyDescent="0.3">
      <c r="A491" s="69"/>
      <c r="B491" s="69"/>
      <c r="C491" s="159"/>
      <c r="D491" s="69"/>
      <c r="E491" s="69"/>
      <c r="F491" s="160"/>
      <c r="G491" s="160"/>
      <c r="H491" s="69"/>
      <c r="I491" s="69"/>
      <c r="J491" s="4"/>
      <c r="K491" s="4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 spans="1:26" ht="15.75" customHeight="1" x14ac:dyDescent="0.3">
      <c r="A492" s="69"/>
      <c r="B492" s="69"/>
      <c r="C492" s="159"/>
      <c r="D492" s="69"/>
      <c r="E492" s="69"/>
      <c r="F492" s="160"/>
      <c r="G492" s="160"/>
      <c r="H492" s="69"/>
      <c r="I492" s="69"/>
      <c r="J492" s="4"/>
      <c r="K492" s="4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 spans="1:26" ht="15.75" customHeight="1" x14ac:dyDescent="0.3">
      <c r="A493" s="69"/>
      <c r="B493" s="69"/>
      <c r="C493" s="159"/>
      <c r="D493" s="69"/>
      <c r="E493" s="69"/>
      <c r="F493" s="160"/>
      <c r="G493" s="160"/>
      <c r="H493" s="69"/>
      <c r="I493" s="69"/>
      <c r="J493" s="4"/>
      <c r="K493" s="4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 spans="1:26" ht="15.75" customHeight="1" x14ac:dyDescent="0.3">
      <c r="A494" s="69"/>
      <c r="B494" s="69"/>
      <c r="C494" s="159"/>
      <c r="D494" s="69"/>
      <c r="E494" s="69"/>
      <c r="F494" s="160"/>
      <c r="G494" s="160"/>
      <c r="H494" s="69"/>
      <c r="I494" s="69"/>
      <c r="J494" s="4"/>
      <c r="K494" s="4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 spans="1:26" ht="15.75" customHeight="1" x14ac:dyDescent="0.3">
      <c r="A495" s="69"/>
      <c r="B495" s="69"/>
      <c r="C495" s="159"/>
      <c r="D495" s="69"/>
      <c r="E495" s="69"/>
      <c r="F495" s="160"/>
      <c r="G495" s="160"/>
      <c r="H495" s="69"/>
      <c r="I495" s="69"/>
      <c r="J495" s="4"/>
      <c r="K495" s="4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 spans="1:26" ht="15.75" customHeight="1" x14ac:dyDescent="0.3">
      <c r="A496" s="69"/>
      <c r="B496" s="69"/>
      <c r="C496" s="159"/>
      <c r="D496" s="69"/>
      <c r="E496" s="69"/>
      <c r="F496" s="160"/>
      <c r="G496" s="160"/>
      <c r="H496" s="69"/>
      <c r="I496" s="69"/>
      <c r="J496" s="4"/>
      <c r="K496" s="4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 spans="1:26" ht="15.75" customHeight="1" x14ac:dyDescent="0.3">
      <c r="A497" s="69"/>
      <c r="B497" s="69"/>
      <c r="C497" s="159"/>
      <c r="D497" s="69"/>
      <c r="E497" s="69"/>
      <c r="F497" s="160"/>
      <c r="G497" s="160"/>
      <c r="H497" s="69"/>
      <c r="I497" s="69"/>
      <c r="J497" s="4"/>
      <c r="K497" s="4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 spans="1:26" ht="15.75" customHeight="1" x14ac:dyDescent="0.3">
      <c r="A498" s="69"/>
      <c r="B498" s="69"/>
      <c r="C498" s="159"/>
      <c r="D498" s="69"/>
      <c r="E498" s="69"/>
      <c r="F498" s="160"/>
      <c r="G498" s="160"/>
      <c r="H498" s="69"/>
      <c r="I498" s="69"/>
      <c r="J498" s="4"/>
      <c r="K498" s="4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 spans="1:26" ht="15.75" customHeight="1" x14ac:dyDescent="0.3">
      <c r="A499" s="69"/>
      <c r="B499" s="69"/>
      <c r="C499" s="159"/>
      <c r="D499" s="69"/>
      <c r="E499" s="69"/>
      <c r="F499" s="160"/>
      <c r="G499" s="160"/>
      <c r="H499" s="69"/>
      <c r="I499" s="69"/>
      <c r="J499" s="4"/>
      <c r="K499" s="4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 spans="1:26" ht="15.75" customHeight="1" x14ac:dyDescent="0.3">
      <c r="A500" s="69"/>
      <c r="B500" s="69"/>
      <c r="C500" s="159"/>
      <c r="D500" s="69"/>
      <c r="E500" s="69"/>
      <c r="F500" s="160"/>
      <c r="G500" s="160"/>
      <c r="H500" s="69"/>
      <c r="I500" s="69"/>
      <c r="J500" s="4"/>
      <c r="K500" s="4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 spans="1:26" ht="15.75" customHeight="1" x14ac:dyDescent="0.3">
      <c r="A501" s="69"/>
      <c r="B501" s="69"/>
      <c r="C501" s="159"/>
      <c r="D501" s="69"/>
      <c r="E501" s="69"/>
      <c r="F501" s="160"/>
      <c r="G501" s="160"/>
      <c r="H501" s="69"/>
      <c r="I501" s="69"/>
      <c r="J501" s="4"/>
      <c r="K501" s="4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 spans="1:26" ht="15.75" customHeight="1" x14ac:dyDescent="0.3">
      <c r="A502" s="69"/>
      <c r="B502" s="69"/>
      <c r="C502" s="159"/>
      <c r="D502" s="69"/>
      <c r="E502" s="69"/>
      <c r="F502" s="160"/>
      <c r="G502" s="160"/>
      <c r="H502" s="69"/>
      <c r="I502" s="69"/>
      <c r="J502" s="4"/>
      <c r="K502" s="4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 spans="1:26" ht="15.75" customHeight="1" x14ac:dyDescent="0.3">
      <c r="A503" s="69"/>
      <c r="B503" s="69"/>
      <c r="C503" s="159"/>
      <c r="D503" s="69"/>
      <c r="E503" s="69"/>
      <c r="F503" s="160"/>
      <c r="G503" s="160"/>
      <c r="H503" s="69"/>
      <c r="I503" s="69"/>
      <c r="J503" s="4"/>
      <c r="K503" s="4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 spans="1:26" ht="15.75" customHeight="1" x14ac:dyDescent="0.3">
      <c r="A504" s="69"/>
      <c r="B504" s="69"/>
      <c r="C504" s="159"/>
      <c r="D504" s="69"/>
      <c r="E504" s="69"/>
      <c r="F504" s="160"/>
      <c r="G504" s="160"/>
      <c r="H504" s="69"/>
      <c r="I504" s="69"/>
      <c r="J504" s="4"/>
      <c r="K504" s="4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 spans="1:26" ht="15.75" customHeight="1" x14ac:dyDescent="0.3">
      <c r="A505" s="69"/>
      <c r="B505" s="69"/>
      <c r="C505" s="159"/>
      <c r="D505" s="69"/>
      <c r="E505" s="69"/>
      <c r="F505" s="160"/>
      <c r="G505" s="160"/>
      <c r="H505" s="69"/>
      <c r="I505" s="69"/>
      <c r="J505" s="4"/>
      <c r="K505" s="4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 spans="1:26" ht="15.75" customHeight="1" x14ac:dyDescent="0.3">
      <c r="A506" s="69"/>
      <c r="B506" s="69"/>
      <c r="C506" s="159"/>
      <c r="D506" s="69"/>
      <c r="E506" s="69"/>
      <c r="F506" s="160"/>
      <c r="G506" s="160"/>
      <c r="H506" s="69"/>
      <c r="I506" s="69"/>
      <c r="J506" s="4"/>
      <c r="K506" s="4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 spans="1:26" ht="15.75" customHeight="1" x14ac:dyDescent="0.3">
      <c r="A507" s="69"/>
      <c r="B507" s="69"/>
      <c r="C507" s="159"/>
      <c r="D507" s="69"/>
      <c r="E507" s="69"/>
      <c r="F507" s="160"/>
      <c r="G507" s="160"/>
      <c r="H507" s="69"/>
      <c r="I507" s="69"/>
      <c r="J507" s="4"/>
      <c r="K507" s="4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 spans="1:26" ht="15.75" customHeight="1" x14ac:dyDescent="0.3">
      <c r="A508" s="69"/>
      <c r="B508" s="69"/>
      <c r="C508" s="159"/>
      <c r="D508" s="69"/>
      <c r="E508" s="69"/>
      <c r="F508" s="160"/>
      <c r="G508" s="160"/>
      <c r="H508" s="69"/>
      <c r="I508" s="69"/>
      <c r="J508" s="4"/>
      <c r="K508" s="4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 spans="1:26" ht="15.75" customHeight="1" x14ac:dyDescent="0.3">
      <c r="A509" s="69"/>
      <c r="B509" s="69"/>
      <c r="C509" s="159"/>
      <c r="D509" s="69"/>
      <c r="E509" s="69"/>
      <c r="F509" s="160"/>
      <c r="G509" s="160"/>
      <c r="H509" s="69"/>
      <c r="I509" s="69"/>
      <c r="J509" s="4"/>
      <c r="K509" s="4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 spans="1:26" ht="15.75" customHeight="1" x14ac:dyDescent="0.3">
      <c r="A510" s="69"/>
      <c r="B510" s="69"/>
      <c r="C510" s="159"/>
      <c r="D510" s="69"/>
      <c r="E510" s="69"/>
      <c r="F510" s="160"/>
      <c r="G510" s="160"/>
      <c r="H510" s="69"/>
      <c r="I510" s="69"/>
      <c r="J510" s="4"/>
      <c r="K510" s="4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 spans="1:26" ht="15.75" customHeight="1" x14ac:dyDescent="0.3">
      <c r="A511" s="69"/>
      <c r="B511" s="69"/>
      <c r="C511" s="159"/>
      <c r="D511" s="69"/>
      <c r="E511" s="69"/>
      <c r="F511" s="160"/>
      <c r="G511" s="160"/>
      <c r="H511" s="69"/>
      <c r="I511" s="69"/>
      <c r="J511" s="4"/>
      <c r="K511" s="4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 spans="1:26" ht="15.75" customHeight="1" x14ac:dyDescent="0.3">
      <c r="A512" s="69"/>
      <c r="B512" s="69"/>
      <c r="C512" s="159"/>
      <c r="D512" s="69"/>
      <c r="E512" s="69"/>
      <c r="F512" s="160"/>
      <c r="G512" s="160"/>
      <c r="H512" s="69"/>
      <c r="I512" s="69"/>
      <c r="J512" s="4"/>
      <c r="K512" s="4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 spans="1:26" ht="15.75" customHeight="1" x14ac:dyDescent="0.3">
      <c r="A513" s="69"/>
      <c r="B513" s="69"/>
      <c r="C513" s="159"/>
      <c r="D513" s="69"/>
      <c r="E513" s="69"/>
      <c r="F513" s="160"/>
      <c r="G513" s="160"/>
      <c r="H513" s="69"/>
      <c r="I513" s="69"/>
      <c r="J513" s="4"/>
      <c r="K513" s="4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 spans="1:26" ht="15.75" customHeight="1" x14ac:dyDescent="0.3">
      <c r="A514" s="69"/>
      <c r="B514" s="69"/>
      <c r="C514" s="159"/>
      <c r="D514" s="69"/>
      <c r="E514" s="69"/>
      <c r="F514" s="160"/>
      <c r="G514" s="160"/>
      <c r="H514" s="69"/>
      <c r="I514" s="69"/>
      <c r="J514" s="4"/>
      <c r="K514" s="4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 spans="1:26" ht="15.75" customHeight="1" x14ac:dyDescent="0.3">
      <c r="A515" s="69"/>
      <c r="B515" s="69"/>
      <c r="C515" s="159"/>
      <c r="D515" s="69"/>
      <c r="E515" s="69"/>
      <c r="F515" s="160"/>
      <c r="G515" s="160"/>
      <c r="H515" s="69"/>
      <c r="I515" s="69"/>
      <c r="J515" s="4"/>
      <c r="K515" s="4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 spans="1:26" ht="15.75" customHeight="1" x14ac:dyDescent="0.3">
      <c r="A516" s="69"/>
      <c r="B516" s="69"/>
      <c r="C516" s="159"/>
      <c r="D516" s="69"/>
      <c r="E516" s="69"/>
      <c r="F516" s="160"/>
      <c r="G516" s="160"/>
      <c r="H516" s="69"/>
      <c r="I516" s="69"/>
      <c r="J516" s="4"/>
      <c r="K516" s="4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 spans="1:26" ht="15.75" customHeight="1" x14ac:dyDescent="0.3">
      <c r="A517" s="69"/>
      <c r="B517" s="69"/>
      <c r="C517" s="159"/>
      <c r="D517" s="69"/>
      <c r="E517" s="69"/>
      <c r="F517" s="160"/>
      <c r="G517" s="160"/>
      <c r="H517" s="69"/>
      <c r="I517" s="69"/>
      <c r="J517" s="4"/>
      <c r="K517" s="4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 spans="1:26" ht="15.75" customHeight="1" x14ac:dyDescent="0.3">
      <c r="A518" s="69"/>
      <c r="B518" s="69"/>
      <c r="C518" s="159"/>
      <c r="D518" s="69"/>
      <c r="E518" s="69"/>
      <c r="F518" s="160"/>
      <c r="G518" s="160"/>
      <c r="H518" s="69"/>
      <c r="I518" s="69"/>
      <c r="J518" s="4"/>
      <c r="K518" s="4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 spans="1:26" ht="15.75" customHeight="1" x14ac:dyDescent="0.3">
      <c r="A519" s="69"/>
      <c r="B519" s="69"/>
      <c r="C519" s="159"/>
      <c r="D519" s="69"/>
      <c r="E519" s="69"/>
      <c r="F519" s="160"/>
      <c r="G519" s="160"/>
      <c r="H519" s="69"/>
      <c r="I519" s="69"/>
      <c r="J519" s="4"/>
      <c r="K519" s="4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 spans="1:26" ht="15.75" customHeight="1" x14ac:dyDescent="0.3">
      <c r="A520" s="69"/>
      <c r="B520" s="69"/>
      <c r="C520" s="159"/>
      <c r="D520" s="69"/>
      <c r="E520" s="69"/>
      <c r="F520" s="160"/>
      <c r="G520" s="160"/>
      <c r="H520" s="69"/>
      <c r="I520" s="69"/>
      <c r="J520" s="4"/>
      <c r="K520" s="4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 spans="1:26" ht="15.75" customHeight="1" x14ac:dyDescent="0.3">
      <c r="A521" s="69"/>
      <c r="B521" s="69"/>
      <c r="C521" s="159"/>
      <c r="D521" s="69"/>
      <c r="E521" s="69"/>
      <c r="F521" s="160"/>
      <c r="G521" s="160"/>
      <c r="H521" s="69"/>
      <c r="I521" s="69"/>
      <c r="J521" s="4"/>
      <c r="K521" s="4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 spans="1:26" ht="15.75" customHeight="1" x14ac:dyDescent="0.3">
      <c r="A522" s="69"/>
      <c r="B522" s="69"/>
      <c r="C522" s="159"/>
      <c r="D522" s="69"/>
      <c r="E522" s="69"/>
      <c r="F522" s="160"/>
      <c r="G522" s="160"/>
      <c r="H522" s="69"/>
      <c r="I522" s="69"/>
      <c r="J522" s="4"/>
      <c r="K522" s="4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 spans="1:26" ht="15.75" customHeight="1" x14ac:dyDescent="0.3">
      <c r="A523" s="69"/>
      <c r="B523" s="69"/>
      <c r="C523" s="159"/>
      <c r="D523" s="69"/>
      <c r="E523" s="69"/>
      <c r="F523" s="160"/>
      <c r="G523" s="160"/>
      <c r="H523" s="69"/>
      <c r="I523" s="69"/>
      <c r="J523" s="4"/>
      <c r="K523" s="4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 spans="1:26" ht="15.75" customHeight="1" x14ac:dyDescent="0.3">
      <c r="A524" s="69"/>
      <c r="B524" s="69"/>
      <c r="C524" s="159"/>
      <c r="D524" s="69"/>
      <c r="E524" s="69"/>
      <c r="F524" s="160"/>
      <c r="G524" s="160"/>
      <c r="H524" s="69"/>
      <c r="I524" s="69"/>
      <c r="J524" s="4"/>
      <c r="K524" s="4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 spans="1:26" ht="15.75" customHeight="1" x14ac:dyDescent="0.3">
      <c r="A525" s="69"/>
      <c r="B525" s="69"/>
      <c r="C525" s="159"/>
      <c r="D525" s="69"/>
      <c r="E525" s="69"/>
      <c r="F525" s="160"/>
      <c r="G525" s="160"/>
      <c r="H525" s="69"/>
      <c r="I525" s="69"/>
      <c r="J525" s="4"/>
      <c r="K525" s="4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 spans="1:26" ht="15.75" customHeight="1" x14ac:dyDescent="0.3">
      <c r="A526" s="69"/>
      <c r="B526" s="69"/>
      <c r="C526" s="159"/>
      <c r="D526" s="69"/>
      <c r="E526" s="69"/>
      <c r="F526" s="160"/>
      <c r="G526" s="160"/>
      <c r="H526" s="69"/>
      <c r="I526" s="69"/>
      <c r="J526" s="4"/>
      <c r="K526" s="4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 spans="1:26" ht="15.75" customHeight="1" x14ac:dyDescent="0.3">
      <c r="A527" s="69"/>
      <c r="B527" s="69"/>
      <c r="C527" s="159"/>
      <c r="D527" s="69"/>
      <c r="E527" s="69"/>
      <c r="F527" s="160"/>
      <c r="G527" s="160"/>
      <c r="H527" s="69"/>
      <c r="I527" s="69"/>
      <c r="J527" s="4"/>
      <c r="K527" s="4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 spans="1:26" ht="15.75" customHeight="1" x14ac:dyDescent="0.3">
      <c r="A528" s="69"/>
      <c r="B528" s="69"/>
      <c r="C528" s="159"/>
      <c r="D528" s="69"/>
      <c r="E528" s="69"/>
      <c r="F528" s="160"/>
      <c r="G528" s="160"/>
      <c r="H528" s="69"/>
      <c r="I528" s="69"/>
      <c r="J528" s="4"/>
      <c r="K528" s="4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 spans="1:26" ht="15.75" customHeight="1" x14ac:dyDescent="0.3">
      <c r="A529" s="69"/>
      <c r="B529" s="69"/>
      <c r="C529" s="159"/>
      <c r="D529" s="69"/>
      <c r="E529" s="69"/>
      <c r="F529" s="160"/>
      <c r="G529" s="160"/>
      <c r="H529" s="69"/>
      <c r="I529" s="69"/>
      <c r="J529" s="4"/>
      <c r="K529" s="4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 spans="1:26" ht="15.75" customHeight="1" x14ac:dyDescent="0.3">
      <c r="A530" s="69"/>
      <c r="B530" s="69"/>
      <c r="C530" s="159"/>
      <c r="D530" s="69"/>
      <c r="E530" s="69"/>
      <c r="F530" s="160"/>
      <c r="G530" s="160"/>
      <c r="H530" s="69"/>
      <c r="I530" s="69"/>
      <c r="J530" s="4"/>
      <c r="K530" s="4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 spans="1:26" ht="15.75" customHeight="1" x14ac:dyDescent="0.3">
      <c r="A531" s="69"/>
      <c r="B531" s="69"/>
      <c r="C531" s="159"/>
      <c r="D531" s="69"/>
      <c r="E531" s="69"/>
      <c r="F531" s="160"/>
      <c r="G531" s="160"/>
      <c r="H531" s="69"/>
      <c r="I531" s="69"/>
      <c r="J531" s="4"/>
      <c r="K531" s="4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 spans="1:26" ht="15.75" customHeight="1" x14ac:dyDescent="0.3">
      <c r="A532" s="69"/>
      <c r="B532" s="69"/>
      <c r="C532" s="159"/>
      <c r="D532" s="69"/>
      <c r="E532" s="69"/>
      <c r="F532" s="160"/>
      <c r="G532" s="160"/>
      <c r="H532" s="69"/>
      <c r="I532" s="69"/>
      <c r="J532" s="4"/>
      <c r="K532" s="4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 spans="1:26" ht="15.75" customHeight="1" x14ac:dyDescent="0.3">
      <c r="A533" s="69"/>
      <c r="B533" s="69"/>
      <c r="C533" s="159"/>
      <c r="D533" s="69"/>
      <c r="E533" s="69"/>
      <c r="F533" s="160"/>
      <c r="G533" s="160"/>
      <c r="H533" s="69"/>
      <c r="I533" s="69"/>
      <c r="J533" s="4"/>
      <c r="K533" s="4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 spans="1:26" ht="15.75" customHeight="1" x14ac:dyDescent="0.3">
      <c r="A534" s="69"/>
      <c r="B534" s="69"/>
      <c r="C534" s="159"/>
      <c r="D534" s="69"/>
      <c r="E534" s="69"/>
      <c r="F534" s="160"/>
      <c r="G534" s="160"/>
      <c r="H534" s="69"/>
      <c r="I534" s="69"/>
      <c r="J534" s="4"/>
      <c r="K534" s="4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 spans="1:26" ht="15.75" customHeight="1" x14ac:dyDescent="0.3">
      <c r="A535" s="69"/>
      <c r="B535" s="69"/>
      <c r="C535" s="159"/>
      <c r="D535" s="69"/>
      <c r="E535" s="69"/>
      <c r="F535" s="160"/>
      <c r="G535" s="160"/>
      <c r="H535" s="69"/>
      <c r="I535" s="69"/>
      <c r="J535" s="4"/>
      <c r="K535" s="4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 spans="1:26" ht="15.75" customHeight="1" x14ac:dyDescent="0.3">
      <c r="A536" s="69"/>
      <c r="B536" s="69"/>
      <c r="C536" s="159"/>
      <c r="D536" s="69"/>
      <c r="E536" s="69"/>
      <c r="F536" s="160"/>
      <c r="G536" s="160"/>
      <c r="H536" s="69"/>
      <c r="I536" s="69"/>
      <c r="J536" s="4"/>
      <c r="K536" s="4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 spans="1:26" ht="15.75" customHeight="1" x14ac:dyDescent="0.3">
      <c r="A537" s="69"/>
      <c r="B537" s="69"/>
      <c r="C537" s="159"/>
      <c r="D537" s="69"/>
      <c r="E537" s="69"/>
      <c r="F537" s="160"/>
      <c r="G537" s="160"/>
      <c r="H537" s="69"/>
      <c r="I537" s="69"/>
      <c r="J537" s="4"/>
      <c r="K537" s="4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 spans="1:26" ht="15.75" customHeight="1" x14ac:dyDescent="0.3">
      <c r="A538" s="69"/>
      <c r="B538" s="69"/>
      <c r="C538" s="159"/>
      <c r="D538" s="69"/>
      <c r="E538" s="69"/>
      <c r="F538" s="160"/>
      <c r="G538" s="160"/>
      <c r="H538" s="69"/>
      <c r="I538" s="69"/>
      <c r="J538" s="4"/>
      <c r="K538" s="4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 spans="1:26" ht="15.75" customHeight="1" x14ac:dyDescent="0.3">
      <c r="A539" s="69"/>
      <c r="B539" s="69"/>
      <c r="C539" s="159"/>
      <c r="D539" s="69"/>
      <c r="E539" s="69"/>
      <c r="F539" s="160"/>
      <c r="G539" s="160"/>
      <c r="H539" s="69"/>
      <c r="I539" s="69"/>
      <c r="J539" s="4"/>
      <c r="K539" s="4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 spans="1:26" ht="15.75" customHeight="1" x14ac:dyDescent="0.3">
      <c r="A540" s="69"/>
      <c r="B540" s="69"/>
      <c r="C540" s="159"/>
      <c r="D540" s="69"/>
      <c r="E540" s="69"/>
      <c r="F540" s="160"/>
      <c r="G540" s="160"/>
      <c r="H540" s="69"/>
      <c r="I540" s="69"/>
      <c r="J540" s="4"/>
      <c r="K540" s="4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 spans="1:26" ht="15.75" customHeight="1" x14ac:dyDescent="0.3">
      <c r="A541" s="69"/>
      <c r="B541" s="69"/>
      <c r="C541" s="159"/>
      <c r="D541" s="69"/>
      <c r="E541" s="69"/>
      <c r="F541" s="160"/>
      <c r="G541" s="160"/>
      <c r="H541" s="69"/>
      <c r="I541" s="69"/>
      <c r="J541" s="4"/>
      <c r="K541" s="4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 spans="1:26" ht="15.75" customHeight="1" x14ac:dyDescent="0.3">
      <c r="A542" s="69"/>
      <c r="B542" s="69"/>
      <c r="C542" s="159"/>
      <c r="D542" s="69"/>
      <c r="E542" s="69"/>
      <c r="F542" s="160"/>
      <c r="G542" s="160"/>
      <c r="H542" s="69"/>
      <c r="I542" s="69"/>
      <c r="J542" s="4"/>
      <c r="K542" s="4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 spans="1:26" ht="15.75" customHeight="1" x14ac:dyDescent="0.3">
      <c r="A543" s="69"/>
      <c r="B543" s="69"/>
      <c r="C543" s="159"/>
      <c r="D543" s="69"/>
      <c r="E543" s="69"/>
      <c r="F543" s="160"/>
      <c r="G543" s="160"/>
      <c r="H543" s="69"/>
      <c r="I543" s="69"/>
      <c r="J543" s="4"/>
      <c r="K543" s="4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 spans="1:26" ht="15.75" customHeight="1" x14ac:dyDescent="0.3">
      <c r="A544" s="69"/>
      <c r="B544" s="69"/>
      <c r="C544" s="159"/>
      <c r="D544" s="69"/>
      <c r="E544" s="69"/>
      <c r="F544" s="160"/>
      <c r="G544" s="160"/>
      <c r="H544" s="69"/>
      <c r="I544" s="69"/>
      <c r="J544" s="4"/>
      <c r="K544" s="4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 spans="1:26" ht="15.75" customHeight="1" x14ac:dyDescent="0.3">
      <c r="A545" s="69"/>
      <c r="B545" s="69"/>
      <c r="C545" s="159"/>
      <c r="D545" s="69"/>
      <c r="E545" s="69"/>
      <c r="F545" s="160"/>
      <c r="G545" s="160"/>
      <c r="H545" s="69"/>
      <c r="I545" s="69"/>
      <c r="J545" s="4"/>
      <c r="K545" s="4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 spans="1:26" ht="15.75" customHeight="1" x14ac:dyDescent="0.3">
      <c r="A546" s="69"/>
      <c r="B546" s="69"/>
      <c r="C546" s="159"/>
      <c r="D546" s="69"/>
      <c r="E546" s="69"/>
      <c r="F546" s="160"/>
      <c r="G546" s="160"/>
      <c r="H546" s="69"/>
      <c r="I546" s="69"/>
      <c r="J546" s="4"/>
      <c r="K546" s="4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 spans="1:26" ht="15.75" customHeight="1" x14ac:dyDescent="0.3">
      <c r="A547" s="69"/>
      <c r="B547" s="69"/>
      <c r="C547" s="159"/>
      <c r="D547" s="69"/>
      <c r="E547" s="69"/>
      <c r="F547" s="160"/>
      <c r="G547" s="160"/>
      <c r="H547" s="69"/>
      <c r="I547" s="69"/>
      <c r="J547" s="4"/>
      <c r="K547" s="4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 spans="1:26" ht="15.75" customHeight="1" x14ac:dyDescent="0.3">
      <c r="A548" s="69"/>
      <c r="B548" s="69"/>
      <c r="C548" s="159"/>
      <c r="D548" s="69"/>
      <c r="E548" s="69"/>
      <c r="F548" s="160"/>
      <c r="G548" s="160"/>
      <c r="H548" s="69"/>
      <c r="I548" s="69"/>
      <c r="J548" s="4"/>
      <c r="K548" s="4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 spans="1:26" ht="15.75" customHeight="1" x14ac:dyDescent="0.3">
      <c r="A549" s="69"/>
      <c r="B549" s="69"/>
      <c r="C549" s="159"/>
      <c r="D549" s="69"/>
      <c r="E549" s="69"/>
      <c r="F549" s="160"/>
      <c r="G549" s="160"/>
      <c r="H549" s="69"/>
      <c r="I549" s="69"/>
      <c r="J549" s="4"/>
      <c r="K549" s="4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 spans="1:26" ht="15.75" customHeight="1" x14ac:dyDescent="0.3">
      <c r="A550" s="69"/>
      <c r="B550" s="69"/>
      <c r="C550" s="159"/>
      <c r="D550" s="69"/>
      <c r="E550" s="69"/>
      <c r="F550" s="160"/>
      <c r="G550" s="160"/>
      <c r="H550" s="69"/>
      <c r="I550" s="69"/>
      <c r="J550" s="4"/>
      <c r="K550" s="4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 spans="1:26" ht="15.75" customHeight="1" x14ac:dyDescent="0.3">
      <c r="A551" s="69"/>
      <c r="B551" s="69"/>
      <c r="C551" s="159"/>
      <c r="D551" s="69"/>
      <c r="E551" s="69"/>
      <c r="F551" s="160"/>
      <c r="G551" s="160"/>
      <c r="H551" s="69"/>
      <c r="I551" s="69"/>
      <c r="J551" s="4"/>
      <c r="K551" s="4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 spans="1:26" ht="15.75" customHeight="1" x14ac:dyDescent="0.3">
      <c r="A552" s="69"/>
      <c r="B552" s="69"/>
      <c r="C552" s="159"/>
      <c r="D552" s="69"/>
      <c r="E552" s="69"/>
      <c r="F552" s="160"/>
      <c r="G552" s="160"/>
      <c r="H552" s="69"/>
      <c r="I552" s="69"/>
      <c r="J552" s="4"/>
      <c r="K552" s="4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 spans="1:26" ht="15.75" customHeight="1" x14ac:dyDescent="0.3">
      <c r="A553" s="69"/>
      <c r="B553" s="69"/>
      <c r="C553" s="159"/>
      <c r="D553" s="69"/>
      <c r="E553" s="69"/>
      <c r="F553" s="160"/>
      <c r="G553" s="160"/>
      <c r="H553" s="69"/>
      <c r="I553" s="69"/>
      <c r="J553" s="4"/>
      <c r="K553" s="4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 spans="1:26" ht="15.75" customHeight="1" x14ac:dyDescent="0.3">
      <c r="A554" s="69"/>
      <c r="B554" s="69"/>
      <c r="C554" s="159"/>
      <c r="D554" s="69"/>
      <c r="E554" s="69"/>
      <c r="F554" s="160"/>
      <c r="G554" s="160"/>
      <c r="H554" s="69"/>
      <c r="I554" s="69"/>
      <c r="J554" s="4"/>
      <c r="K554" s="4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 spans="1:26" ht="15.75" customHeight="1" x14ac:dyDescent="0.3">
      <c r="A555" s="69"/>
      <c r="B555" s="69"/>
      <c r="C555" s="159"/>
      <c r="D555" s="69"/>
      <c r="E555" s="69"/>
      <c r="F555" s="160"/>
      <c r="G555" s="160"/>
      <c r="H555" s="69"/>
      <c r="I555" s="69"/>
      <c r="J555" s="4"/>
      <c r="K555" s="4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 spans="1:26" ht="15.75" customHeight="1" x14ac:dyDescent="0.3">
      <c r="A556" s="69"/>
      <c r="B556" s="69"/>
      <c r="C556" s="159"/>
      <c r="D556" s="69"/>
      <c r="E556" s="69"/>
      <c r="F556" s="160"/>
      <c r="G556" s="160"/>
      <c r="H556" s="69"/>
      <c r="I556" s="69"/>
      <c r="J556" s="4"/>
      <c r="K556" s="4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 spans="1:26" ht="15.75" customHeight="1" x14ac:dyDescent="0.3">
      <c r="A557" s="69"/>
      <c r="B557" s="69"/>
      <c r="C557" s="159"/>
      <c r="D557" s="69"/>
      <c r="E557" s="69"/>
      <c r="F557" s="160"/>
      <c r="G557" s="160"/>
      <c r="H557" s="69"/>
      <c r="I557" s="69"/>
      <c r="J557" s="4"/>
      <c r="K557" s="4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 spans="1:26" ht="15.75" customHeight="1" x14ac:dyDescent="0.3">
      <c r="A558" s="69"/>
      <c r="B558" s="69"/>
      <c r="C558" s="159"/>
      <c r="D558" s="69"/>
      <c r="E558" s="69"/>
      <c r="F558" s="160"/>
      <c r="G558" s="160"/>
      <c r="H558" s="69"/>
      <c r="I558" s="69"/>
      <c r="J558" s="4"/>
      <c r="K558" s="4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 spans="1:26" ht="15.75" customHeight="1" x14ac:dyDescent="0.3">
      <c r="A559" s="69"/>
      <c r="B559" s="69"/>
      <c r="C559" s="159"/>
      <c r="D559" s="69"/>
      <c r="E559" s="69"/>
      <c r="F559" s="160"/>
      <c r="G559" s="160"/>
      <c r="H559" s="69"/>
      <c r="I559" s="69"/>
      <c r="J559" s="4"/>
      <c r="K559" s="4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 spans="1:26" ht="15.75" customHeight="1" x14ac:dyDescent="0.3">
      <c r="A560" s="69"/>
      <c r="B560" s="69"/>
      <c r="C560" s="159"/>
      <c r="D560" s="69"/>
      <c r="E560" s="69"/>
      <c r="F560" s="160"/>
      <c r="G560" s="160"/>
      <c r="H560" s="69"/>
      <c r="I560" s="69"/>
      <c r="J560" s="4"/>
      <c r="K560" s="4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 spans="1:26" ht="15.75" customHeight="1" x14ac:dyDescent="0.3">
      <c r="A561" s="69"/>
      <c r="B561" s="69"/>
      <c r="C561" s="159"/>
      <c r="D561" s="69"/>
      <c r="E561" s="69"/>
      <c r="F561" s="160"/>
      <c r="G561" s="160"/>
      <c r="H561" s="69"/>
      <c r="I561" s="69"/>
      <c r="J561" s="4"/>
      <c r="K561" s="4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 spans="1:26" ht="15.75" customHeight="1" x14ac:dyDescent="0.3">
      <c r="A562" s="69"/>
      <c r="B562" s="69"/>
      <c r="C562" s="159"/>
      <c r="D562" s="69"/>
      <c r="E562" s="69"/>
      <c r="F562" s="160"/>
      <c r="G562" s="160"/>
      <c r="H562" s="69"/>
      <c r="I562" s="69"/>
      <c r="J562" s="4"/>
      <c r="K562" s="4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 spans="1:26" ht="15.75" customHeight="1" x14ac:dyDescent="0.3">
      <c r="A563" s="69"/>
      <c r="B563" s="69"/>
      <c r="C563" s="159"/>
      <c r="D563" s="69"/>
      <c r="E563" s="69"/>
      <c r="F563" s="160"/>
      <c r="G563" s="160"/>
      <c r="H563" s="69"/>
      <c r="I563" s="69"/>
      <c r="J563" s="4"/>
      <c r="K563" s="4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 spans="1:26" ht="15.75" customHeight="1" x14ac:dyDescent="0.3">
      <c r="A564" s="69"/>
      <c r="B564" s="69"/>
      <c r="C564" s="159"/>
      <c r="D564" s="69"/>
      <c r="E564" s="69"/>
      <c r="F564" s="160"/>
      <c r="G564" s="160"/>
      <c r="H564" s="69"/>
      <c r="I564" s="69"/>
      <c r="J564" s="4"/>
      <c r="K564" s="4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 spans="1:26" ht="15.75" customHeight="1" x14ac:dyDescent="0.3">
      <c r="A565" s="69"/>
      <c r="B565" s="69"/>
      <c r="C565" s="159"/>
      <c r="D565" s="69"/>
      <c r="E565" s="69"/>
      <c r="F565" s="160"/>
      <c r="G565" s="160"/>
      <c r="H565" s="69"/>
      <c r="I565" s="69"/>
      <c r="J565" s="4"/>
      <c r="K565" s="4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 spans="1:26" ht="15.75" customHeight="1" x14ac:dyDescent="0.3">
      <c r="A566" s="69"/>
      <c r="B566" s="69"/>
      <c r="C566" s="159"/>
      <c r="D566" s="69"/>
      <c r="E566" s="69"/>
      <c r="F566" s="160"/>
      <c r="G566" s="160"/>
      <c r="H566" s="69"/>
      <c r="I566" s="69"/>
      <c r="J566" s="4"/>
      <c r="K566" s="4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 spans="1:26" ht="15.75" customHeight="1" x14ac:dyDescent="0.3">
      <c r="A567" s="69"/>
      <c r="B567" s="69"/>
      <c r="C567" s="159"/>
      <c r="D567" s="69"/>
      <c r="E567" s="69"/>
      <c r="F567" s="160"/>
      <c r="G567" s="160"/>
      <c r="H567" s="69"/>
      <c r="I567" s="69"/>
      <c r="J567" s="4"/>
      <c r="K567" s="4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 spans="1:26" ht="15.75" customHeight="1" x14ac:dyDescent="0.3">
      <c r="A568" s="69"/>
      <c r="B568" s="69"/>
      <c r="C568" s="159"/>
      <c r="D568" s="69"/>
      <c r="E568" s="69"/>
      <c r="F568" s="160"/>
      <c r="G568" s="160"/>
      <c r="H568" s="69"/>
      <c r="I568" s="69"/>
      <c r="J568" s="4"/>
      <c r="K568" s="4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 spans="1:26" ht="15.75" customHeight="1" x14ac:dyDescent="0.3">
      <c r="A569" s="69"/>
      <c r="B569" s="69"/>
      <c r="C569" s="159"/>
      <c r="D569" s="69"/>
      <c r="E569" s="69"/>
      <c r="F569" s="160"/>
      <c r="G569" s="160"/>
      <c r="H569" s="69"/>
      <c r="I569" s="69"/>
      <c r="J569" s="4"/>
      <c r="K569" s="4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 spans="1:26" ht="15.75" customHeight="1" x14ac:dyDescent="0.3">
      <c r="A570" s="69"/>
      <c r="B570" s="69"/>
      <c r="C570" s="159"/>
      <c r="D570" s="69"/>
      <c r="E570" s="69"/>
      <c r="F570" s="160"/>
      <c r="G570" s="160"/>
      <c r="H570" s="69"/>
      <c r="I570" s="69"/>
      <c r="J570" s="4"/>
      <c r="K570" s="4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 spans="1:26" ht="15.75" customHeight="1" x14ac:dyDescent="0.3">
      <c r="A571" s="69"/>
      <c r="B571" s="69"/>
      <c r="C571" s="159"/>
      <c r="D571" s="69"/>
      <c r="E571" s="69"/>
      <c r="F571" s="160"/>
      <c r="G571" s="160"/>
      <c r="H571" s="69"/>
      <c r="I571" s="69"/>
      <c r="J571" s="4"/>
      <c r="K571" s="4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 spans="1:26" ht="15.75" customHeight="1" x14ac:dyDescent="0.3">
      <c r="A572" s="69"/>
      <c r="B572" s="69"/>
      <c r="C572" s="159"/>
      <c r="D572" s="69"/>
      <c r="E572" s="69"/>
      <c r="F572" s="160"/>
      <c r="G572" s="160"/>
      <c r="H572" s="69"/>
      <c r="I572" s="69"/>
      <c r="J572" s="4"/>
      <c r="K572" s="4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 spans="1:26" ht="15.75" customHeight="1" x14ac:dyDescent="0.3">
      <c r="A573" s="69"/>
      <c r="B573" s="69"/>
      <c r="C573" s="159"/>
      <c r="D573" s="69"/>
      <c r="E573" s="69"/>
      <c r="F573" s="160"/>
      <c r="G573" s="160"/>
      <c r="H573" s="69"/>
      <c r="I573" s="69"/>
      <c r="J573" s="4"/>
      <c r="K573" s="4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 spans="1:26" ht="15.75" customHeight="1" x14ac:dyDescent="0.3">
      <c r="A574" s="69"/>
      <c r="B574" s="69"/>
      <c r="C574" s="159"/>
      <c r="D574" s="69"/>
      <c r="E574" s="69"/>
      <c r="F574" s="160"/>
      <c r="G574" s="160"/>
      <c r="H574" s="69"/>
      <c r="I574" s="69"/>
      <c r="J574" s="4"/>
      <c r="K574" s="4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 spans="1:26" ht="15.75" customHeight="1" x14ac:dyDescent="0.3">
      <c r="A575" s="69"/>
      <c r="B575" s="69"/>
      <c r="C575" s="159"/>
      <c r="D575" s="69"/>
      <c r="E575" s="69"/>
      <c r="F575" s="160"/>
      <c r="G575" s="160"/>
      <c r="H575" s="69"/>
      <c r="I575" s="69"/>
      <c r="J575" s="4"/>
      <c r="K575" s="4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 spans="1:26" ht="15.75" customHeight="1" x14ac:dyDescent="0.3">
      <c r="A576" s="69"/>
      <c r="B576" s="69"/>
      <c r="C576" s="159"/>
      <c r="D576" s="69"/>
      <c r="E576" s="69"/>
      <c r="F576" s="160"/>
      <c r="G576" s="160"/>
      <c r="H576" s="69"/>
      <c r="I576" s="69"/>
      <c r="J576" s="4"/>
      <c r="K576" s="4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 spans="1:26" ht="15.75" customHeight="1" x14ac:dyDescent="0.3">
      <c r="A577" s="69"/>
      <c r="B577" s="69"/>
      <c r="C577" s="159"/>
      <c r="D577" s="69"/>
      <c r="E577" s="69"/>
      <c r="F577" s="160"/>
      <c r="G577" s="160"/>
      <c r="H577" s="69"/>
      <c r="I577" s="69"/>
      <c r="J577" s="4"/>
      <c r="K577" s="4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 spans="1:26" ht="15.75" customHeight="1" x14ac:dyDescent="0.3">
      <c r="A578" s="69"/>
      <c r="B578" s="69"/>
      <c r="C578" s="159"/>
      <c r="D578" s="69"/>
      <c r="E578" s="69"/>
      <c r="F578" s="160"/>
      <c r="G578" s="160"/>
      <c r="H578" s="69"/>
      <c r="I578" s="69"/>
      <c r="J578" s="4"/>
      <c r="K578" s="4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 spans="1:26" ht="15.75" customHeight="1" x14ac:dyDescent="0.3">
      <c r="A579" s="69"/>
      <c r="B579" s="69"/>
      <c r="C579" s="159"/>
      <c r="D579" s="69"/>
      <c r="E579" s="69"/>
      <c r="F579" s="160"/>
      <c r="G579" s="160"/>
      <c r="H579" s="69"/>
      <c r="I579" s="69"/>
      <c r="J579" s="4"/>
      <c r="K579" s="4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 spans="1:26" ht="15.75" customHeight="1" x14ac:dyDescent="0.3">
      <c r="A580" s="69"/>
      <c r="B580" s="69"/>
      <c r="C580" s="159"/>
      <c r="D580" s="69"/>
      <c r="E580" s="69"/>
      <c r="F580" s="160"/>
      <c r="G580" s="160"/>
      <c r="H580" s="69"/>
      <c r="I580" s="69"/>
      <c r="J580" s="4"/>
      <c r="K580" s="4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 spans="1:26" ht="15.75" customHeight="1" x14ac:dyDescent="0.3">
      <c r="A581" s="69"/>
      <c r="B581" s="69"/>
      <c r="C581" s="159"/>
      <c r="D581" s="69"/>
      <c r="E581" s="69"/>
      <c r="F581" s="160"/>
      <c r="G581" s="160"/>
      <c r="H581" s="69"/>
      <c r="I581" s="69"/>
      <c r="J581" s="4"/>
      <c r="K581" s="4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 spans="1:26" ht="15.75" customHeight="1" x14ac:dyDescent="0.3">
      <c r="A582" s="69"/>
      <c r="B582" s="69"/>
      <c r="C582" s="159"/>
      <c r="D582" s="69"/>
      <c r="E582" s="69"/>
      <c r="F582" s="160"/>
      <c r="G582" s="160"/>
      <c r="H582" s="69"/>
      <c r="I582" s="69"/>
      <c r="J582" s="4"/>
      <c r="K582" s="4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 spans="1:26" ht="15.75" customHeight="1" x14ac:dyDescent="0.3">
      <c r="A583" s="69"/>
      <c r="B583" s="69"/>
      <c r="C583" s="159"/>
      <c r="D583" s="69"/>
      <c r="E583" s="69"/>
      <c r="F583" s="160"/>
      <c r="G583" s="160"/>
      <c r="H583" s="69"/>
      <c r="I583" s="69"/>
      <c r="J583" s="4"/>
      <c r="K583" s="4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 spans="1:26" ht="15.75" customHeight="1" x14ac:dyDescent="0.3">
      <c r="A584" s="69"/>
      <c r="B584" s="69"/>
      <c r="C584" s="159"/>
      <c r="D584" s="69"/>
      <c r="E584" s="69"/>
      <c r="F584" s="160"/>
      <c r="G584" s="160"/>
      <c r="H584" s="69"/>
      <c r="I584" s="69"/>
      <c r="J584" s="4"/>
      <c r="K584" s="4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 spans="1:26" ht="15.75" customHeight="1" x14ac:dyDescent="0.3">
      <c r="A585" s="69"/>
      <c r="B585" s="69"/>
      <c r="C585" s="159"/>
      <c r="D585" s="69"/>
      <c r="E585" s="69"/>
      <c r="F585" s="160"/>
      <c r="G585" s="160"/>
      <c r="H585" s="69"/>
      <c r="I585" s="69"/>
      <c r="J585" s="4"/>
      <c r="K585" s="4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 spans="1:26" ht="15.75" customHeight="1" x14ac:dyDescent="0.3">
      <c r="A586" s="69"/>
      <c r="B586" s="69"/>
      <c r="C586" s="159"/>
      <c r="D586" s="69"/>
      <c r="E586" s="69"/>
      <c r="F586" s="160"/>
      <c r="G586" s="160"/>
      <c r="H586" s="69"/>
      <c r="I586" s="69"/>
      <c r="J586" s="4"/>
      <c r="K586" s="4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 spans="1:26" ht="15.75" customHeight="1" x14ac:dyDescent="0.3">
      <c r="A587" s="69"/>
      <c r="B587" s="69"/>
      <c r="C587" s="159"/>
      <c r="D587" s="69"/>
      <c r="E587" s="69"/>
      <c r="F587" s="160"/>
      <c r="G587" s="160"/>
      <c r="H587" s="69"/>
      <c r="I587" s="69"/>
      <c r="J587" s="4"/>
      <c r="K587" s="4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 spans="1:26" ht="15.75" customHeight="1" x14ac:dyDescent="0.3">
      <c r="A588" s="69"/>
      <c r="B588" s="69"/>
      <c r="C588" s="159"/>
      <c r="D588" s="69"/>
      <c r="E588" s="69"/>
      <c r="F588" s="160"/>
      <c r="G588" s="160"/>
      <c r="H588" s="69"/>
      <c r="I588" s="69"/>
      <c r="J588" s="4"/>
      <c r="K588" s="4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 spans="1:26" ht="15.75" customHeight="1" x14ac:dyDescent="0.3">
      <c r="A589" s="69"/>
      <c r="B589" s="69"/>
      <c r="C589" s="159"/>
      <c r="D589" s="69"/>
      <c r="E589" s="69"/>
      <c r="F589" s="160"/>
      <c r="G589" s="160"/>
      <c r="H589" s="69"/>
      <c r="I589" s="69"/>
      <c r="J589" s="4"/>
      <c r="K589" s="4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 spans="1:26" ht="15.75" customHeight="1" x14ac:dyDescent="0.3">
      <c r="A590" s="69"/>
      <c r="B590" s="69"/>
      <c r="C590" s="159"/>
      <c r="D590" s="69"/>
      <c r="E590" s="69"/>
      <c r="F590" s="160"/>
      <c r="G590" s="160"/>
      <c r="H590" s="69"/>
      <c r="I590" s="69"/>
      <c r="J590" s="4"/>
      <c r="K590" s="4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 spans="1:26" ht="15.75" customHeight="1" x14ac:dyDescent="0.3">
      <c r="A591" s="69"/>
      <c r="B591" s="69"/>
      <c r="C591" s="159"/>
      <c r="D591" s="69"/>
      <c r="E591" s="69"/>
      <c r="F591" s="160"/>
      <c r="G591" s="160"/>
      <c r="H591" s="69"/>
      <c r="I591" s="69"/>
      <c r="J591" s="4"/>
      <c r="K591" s="4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 spans="1:26" ht="15.75" customHeight="1" x14ac:dyDescent="0.3">
      <c r="A592" s="69"/>
      <c r="B592" s="69"/>
      <c r="C592" s="159"/>
      <c r="D592" s="69"/>
      <c r="E592" s="69"/>
      <c r="F592" s="160"/>
      <c r="G592" s="160"/>
      <c r="H592" s="69"/>
      <c r="I592" s="69"/>
      <c r="J592" s="4"/>
      <c r="K592" s="4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 spans="1:26" ht="15.75" customHeight="1" x14ac:dyDescent="0.3">
      <c r="A593" s="69"/>
      <c r="B593" s="69"/>
      <c r="C593" s="159"/>
      <c r="D593" s="69"/>
      <c r="E593" s="69"/>
      <c r="F593" s="160"/>
      <c r="G593" s="160"/>
      <c r="H593" s="69"/>
      <c r="I593" s="69"/>
      <c r="J593" s="4"/>
      <c r="K593" s="4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 spans="1:26" ht="15.75" customHeight="1" x14ac:dyDescent="0.3">
      <c r="A594" s="69"/>
      <c r="B594" s="69"/>
      <c r="C594" s="159"/>
      <c r="D594" s="69"/>
      <c r="E594" s="69"/>
      <c r="F594" s="160"/>
      <c r="G594" s="160"/>
      <c r="H594" s="69"/>
      <c r="I594" s="69"/>
      <c r="J594" s="4"/>
      <c r="K594" s="4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 spans="1:26" ht="15.75" customHeight="1" x14ac:dyDescent="0.3">
      <c r="A595" s="69"/>
      <c r="B595" s="69"/>
      <c r="C595" s="159"/>
      <c r="D595" s="69"/>
      <c r="E595" s="69"/>
      <c r="F595" s="160"/>
      <c r="G595" s="160"/>
      <c r="H595" s="69"/>
      <c r="I595" s="69"/>
      <c r="J595" s="4"/>
      <c r="K595" s="4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 spans="1:26" ht="15.75" customHeight="1" x14ac:dyDescent="0.3">
      <c r="A596" s="69"/>
      <c r="B596" s="69"/>
      <c r="C596" s="159"/>
      <c r="D596" s="69"/>
      <c r="E596" s="69"/>
      <c r="F596" s="160"/>
      <c r="G596" s="160"/>
      <c r="H596" s="69"/>
      <c r="I596" s="69"/>
      <c r="J596" s="4"/>
      <c r="K596" s="4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 spans="1:26" ht="15.75" customHeight="1" x14ac:dyDescent="0.3">
      <c r="A597" s="69"/>
      <c r="B597" s="69"/>
      <c r="C597" s="159"/>
      <c r="D597" s="69"/>
      <c r="E597" s="69"/>
      <c r="F597" s="160"/>
      <c r="G597" s="160"/>
      <c r="H597" s="69"/>
      <c r="I597" s="69"/>
      <c r="J597" s="4"/>
      <c r="K597" s="4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 spans="1:26" ht="15.75" customHeight="1" x14ac:dyDescent="0.3">
      <c r="A598" s="69"/>
      <c r="B598" s="69"/>
      <c r="C598" s="159"/>
      <c r="D598" s="69"/>
      <c r="E598" s="69"/>
      <c r="F598" s="160"/>
      <c r="G598" s="160"/>
      <c r="H598" s="69"/>
      <c r="I598" s="69"/>
      <c r="J598" s="4"/>
      <c r="K598" s="4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 spans="1:26" ht="15.75" customHeight="1" x14ac:dyDescent="0.3">
      <c r="A599" s="69"/>
      <c r="B599" s="69"/>
      <c r="C599" s="159"/>
      <c r="D599" s="69"/>
      <c r="E599" s="69"/>
      <c r="F599" s="160"/>
      <c r="G599" s="160"/>
      <c r="H599" s="69"/>
      <c r="I599" s="69"/>
      <c r="J599" s="4"/>
      <c r="K599" s="4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 spans="1:26" ht="15.75" customHeight="1" x14ac:dyDescent="0.3">
      <c r="A600" s="69"/>
      <c r="B600" s="69"/>
      <c r="C600" s="159"/>
      <c r="D600" s="69"/>
      <c r="E600" s="69"/>
      <c r="F600" s="160"/>
      <c r="G600" s="160"/>
      <c r="H600" s="69"/>
      <c r="I600" s="69"/>
      <c r="J600" s="4"/>
      <c r="K600" s="4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 spans="1:26" ht="15.75" customHeight="1" x14ac:dyDescent="0.3">
      <c r="A601" s="69"/>
      <c r="B601" s="69"/>
      <c r="C601" s="159"/>
      <c r="D601" s="69"/>
      <c r="E601" s="69"/>
      <c r="F601" s="160"/>
      <c r="G601" s="160"/>
      <c r="H601" s="69"/>
      <c r="I601" s="69"/>
      <c r="J601" s="4"/>
      <c r="K601" s="4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 spans="1:26" ht="15.75" customHeight="1" x14ac:dyDescent="0.3">
      <c r="A602" s="69"/>
      <c r="B602" s="69"/>
      <c r="C602" s="159"/>
      <c r="D602" s="69"/>
      <c r="E602" s="69"/>
      <c r="F602" s="160"/>
      <c r="G602" s="160"/>
      <c r="H602" s="69"/>
      <c r="I602" s="69"/>
      <c r="J602" s="4"/>
      <c r="K602" s="4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 spans="1:26" ht="15.75" customHeight="1" x14ac:dyDescent="0.3">
      <c r="A603" s="69"/>
      <c r="B603" s="69"/>
      <c r="C603" s="159"/>
      <c r="D603" s="69"/>
      <c r="E603" s="69"/>
      <c r="F603" s="160"/>
      <c r="G603" s="160"/>
      <c r="H603" s="69"/>
      <c r="I603" s="69"/>
      <c r="J603" s="4"/>
      <c r="K603" s="4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 spans="1:26" ht="15.75" customHeight="1" x14ac:dyDescent="0.3">
      <c r="A604" s="69"/>
      <c r="B604" s="69"/>
      <c r="C604" s="159"/>
      <c r="D604" s="69"/>
      <c r="E604" s="69"/>
      <c r="F604" s="160"/>
      <c r="G604" s="160"/>
      <c r="H604" s="69"/>
      <c r="I604" s="69"/>
      <c r="J604" s="4"/>
      <c r="K604" s="4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 spans="1:26" ht="15.75" customHeight="1" x14ac:dyDescent="0.3">
      <c r="A605" s="69"/>
      <c r="B605" s="69"/>
      <c r="C605" s="159"/>
      <c r="D605" s="69"/>
      <c r="E605" s="69"/>
      <c r="F605" s="160"/>
      <c r="G605" s="160"/>
      <c r="H605" s="69"/>
      <c r="I605" s="69"/>
      <c r="J605" s="4"/>
      <c r="K605" s="4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 spans="1:26" ht="15.75" customHeight="1" x14ac:dyDescent="0.3">
      <c r="A606" s="69"/>
      <c r="B606" s="69"/>
      <c r="C606" s="159"/>
      <c r="D606" s="69"/>
      <c r="E606" s="69"/>
      <c r="F606" s="160"/>
      <c r="G606" s="160"/>
      <c r="H606" s="69"/>
      <c r="I606" s="69"/>
      <c r="J606" s="4"/>
      <c r="K606" s="4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 spans="1:26" ht="15.75" customHeight="1" x14ac:dyDescent="0.3">
      <c r="A607" s="69"/>
      <c r="B607" s="69"/>
      <c r="C607" s="159"/>
      <c r="D607" s="69"/>
      <c r="E607" s="69"/>
      <c r="F607" s="160"/>
      <c r="G607" s="160"/>
      <c r="H607" s="69"/>
      <c r="I607" s="69"/>
      <c r="J607" s="4"/>
      <c r="K607" s="4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 spans="1:26" ht="15.75" customHeight="1" x14ac:dyDescent="0.3">
      <c r="A608" s="69"/>
      <c r="B608" s="69"/>
      <c r="C608" s="159"/>
      <c r="D608" s="69"/>
      <c r="E608" s="69"/>
      <c r="F608" s="160"/>
      <c r="G608" s="160"/>
      <c r="H608" s="69"/>
      <c r="I608" s="69"/>
      <c r="J608" s="4"/>
      <c r="K608" s="4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 spans="1:26" ht="15.75" customHeight="1" x14ac:dyDescent="0.3">
      <c r="A609" s="69"/>
      <c r="B609" s="69"/>
      <c r="C609" s="159"/>
      <c r="D609" s="69"/>
      <c r="E609" s="69"/>
      <c r="F609" s="160"/>
      <c r="G609" s="160"/>
      <c r="H609" s="69"/>
      <c r="I609" s="69"/>
      <c r="J609" s="4"/>
      <c r="K609" s="4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 spans="1:26" ht="15.75" customHeight="1" x14ac:dyDescent="0.3">
      <c r="A610" s="69"/>
      <c r="B610" s="69"/>
      <c r="C610" s="159"/>
      <c r="D610" s="69"/>
      <c r="E610" s="69"/>
      <c r="F610" s="160"/>
      <c r="G610" s="160"/>
      <c r="H610" s="69"/>
      <c r="I610" s="69"/>
      <c r="J610" s="4"/>
      <c r="K610" s="4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 spans="1:26" ht="15.75" customHeight="1" x14ac:dyDescent="0.3">
      <c r="A611" s="69"/>
      <c r="B611" s="69"/>
      <c r="C611" s="159"/>
      <c r="D611" s="69"/>
      <c r="E611" s="69"/>
      <c r="F611" s="160"/>
      <c r="G611" s="160"/>
      <c r="H611" s="69"/>
      <c r="I611" s="69"/>
      <c r="J611" s="4"/>
      <c r="K611" s="4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 spans="1:26" ht="15.75" customHeight="1" x14ac:dyDescent="0.3">
      <c r="A612" s="69"/>
      <c r="B612" s="69"/>
      <c r="C612" s="159"/>
      <c r="D612" s="69"/>
      <c r="E612" s="69"/>
      <c r="F612" s="160"/>
      <c r="G612" s="160"/>
      <c r="H612" s="69"/>
      <c r="I612" s="69"/>
      <c r="J612" s="4"/>
      <c r="K612" s="4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 spans="1:26" ht="15.75" customHeight="1" x14ac:dyDescent="0.3">
      <c r="A613" s="69"/>
      <c r="B613" s="69"/>
      <c r="C613" s="159"/>
      <c r="D613" s="69"/>
      <c r="E613" s="69"/>
      <c r="F613" s="160"/>
      <c r="G613" s="160"/>
      <c r="H613" s="69"/>
      <c r="I613" s="69"/>
      <c r="J613" s="4"/>
      <c r="K613" s="4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 spans="1:26" ht="15.75" customHeight="1" x14ac:dyDescent="0.3">
      <c r="A614" s="69"/>
      <c r="B614" s="69"/>
      <c r="C614" s="159"/>
      <c r="D614" s="69"/>
      <c r="E614" s="69"/>
      <c r="F614" s="160"/>
      <c r="G614" s="160"/>
      <c r="H614" s="69"/>
      <c r="I614" s="69"/>
      <c r="J614" s="4"/>
      <c r="K614" s="4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 spans="1:26" ht="15.75" customHeight="1" x14ac:dyDescent="0.3">
      <c r="A615" s="69"/>
      <c r="B615" s="69"/>
      <c r="C615" s="159"/>
      <c r="D615" s="69"/>
      <c r="E615" s="69"/>
      <c r="F615" s="160"/>
      <c r="G615" s="160"/>
      <c r="H615" s="69"/>
      <c r="I615" s="69"/>
      <c r="J615" s="4"/>
      <c r="K615" s="4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 spans="1:26" ht="15.75" customHeight="1" x14ac:dyDescent="0.3">
      <c r="A616" s="69"/>
      <c r="B616" s="69"/>
      <c r="C616" s="159"/>
      <c r="D616" s="69"/>
      <c r="E616" s="69"/>
      <c r="F616" s="160"/>
      <c r="G616" s="160"/>
      <c r="H616" s="69"/>
      <c r="I616" s="69"/>
      <c r="J616" s="4"/>
      <c r="K616" s="4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 spans="1:26" ht="15.75" customHeight="1" x14ac:dyDescent="0.3">
      <c r="A617" s="69"/>
      <c r="B617" s="69"/>
      <c r="C617" s="159"/>
      <c r="D617" s="69"/>
      <c r="E617" s="69"/>
      <c r="F617" s="160"/>
      <c r="G617" s="160"/>
      <c r="H617" s="69"/>
      <c r="I617" s="69"/>
      <c r="J617" s="4"/>
      <c r="K617" s="4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 spans="1:26" ht="15.75" customHeight="1" x14ac:dyDescent="0.3">
      <c r="A618" s="69"/>
      <c r="B618" s="69"/>
      <c r="C618" s="159"/>
      <c r="D618" s="69"/>
      <c r="E618" s="69"/>
      <c r="F618" s="160"/>
      <c r="G618" s="160"/>
      <c r="H618" s="69"/>
      <c r="I618" s="69"/>
      <c r="J618" s="4"/>
      <c r="K618" s="4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 spans="1:26" ht="15.75" customHeight="1" x14ac:dyDescent="0.3">
      <c r="A619" s="69"/>
      <c r="B619" s="69"/>
      <c r="C619" s="159"/>
      <c r="D619" s="69"/>
      <c r="E619" s="69"/>
      <c r="F619" s="160"/>
      <c r="G619" s="160"/>
      <c r="H619" s="69"/>
      <c r="I619" s="69"/>
      <c r="J619" s="4"/>
      <c r="K619" s="4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 spans="1:26" ht="15.75" customHeight="1" x14ac:dyDescent="0.3">
      <c r="A620" s="69"/>
      <c r="B620" s="69"/>
      <c r="C620" s="159"/>
      <c r="D620" s="69"/>
      <c r="E620" s="69"/>
      <c r="F620" s="160"/>
      <c r="G620" s="160"/>
      <c r="H620" s="69"/>
      <c r="I620" s="69"/>
      <c r="J620" s="4"/>
      <c r="K620" s="4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 spans="1:26" ht="15.75" customHeight="1" x14ac:dyDescent="0.3">
      <c r="A621" s="69"/>
      <c r="B621" s="69"/>
      <c r="C621" s="159"/>
      <c r="D621" s="69"/>
      <c r="E621" s="69"/>
      <c r="F621" s="160"/>
      <c r="G621" s="160"/>
      <c r="H621" s="69"/>
      <c r="I621" s="69"/>
      <c r="J621" s="4"/>
      <c r="K621" s="4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 spans="1:26" ht="15.75" customHeight="1" x14ac:dyDescent="0.3">
      <c r="A622" s="69"/>
      <c r="B622" s="69"/>
      <c r="C622" s="159"/>
      <c r="D622" s="69"/>
      <c r="E622" s="69"/>
      <c r="F622" s="160"/>
      <c r="G622" s="160"/>
      <c r="H622" s="69"/>
      <c r="I622" s="69"/>
      <c r="J622" s="4"/>
      <c r="K622" s="4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 spans="1:26" ht="15.75" customHeight="1" x14ac:dyDescent="0.3">
      <c r="A623" s="69"/>
      <c r="B623" s="69"/>
      <c r="C623" s="159"/>
      <c r="D623" s="69"/>
      <c r="E623" s="69"/>
      <c r="F623" s="160"/>
      <c r="G623" s="160"/>
      <c r="H623" s="69"/>
      <c r="I623" s="69"/>
      <c r="J623" s="4"/>
      <c r="K623" s="4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 spans="1:26" ht="15.75" customHeight="1" x14ac:dyDescent="0.3">
      <c r="A624" s="69"/>
      <c r="B624" s="69"/>
      <c r="C624" s="159"/>
      <c r="D624" s="69"/>
      <c r="E624" s="69"/>
      <c r="F624" s="160"/>
      <c r="G624" s="160"/>
      <c r="H624" s="69"/>
      <c r="I624" s="69"/>
      <c r="J624" s="4"/>
      <c r="K624" s="4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 spans="1:26" ht="15.75" customHeight="1" x14ac:dyDescent="0.3">
      <c r="A625" s="69"/>
      <c r="B625" s="69"/>
      <c r="C625" s="159"/>
      <c r="D625" s="69"/>
      <c r="E625" s="69"/>
      <c r="F625" s="160"/>
      <c r="G625" s="160"/>
      <c r="H625" s="69"/>
      <c r="I625" s="69"/>
      <c r="J625" s="4"/>
      <c r="K625" s="4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 spans="1:26" ht="15.75" customHeight="1" x14ac:dyDescent="0.3">
      <c r="A626" s="69"/>
      <c r="B626" s="69"/>
      <c r="C626" s="159"/>
      <c r="D626" s="69"/>
      <c r="E626" s="69"/>
      <c r="F626" s="160"/>
      <c r="G626" s="160"/>
      <c r="H626" s="69"/>
      <c r="I626" s="69"/>
      <c r="J626" s="4"/>
      <c r="K626" s="4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 spans="1:26" ht="15.75" customHeight="1" x14ac:dyDescent="0.3">
      <c r="A627" s="69"/>
      <c r="B627" s="69"/>
      <c r="C627" s="159"/>
      <c r="D627" s="69"/>
      <c r="E627" s="69"/>
      <c r="F627" s="160"/>
      <c r="G627" s="160"/>
      <c r="H627" s="69"/>
      <c r="I627" s="69"/>
      <c r="J627" s="4"/>
      <c r="K627" s="4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 spans="1:26" ht="15.75" customHeight="1" x14ac:dyDescent="0.3">
      <c r="A628" s="69"/>
      <c r="B628" s="69"/>
      <c r="C628" s="159"/>
      <c r="D628" s="69"/>
      <c r="E628" s="69"/>
      <c r="F628" s="160"/>
      <c r="G628" s="160"/>
      <c r="H628" s="69"/>
      <c r="I628" s="69"/>
      <c r="J628" s="4"/>
      <c r="K628" s="4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 spans="1:26" ht="15.75" customHeight="1" x14ac:dyDescent="0.3">
      <c r="A629" s="69"/>
      <c r="B629" s="69"/>
      <c r="C629" s="159"/>
      <c r="D629" s="69"/>
      <c r="E629" s="69"/>
      <c r="F629" s="160"/>
      <c r="G629" s="160"/>
      <c r="H629" s="69"/>
      <c r="I629" s="69"/>
      <c r="J629" s="4"/>
      <c r="K629" s="4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 spans="1:26" ht="15.75" customHeight="1" x14ac:dyDescent="0.3">
      <c r="A630" s="69"/>
      <c r="B630" s="69"/>
      <c r="C630" s="159"/>
      <c r="D630" s="69"/>
      <c r="E630" s="69"/>
      <c r="F630" s="160"/>
      <c r="G630" s="160"/>
      <c r="H630" s="69"/>
      <c r="I630" s="69"/>
      <c r="J630" s="4"/>
      <c r="K630" s="4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 spans="1:26" ht="15.75" customHeight="1" x14ac:dyDescent="0.3">
      <c r="A631" s="69"/>
      <c r="B631" s="69"/>
      <c r="C631" s="159"/>
      <c r="D631" s="69"/>
      <c r="E631" s="69"/>
      <c r="F631" s="160"/>
      <c r="G631" s="160"/>
      <c r="H631" s="69"/>
      <c r="I631" s="69"/>
      <c r="J631" s="4"/>
      <c r="K631" s="4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 spans="1:26" ht="15.75" customHeight="1" x14ac:dyDescent="0.3">
      <c r="A632" s="69"/>
      <c r="B632" s="69"/>
      <c r="C632" s="159"/>
      <c r="D632" s="69"/>
      <c r="E632" s="69"/>
      <c r="F632" s="160"/>
      <c r="G632" s="160"/>
      <c r="H632" s="69"/>
      <c r="I632" s="69"/>
      <c r="J632" s="4"/>
      <c r="K632" s="4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 spans="1:26" ht="15.75" customHeight="1" x14ac:dyDescent="0.3">
      <c r="A633" s="69"/>
      <c r="B633" s="69"/>
      <c r="C633" s="159"/>
      <c r="D633" s="69"/>
      <c r="E633" s="69"/>
      <c r="F633" s="160"/>
      <c r="G633" s="160"/>
      <c r="H633" s="69"/>
      <c r="I633" s="69"/>
      <c r="J633" s="4"/>
      <c r="K633" s="4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 spans="1:26" ht="15.75" customHeight="1" x14ac:dyDescent="0.3">
      <c r="A634" s="69"/>
      <c r="B634" s="69"/>
      <c r="C634" s="159"/>
      <c r="D634" s="69"/>
      <c r="E634" s="69"/>
      <c r="F634" s="160"/>
      <c r="G634" s="160"/>
      <c r="H634" s="69"/>
      <c r="I634" s="69"/>
      <c r="J634" s="4"/>
      <c r="K634" s="4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 spans="1:26" ht="15.75" customHeight="1" x14ac:dyDescent="0.3">
      <c r="A635" s="69"/>
      <c r="B635" s="69"/>
      <c r="C635" s="159"/>
      <c r="D635" s="69"/>
      <c r="E635" s="69"/>
      <c r="F635" s="160"/>
      <c r="G635" s="160"/>
      <c r="H635" s="69"/>
      <c r="I635" s="69"/>
      <c r="J635" s="4"/>
      <c r="K635" s="4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 spans="1:26" ht="15.75" customHeight="1" x14ac:dyDescent="0.3">
      <c r="A636" s="69"/>
      <c r="B636" s="69"/>
      <c r="C636" s="159"/>
      <c r="D636" s="69"/>
      <c r="E636" s="69"/>
      <c r="F636" s="160"/>
      <c r="G636" s="160"/>
      <c r="H636" s="69"/>
      <c r="I636" s="69"/>
      <c r="J636" s="4"/>
      <c r="K636" s="4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 spans="1:26" ht="15.75" customHeight="1" x14ac:dyDescent="0.3">
      <c r="A637" s="69"/>
      <c r="B637" s="69"/>
      <c r="C637" s="159"/>
      <c r="D637" s="69"/>
      <c r="E637" s="69"/>
      <c r="F637" s="160"/>
      <c r="G637" s="160"/>
      <c r="H637" s="69"/>
      <c r="I637" s="69"/>
      <c r="J637" s="4"/>
      <c r="K637" s="4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 spans="1:26" ht="15.75" customHeight="1" x14ac:dyDescent="0.3">
      <c r="A638" s="69"/>
      <c r="B638" s="69"/>
      <c r="C638" s="159"/>
      <c r="D638" s="69"/>
      <c r="E638" s="69"/>
      <c r="F638" s="160"/>
      <c r="G638" s="160"/>
      <c r="H638" s="69"/>
      <c r="I638" s="69"/>
      <c r="J638" s="4"/>
      <c r="K638" s="4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 spans="1:26" ht="15.75" customHeight="1" x14ac:dyDescent="0.3">
      <c r="A639" s="69"/>
      <c r="B639" s="69"/>
      <c r="C639" s="159"/>
      <c r="D639" s="69"/>
      <c r="E639" s="69"/>
      <c r="F639" s="160"/>
      <c r="G639" s="160"/>
      <c r="H639" s="69"/>
      <c r="I639" s="69"/>
      <c r="J639" s="4"/>
      <c r="K639" s="4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 spans="1:26" ht="15.75" customHeight="1" x14ac:dyDescent="0.3">
      <c r="A640" s="69"/>
      <c r="B640" s="69"/>
      <c r="C640" s="159"/>
      <c r="D640" s="69"/>
      <c r="E640" s="69"/>
      <c r="F640" s="160"/>
      <c r="G640" s="160"/>
      <c r="H640" s="69"/>
      <c r="I640" s="69"/>
      <c r="J640" s="4"/>
      <c r="K640" s="4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 spans="1:26" ht="15.75" customHeight="1" x14ac:dyDescent="0.3">
      <c r="A641" s="69"/>
      <c r="B641" s="69"/>
      <c r="C641" s="159"/>
      <c r="D641" s="69"/>
      <c r="E641" s="69"/>
      <c r="F641" s="160"/>
      <c r="G641" s="160"/>
      <c r="H641" s="69"/>
      <c r="I641" s="69"/>
      <c r="J641" s="4"/>
      <c r="K641" s="4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 spans="1:26" ht="15.75" customHeight="1" x14ac:dyDescent="0.3">
      <c r="A642" s="69"/>
      <c r="B642" s="69"/>
      <c r="C642" s="159"/>
      <c r="D642" s="69"/>
      <c r="E642" s="69"/>
      <c r="F642" s="160"/>
      <c r="G642" s="160"/>
      <c r="H642" s="69"/>
      <c r="I642" s="69"/>
      <c r="J642" s="4"/>
      <c r="K642" s="4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 spans="1:26" ht="15.75" customHeight="1" x14ac:dyDescent="0.3">
      <c r="A643" s="69"/>
      <c r="B643" s="69"/>
      <c r="C643" s="159"/>
      <c r="D643" s="69"/>
      <c r="E643" s="69"/>
      <c r="F643" s="160"/>
      <c r="G643" s="160"/>
      <c r="H643" s="69"/>
      <c r="I643" s="69"/>
      <c r="J643" s="4"/>
      <c r="K643" s="4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 spans="1:26" ht="15.75" customHeight="1" x14ac:dyDescent="0.3">
      <c r="A644" s="69"/>
      <c r="B644" s="69"/>
      <c r="C644" s="159"/>
      <c r="D644" s="69"/>
      <c r="E644" s="69"/>
      <c r="F644" s="160"/>
      <c r="G644" s="160"/>
      <c r="H644" s="69"/>
      <c r="I644" s="69"/>
      <c r="J644" s="4"/>
      <c r="K644" s="4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 spans="1:26" ht="15.75" customHeight="1" x14ac:dyDescent="0.3">
      <c r="A645" s="69"/>
      <c r="B645" s="69"/>
      <c r="C645" s="159"/>
      <c r="D645" s="69"/>
      <c r="E645" s="69"/>
      <c r="F645" s="160"/>
      <c r="G645" s="160"/>
      <c r="H645" s="69"/>
      <c r="I645" s="69"/>
      <c r="J645" s="4"/>
      <c r="K645" s="4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 spans="1:26" ht="15.75" customHeight="1" x14ac:dyDescent="0.3">
      <c r="A646" s="69"/>
      <c r="B646" s="69"/>
      <c r="C646" s="159"/>
      <c r="D646" s="69"/>
      <c r="E646" s="69"/>
      <c r="F646" s="160"/>
      <c r="G646" s="160"/>
      <c r="H646" s="69"/>
      <c r="I646" s="69"/>
      <c r="J646" s="4"/>
      <c r="K646" s="4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 spans="1:26" ht="15.75" customHeight="1" x14ac:dyDescent="0.3">
      <c r="A647" s="69"/>
      <c r="B647" s="69"/>
      <c r="C647" s="159"/>
      <c r="D647" s="69"/>
      <c r="E647" s="69"/>
      <c r="F647" s="160"/>
      <c r="G647" s="160"/>
      <c r="H647" s="69"/>
      <c r="I647" s="69"/>
      <c r="J647" s="4"/>
      <c r="K647" s="4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 spans="1:26" ht="15.75" customHeight="1" x14ac:dyDescent="0.3">
      <c r="A648" s="69"/>
      <c r="B648" s="69"/>
      <c r="C648" s="159"/>
      <c r="D648" s="69"/>
      <c r="E648" s="69"/>
      <c r="F648" s="160"/>
      <c r="G648" s="160"/>
      <c r="H648" s="69"/>
      <c r="I648" s="69"/>
      <c r="J648" s="4"/>
      <c r="K648" s="4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 spans="1:26" ht="15.75" customHeight="1" x14ac:dyDescent="0.3">
      <c r="A649" s="69"/>
      <c r="B649" s="69"/>
      <c r="C649" s="159"/>
      <c r="D649" s="69"/>
      <c r="E649" s="69"/>
      <c r="F649" s="160"/>
      <c r="G649" s="160"/>
      <c r="H649" s="69"/>
      <c r="I649" s="69"/>
      <c r="J649" s="4"/>
      <c r="K649" s="4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 spans="1:26" ht="15.75" customHeight="1" x14ac:dyDescent="0.3">
      <c r="A650" s="69"/>
      <c r="B650" s="69"/>
      <c r="C650" s="159"/>
      <c r="D650" s="69"/>
      <c r="E650" s="69"/>
      <c r="F650" s="160"/>
      <c r="G650" s="160"/>
      <c r="H650" s="69"/>
      <c r="I650" s="69"/>
      <c r="J650" s="4"/>
      <c r="K650" s="4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 spans="1:26" ht="15.75" customHeight="1" x14ac:dyDescent="0.3">
      <c r="A651" s="69"/>
      <c r="B651" s="69"/>
      <c r="C651" s="159"/>
      <c r="D651" s="69"/>
      <c r="E651" s="69"/>
      <c r="F651" s="160"/>
      <c r="G651" s="160"/>
      <c r="H651" s="69"/>
      <c r="I651" s="69"/>
      <c r="J651" s="4"/>
      <c r="K651" s="4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 spans="1:26" ht="15.75" customHeight="1" x14ac:dyDescent="0.3">
      <c r="A652" s="69"/>
      <c r="B652" s="69"/>
      <c r="C652" s="159"/>
      <c r="D652" s="69"/>
      <c r="E652" s="69"/>
      <c r="F652" s="160"/>
      <c r="G652" s="160"/>
      <c r="H652" s="69"/>
      <c r="I652" s="69"/>
      <c r="J652" s="4"/>
      <c r="K652" s="4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 spans="1:26" ht="15.75" customHeight="1" x14ac:dyDescent="0.3">
      <c r="A653" s="69"/>
      <c r="B653" s="69"/>
      <c r="C653" s="159"/>
      <c r="D653" s="69"/>
      <c r="E653" s="69"/>
      <c r="F653" s="160"/>
      <c r="G653" s="160"/>
      <c r="H653" s="69"/>
      <c r="I653" s="69"/>
      <c r="J653" s="4"/>
      <c r="K653" s="4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 spans="1:26" ht="15.75" customHeight="1" x14ac:dyDescent="0.3">
      <c r="A654" s="69"/>
      <c r="B654" s="69"/>
      <c r="C654" s="159"/>
      <c r="D654" s="69"/>
      <c r="E654" s="69"/>
      <c r="F654" s="160"/>
      <c r="G654" s="160"/>
      <c r="H654" s="69"/>
      <c r="I654" s="69"/>
      <c r="J654" s="4"/>
      <c r="K654" s="4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 spans="1:26" ht="15.75" customHeight="1" x14ac:dyDescent="0.3">
      <c r="A655" s="69"/>
      <c r="B655" s="69"/>
      <c r="C655" s="159"/>
      <c r="D655" s="69"/>
      <c r="E655" s="69"/>
      <c r="F655" s="160"/>
      <c r="G655" s="160"/>
      <c r="H655" s="69"/>
      <c r="I655" s="69"/>
      <c r="J655" s="4"/>
      <c r="K655" s="4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 spans="1:26" ht="15.75" customHeight="1" x14ac:dyDescent="0.3">
      <c r="A656" s="69"/>
      <c r="B656" s="69"/>
      <c r="C656" s="159"/>
      <c r="D656" s="69"/>
      <c r="E656" s="69"/>
      <c r="F656" s="160"/>
      <c r="G656" s="160"/>
      <c r="H656" s="69"/>
      <c r="I656" s="69"/>
      <c r="J656" s="4"/>
      <c r="K656" s="4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 spans="1:26" ht="15.75" customHeight="1" x14ac:dyDescent="0.3">
      <c r="A657" s="69"/>
      <c r="B657" s="69"/>
      <c r="C657" s="159"/>
      <c r="D657" s="69"/>
      <c r="E657" s="69"/>
      <c r="F657" s="160"/>
      <c r="G657" s="160"/>
      <c r="H657" s="69"/>
      <c r="I657" s="69"/>
      <c r="J657" s="4"/>
      <c r="K657" s="4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 spans="1:26" ht="15.75" customHeight="1" x14ac:dyDescent="0.3">
      <c r="A658" s="69"/>
      <c r="B658" s="69"/>
      <c r="C658" s="159"/>
      <c r="D658" s="69"/>
      <c r="E658" s="69"/>
      <c r="F658" s="160"/>
      <c r="G658" s="160"/>
      <c r="H658" s="69"/>
      <c r="I658" s="69"/>
      <c r="J658" s="4"/>
      <c r="K658" s="4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 spans="1:26" ht="15.75" customHeight="1" x14ac:dyDescent="0.3">
      <c r="A659" s="69"/>
      <c r="B659" s="69"/>
      <c r="C659" s="159"/>
      <c r="D659" s="69"/>
      <c r="E659" s="69"/>
      <c r="F659" s="160"/>
      <c r="G659" s="160"/>
      <c r="H659" s="69"/>
      <c r="I659" s="69"/>
      <c r="J659" s="4"/>
      <c r="K659" s="4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 spans="1:26" ht="15.75" customHeight="1" x14ac:dyDescent="0.3">
      <c r="A660" s="69"/>
      <c r="B660" s="69"/>
      <c r="C660" s="159"/>
      <c r="D660" s="69"/>
      <c r="E660" s="69"/>
      <c r="F660" s="160"/>
      <c r="G660" s="160"/>
      <c r="H660" s="69"/>
      <c r="I660" s="69"/>
      <c r="J660" s="4"/>
      <c r="K660" s="4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 spans="1:26" ht="15.75" customHeight="1" x14ac:dyDescent="0.3">
      <c r="A661" s="69"/>
      <c r="B661" s="69"/>
      <c r="C661" s="159"/>
      <c r="D661" s="69"/>
      <c r="E661" s="69"/>
      <c r="F661" s="160"/>
      <c r="G661" s="160"/>
      <c r="H661" s="69"/>
      <c r="I661" s="69"/>
      <c r="J661" s="4"/>
      <c r="K661" s="4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 spans="1:26" ht="15.75" customHeight="1" x14ac:dyDescent="0.3">
      <c r="A662" s="69"/>
      <c r="B662" s="69"/>
      <c r="C662" s="159"/>
      <c r="D662" s="69"/>
      <c r="E662" s="69"/>
      <c r="F662" s="160"/>
      <c r="G662" s="160"/>
      <c r="H662" s="69"/>
      <c r="I662" s="69"/>
      <c r="J662" s="4"/>
      <c r="K662" s="4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 spans="1:26" ht="15.75" customHeight="1" x14ac:dyDescent="0.3">
      <c r="A663" s="69"/>
      <c r="B663" s="69"/>
      <c r="C663" s="159"/>
      <c r="D663" s="69"/>
      <c r="E663" s="69"/>
      <c r="F663" s="160"/>
      <c r="G663" s="160"/>
      <c r="H663" s="69"/>
      <c r="I663" s="69"/>
      <c r="J663" s="4"/>
      <c r="K663" s="4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 spans="1:26" ht="15.75" customHeight="1" x14ac:dyDescent="0.3">
      <c r="A664" s="69"/>
      <c r="B664" s="69"/>
      <c r="C664" s="159"/>
      <c r="D664" s="69"/>
      <c r="E664" s="69"/>
      <c r="F664" s="160"/>
      <c r="G664" s="160"/>
      <c r="H664" s="69"/>
      <c r="I664" s="69"/>
      <c r="J664" s="4"/>
      <c r="K664" s="4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 spans="1:26" ht="15.75" customHeight="1" x14ac:dyDescent="0.3">
      <c r="A665" s="69"/>
      <c r="B665" s="69"/>
      <c r="C665" s="159"/>
      <c r="D665" s="69"/>
      <c r="E665" s="69"/>
      <c r="F665" s="160"/>
      <c r="G665" s="160"/>
      <c r="H665" s="69"/>
      <c r="I665" s="69"/>
      <c r="J665" s="4"/>
      <c r="K665" s="4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 spans="1:26" ht="15.75" customHeight="1" x14ac:dyDescent="0.3">
      <c r="A666" s="69"/>
      <c r="B666" s="69"/>
      <c r="C666" s="159"/>
      <c r="D666" s="69"/>
      <c r="E666" s="69"/>
      <c r="F666" s="160"/>
      <c r="G666" s="160"/>
      <c r="H666" s="69"/>
      <c r="I666" s="69"/>
      <c r="J666" s="4"/>
      <c r="K666" s="4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 spans="1:26" ht="15.75" customHeight="1" x14ac:dyDescent="0.3">
      <c r="A667" s="69"/>
      <c r="B667" s="69"/>
      <c r="C667" s="159"/>
      <c r="D667" s="69"/>
      <c r="E667" s="69"/>
      <c r="F667" s="160"/>
      <c r="G667" s="160"/>
      <c r="H667" s="69"/>
      <c r="I667" s="69"/>
      <c r="J667" s="4"/>
      <c r="K667" s="4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 spans="1:26" ht="15.75" customHeight="1" x14ac:dyDescent="0.3">
      <c r="A668" s="69"/>
      <c r="B668" s="69"/>
      <c r="C668" s="159"/>
      <c r="D668" s="69"/>
      <c r="E668" s="69"/>
      <c r="F668" s="160"/>
      <c r="G668" s="160"/>
      <c r="H668" s="69"/>
      <c r="I668" s="69"/>
      <c r="J668" s="4"/>
      <c r="K668" s="4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 spans="1:26" ht="15.75" customHeight="1" x14ac:dyDescent="0.3">
      <c r="A669" s="69"/>
      <c r="B669" s="69"/>
      <c r="C669" s="159"/>
      <c r="D669" s="69"/>
      <c r="E669" s="69"/>
      <c r="F669" s="160"/>
      <c r="G669" s="160"/>
      <c r="H669" s="69"/>
      <c r="I669" s="69"/>
      <c r="J669" s="4"/>
      <c r="K669" s="4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 spans="1:26" ht="15.75" customHeight="1" x14ac:dyDescent="0.3">
      <c r="A670" s="69"/>
      <c r="B670" s="69"/>
      <c r="C670" s="159"/>
      <c r="D670" s="69"/>
      <c r="E670" s="69"/>
      <c r="F670" s="160"/>
      <c r="G670" s="160"/>
      <c r="H670" s="69"/>
      <c r="I670" s="69"/>
      <c r="J670" s="4"/>
      <c r="K670" s="4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 spans="1:26" ht="15.75" customHeight="1" x14ac:dyDescent="0.3">
      <c r="A671" s="69"/>
      <c r="B671" s="69"/>
      <c r="C671" s="159"/>
      <c r="D671" s="69"/>
      <c r="E671" s="69"/>
      <c r="F671" s="160"/>
      <c r="G671" s="160"/>
      <c r="H671" s="69"/>
      <c r="I671" s="69"/>
      <c r="J671" s="4"/>
      <c r="K671" s="4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 spans="1:26" ht="15.75" customHeight="1" x14ac:dyDescent="0.3">
      <c r="A672" s="69"/>
      <c r="B672" s="69"/>
      <c r="C672" s="159"/>
      <c r="D672" s="69"/>
      <c r="E672" s="69"/>
      <c r="F672" s="160"/>
      <c r="G672" s="160"/>
      <c r="H672" s="69"/>
      <c r="I672" s="69"/>
      <c r="J672" s="4"/>
      <c r="K672" s="4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 spans="1:26" ht="15.75" customHeight="1" x14ac:dyDescent="0.3">
      <c r="A673" s="69"/>
      <c r="B673" s="69"/>
      <c r="C673" s="159"/>
      <c r="D673" s="69"/>
      <c r="E673" s="69"/>
      <c r="F673" s="160"/>
      <c r="G673" s="160"/>
      <c r="H673" s="69"/>
      <c r="I673" s="69"/>
      <c r="J673" s="4"/>
      <c r="K673" s="4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 spans="1:26" ht="15.75" customHeight="1" x14ac:dyDescent="0.3">
      <c r="A674" s="69"/>
      <c r="B674" s="69"/>
      <c r="C674" s="159"/>
      <c r="D674" s="69"/>
      <c r="E674" s="69"/>
      <c r="F674" s="160"/>
      <c r="G674" s="160"/>
      <c r="H674" s="69"/>
      <c r="I674" s="69"/>
      <c r="J674" s="4"/>
      <c r="K674" s="4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 spans="1:26" ht="15.75" customHeight="1" x14ac:dyDescent="0.3">
      <c r="A675" s="69"/>
      <c r="B675" s="69"/>
      <c r="C675" s="159"/>
      <c r="D675" s="69"/>
      <c r="E675" s="69"/>
      <c r="F675" s="160"/>
      <c r="G675" s="160"/>
      <c r="H675" s="69"/>
      <c r="I675" s="69"/>
      <c r="J675" s="4"/>
      <c r="K675" s="4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 spans="1:26" ht="15.75" customHeight="1" x14ac:dyDescent="0.3">
      <c r="A676" s="69"/>
      <c r="B676" s="69"/>
      <c r="C676" s="159"/>
      <c r="D676" s="69"/>
      <c r="E676" s="69"/>
      <c r="F676" s="160"/>
      <c r="G676" s="160"/>
      <c r="H676" s="69"/>
      <c r="I676" s="69"/>
      <c r="J676" s="4"/>
      <c r="K676" s="4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 spans="1:26" ht="15.75" customHeight="1" x14ac:dyDescent="0.3">
      <c r="A677" s="69"/>
      <c r="B677" s="69"/>
      <c r="C677" s="159"/>
      <c r="D677" s="69"/>
      <c r="E677" s="69"/>
      <c r="F677" s="160"/>
      <c r="G677" s="160"/>
      <c r="H677" s="69"/>
      <c r="I677" s="69"/>
      <c r="J677" s="4"/>
      <c r="K677" s="4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 spans="1:26" ht="15.75" customHeight="1" x14ac:dyDescent="0.3">
      <c r="A678" s="69"/>
      <c r="B678" s="69"/>
      <c r="C678" s="159"/>
      <c r="D678" s="69"/>
      <c r="E678" s="69"/>
      <c r="F678" s="160"/>
      <c r="G678" s="160"/>
      <c r="H678" s="69"/>
      <c r="I678" s="69"/>
      <c r="J678" s="4"/>
      <c r="K678" s="4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 spans="1:26" ht="15.75" customHeight="1" x14ac:dyDescent="0.3">
      <c r="A679" s="69"/>
      <c r="B679" s="69"/>
      <c r="C679" s="159"/>
      <c r="D679" s="69"/>
      <c r="E679" s="69"/>
      <c r="F679" s="160"/>
      <c r="G679" s="160"/>
      <c r="H679" s="69"/>
      <c r="I679" s="69"/>
      <c r="J679" s="4"/>
      <c r="K679" s="4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 spans="1:26" ht="15.75" customHeight="1" x14ac:dyDescent="0.3">
      <c r="A680" s="69"/>
      <c r="B680" s="69"/>
      <c r="C680" s="159"/>
      <c r="D680" s="69"/>
      <c r="E680" s="69"/>
      <c r="F680" s="160"/>
      <c r="G680" s="160"/>
      <c r="H680" s="69"/>
      <c r="I680" s="69"/>
      <c r="J680" s="4"/>
      <c r="K680" s="4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 spans="1:26" ht="15.75" customHeight="1" x14ac:dyDescent="0.3">
      <c r="A681" s="69"/>
      <c r="B681" s="69"/>
      <c r="C681" s="159"/>
      <c r="D681" s="69"/>
      <c r="E681" s="69"/>
      <c r="F681" s="160"/>
      <c r="G681" s="160"/>
      <c r="H681" s="69"/>
      <c r="I681" s="69"/>
      <c r="J681" s="4"/>
      <c r="K681" s="4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 spans="1:26" ht="15.75" customHeight="1" x14ac:dyDescent="0.3">
      <c r="A682" s="69"/>
      <c r="B682" s="69"/>
      <c r="C682" s="159"/>
      <c r="D682" s="69"/>
      <c r="E682" s="69"/>
      <c r="F682" s="160"/>
      <c r="G682" s="160"/>
      <c r="H682" s="69"/>
      <c r="I682" s="69"/>
      <c r="J682" s="4"/>
      <c r="K682" s="4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 spans="1:26" ht="15.75" customHeight="1" x14ac:dyDescent="0.3">
      <c r="A683" s="69"/>
      <c r="B683" s="69"/>
      <c r="C683" s="159"/>
      <c r="D683" s="69"/>
      <c r="E683" s="69"/>
      <c r="F683" s="160"/>
      <c r="G683" s="160"/>
      <c r="H683" s="69"/>
      <c r="I683" s="69"/>
      <c r="J683" s="4"/>
      <c r="K683" s="4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 spans="1:26" ht="15.75" customHeight="1" x14ac:dyDescent="0.3">
      <c r="A684" s="69"/>
      <c r="B684" s="69"/>
      <c r="C684" s="159"/>
      <c r="D684" s="69"/>
      <c r="E684" s="69"/>
      <c r="F684" s="160"/>
      <c r="G684" s="160"/>
      <c r="H684" s="69"/>
      <c r="I684" s="69"/>
      <c r="J684" s="4"/>
      <c r="K684" s="4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 spans="1:26" ht="15.75" customHeight="1" x14ac:dyDescent="0.3">
      <c r="A685" s="69"/>
      <c r="B685" s="69"/>
      <c r="C685" s="159"/>
      <c r="D685" s="69"/>
      <c r="E685" s="69"/>
      <c r="F685" s="160"/>
      <c r="G685" s="160"/>
      <c r="H685" s="69"/>
      <c r="I685" s="69"/>
      <c r="J685" s="4"/>
      <c r="K685" s="4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 spans="1:26" ht="15.75" customHeight="1" x14ac:dyDescent="0.3">
      <c r="A686" s="69"/>
      <c r="B686" s="69"/>
      <c r="C686" s="159"/>
      <c r="D686" s="69"/>
      <c r="E686" s="69"/>
      <c r="F686" s="160"/>
      <c r="G686" s="160"/>
      <c r="H686" s="69"/>
      <c r="I686" s="69"/>
      <c r="J686" s="4"/>
      <c r="K686" s="4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 spans="1:26" ht="15.75" customHeight="1" x14ac:dyDescent="0.3">
      <c r="A687" s="69"/>
      <c r="B687" s="69"/>
      <c r="C687" s="159"/>
      <c r="D687" s="69"/>
      <c r="E687" s="69"/>
      <c r="F687" s="160"/>
      <c r="G687" s="160"/>
      <c r="H687" s="69"/>
      <c r="I687" s="69"/>
      <c r="J687" s="4"/>
      <c r="K687" s="4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 spans="1:26" ht="15.75" customHeight="1" x14ac:dyDescent="0.3">
      <c r="A688" s="69"/>
      <c r="B688" s="69"/>
      <c r="C688" s="159"/>
      <c r="D688" s="69"/>
      <c r="E688" s="69"/>
      <c r="F688" s="160"/>
      <c r="G688" s="160"/>
      <c r="H688" s="69"/>
      <c r="I688" s="69"/>
      <c r="J688" s="4"/>
      <c r="K688" s="4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 spans="1:26" ht="15.75" customHeight="1" x14ac:dyDescent="0.3">
      <c r="A689" s="69"/>
      <c r="B689" s="69"/>
      <c r="C689" s="159"/>
      <c r="D689" s="69"/>
      <c r="E689" s="69"/>
      <c r="F689" s="160"/>
      <c r="G689" s="160"/>
      <c r="H689" s="69"/>
      <c r="I689" s="69"/>
      <c r="J689" s="4"/>
      <c r="K689" s="4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 spans="1:26" ht="15.75" customHeight="1" x14ac:dyDescent="0.3">
      <c r="A690" s="69"/>
      <c r="B690" s="69"/>
      <c r="C690" s="159"/>
      <c r="D690" s="69"/>
      <c r="E690" s="69"/>
      <c r="F690" s="160"/>
      <c r="G690" s="160"/>
      <c r="H690" s="69"/>
      <c r="I690" s="69"/>
      <c r="J690" s="4"/>
      <c r="K690" s="4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 spans="1:26" ht="15.75" customHeight="1" x14ac:dyDescent="0.3">
      <c r="A691" s="69"/>
      <c r="B691" s="69"/>
      <c r="C691" s="159"/>
      <c r="D691" s="69"/>
      <c r="E691" s="69"/>
      <c r="F691" s="160"/>
      <c r="G691" s="160"/>
      <c r="H691" s="69"/>
      <c r="I691" s="69"/>
      <c r="J691" s="4"/>
      <c r="K691" s="4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 spans="1:26" ht="15.75" customHeight="1" x14ac:dyDescent="0.3">
      <c r="A692" s="69"/>
      <c r="B692" s="69"/>
      <c r="C692" s="159"/>
      <c r="D692" s="69"/>
      <c r="E692" s="69"/>
      <c r="F692" s="160"/>
      <c r="G692" s="160"/>
      <c r="H692" s="69"/>
      <c r="I692" s="69"/>
      <c r="J692" s="4"/>
      <c r="K692" s="4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 spans="1:26" ht="15.75" customHeight="1" x14ac:dyDescent="0.3">
      <c r="A693" s="69"/>
      <c r="B693" s="69"/>
      <c r="C693" s="159"/>
      <c r="D693" s="69"/>
      <c r="E693" s="69"/>
      <c r="F693" s="160"/>
      <c r="G693" s="160"/>
      <c r="H693" s="69"/>
      <c r="I693" s="69"/>
      <c r="J693" s="4"/>
      <c r="K693" s="4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 spans="1:26" ht="15.75" customHeight="1" x14ac:dyDescent="0.3">
      <c r="A694" s="69"/>
      <c r="B694" s="69"/>
      <c r="C694" s="159"/>
      <c r="D694" s="69"/>
      <c r="E694" s="69"/>
      <c r="F694" s="160"/>
      <c r="G694" s="160"/>
      <c r="H694" s="69"/>
      <c r="I694" s="69"/>
      <c r="J694" s="4"/>
      <c r="K694" s="4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 spans="1:26" ht="15.75" customHeight="1" x14ac:dyDescent="0.3">
      <c r="A695" s="69"/>
      <c r="B695" s="69"/>
      <c r="C695" s="159"/>
      <c r="D695" s="69"/>
      <c r="E695" s="69"/>
      <c r="F695" s="160"/>
      <c r="G695" s="160"/>
      <c r="H695" s="69"/>
      <c r="I695" s="69"/>
      <c r="J695" s="4"/>
      <c r="K695" s="4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 spans="1:26" ht="15.75" customHeight="1" x14ac:dyDescent="0.3">
      <c r="A696" s="69"/>
      <c r="B696" s="69"/>
      <c r="C696" s="159"/>
      <c r="D696" s="69"/>
      <c r="E696" s="69"/>
      <c r="F696" s="160"/>
      <c r="G696" s="160"/>
      <c r="H696" s="69"/>
      <c r="I696" s="69"/>
      <c r="J696" s="4"/>
      <c r="K696" s="4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 spans="1:26" ht="15.75" customHeight="1" x14ac:dyDescent="0.3">
      <c r="A697" s="69"/>
      <c r="B697" s="69"/>
      <c r="C697" s="159"/>
      <c r="D697" s="69"/>
      <c r="E697" s="69"/>
      <c r="F697" s="160"/>
      <c r="G697" s="160"/>
      <c r="H697" s="69"/>
      <c r="I697" s="69"/>
      <c r="J697" s="4"/>
      <c r="K697" s="4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 spans="1:26" ht="15.75" customHeight="1" x14ac:dyDescent="0.3">
      <c r="A698" s="69"/>
      <c r="B698" s="69"/>
      <c r="C698" s="159"/>
      <c r="D698" s="69"/>
      <c r="E698" s="69"/>
      <c r="F698" s="160"/>
      <c r="G698" s="160"/>
      <c r="H698" s="69"/>
      <c r="I698" s="69"/>
      <c r="J698" s="4"/>
      <c r="K698" s="4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 spans="1:26" ht="15.75" customHeight="1" x14ac:dyDescent="0.3">
      <c r="A699" s="69"/>
      <c r="B699" s="69"/>
      <c r="C699" s="159"/>
      <c r="D699" s="69"/>
      <c r="E699" s="69"/>
      <c r="F699" s="160"/>
      <c r="G699" s="160"/>
      <c r="H699" s="69"/>
      <c r="I699" s="69"/>
      <c r="J699" s="4"/>
      <c r="K699" s="4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 spans="1:26" ht="15.75" customHeight="1" x14ac:dyDescent="0.3">
      <c r="A700" s="69"/>
      <c r="B700" s="69"/>
      <c r="C700" s="159"/>
      <c r="D700" s="69"/>
      <c r="E700" s="69"/>
      <c r="F700" s="160"/>
      <c r="G700" s="160"/>
      <c r="H700" s="69"/>
      <c r="I700" s="69"/>
      <c r="J700" s="4"/>
      <c r="K700" s="4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 spans="1:26" ht="15.75" customHeight="1" x14ac:dyDescent="0.3">
      <c r="A701" s="69"/>
      <c r="B701" s="69"/>
      <c r="C701" s="159"/>
      <c r="D701" s="69"/>
      <c r="E701" s="69"/>
      <c r="F701" s="160"/>
      <c r="G701" s="160"/>
      <c r="H701" s="69"/>
      <c r="I701" s="69"/>
      <c r="J701" s="4"/>
      <c r="K701" s="4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 spans="1:26" ht="15.75" customHeight="1" x14ac:dyDescent="0.3">
      <c r="A702" s="69"/>
      <c r="B702" s="69"/>
      <c r="C702" s="159"/>
      <c r="D702" s="69"/>
      <c r="E702" s="69"/>
      <c r="F702" s="160"/>
      <c r="G702" s="160"/>
      <c r="H702" s="69"/>
      <c r="I702" s="69"/>
      <c r="J702" s="4"/>
      <c r="K702" s="4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 spans="1:26" ht="15.75" customHeight="1" x14ac:dyDescent="0.3">
      <c r="A703" s="69"/>
      <c r="B703" s="69"/>
      <c r="C703" s="159"/>
      <c r="D703" s="69"/>
      <c r="E703" s="69"/>
      <c r="F703" s="160"/>
      <c r="G703" s="160"/>
      <c r="H703" s="69"/>
      <c r="I703" s="69"/>
      <c r="J703" s="4"/>
      <c r="K703" s="4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 spans="1:26" ht="15.75" customHeight="1" x14ac:dyDescent="0.3">
      <c r="A704" s="69"/>
      <c r="B704" s="69"/>
      <c r="C704" s="159"/>
      <c r="D704" s="69"/>
      <c r="E704" s="69"/>
      <c r="F704" s="160"/>
      <c r="G704" s="160"/>
      <c r="H704" s="69"/>
      <c r="I704" s="69"/>
      <c r="J704" s="4"/>
      <c r="K704" s="4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 spans="1:26" ht="15.75" customHeight="1" x14ac:dyDescent="0.3">
      <c r="A705" s="69"/>
      <c r="B705" s="69"/>
      <c r="C705" s="159"/>
      <c r="D705" s="69"/>
      <c r="E705" s="69"/>
      <c r="F705" s="160"/>
      <c r="G705" s="160"/>
      <c r="H705" s="69"/>
      <c r="I705" s="69"/>
      <c r="J705" s="4"/>
      <c r="K705" s="4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 spans="1:26" ht="15.75" customHeight="1" x14ac:dyDescent="0.3">
      <c r="A706" s="69"/>
      <c r="B706" s="69"/>
      <c r="C706" s="159"/>
      <c r="D706" s="69"/>
      <c r="E706" s="69"/>
      <c r="F706" s="160"/>
      <c r="G706" s="160"/>
      <c r="H706" s="69"/>
      <c r="I706" s="69"/>
      <c r="J706" s="4"/>
      <c r="K706" s="4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 spans="1:26" ht="15.75" customHeight="1" x14ac:dyDescent="0.3">
      <c r="A707" s="69"/>
      <c r="B707" s="69"/>
      <c r="C707" s="159"/>
      <c r="D707" s="69"/>
      <c r="E707" s="69"/>
      <c r="F707" s="160"/>
      <c r="G707" s="160"/>
      <c r="H707" s="69"/>
      <c r="I707" s="69"/>
      <c r="J707" s="4"/>
      <c r="K707" s="4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 spans="1:26" ht="15.75" customHeight="1" x14ac:dyDescent="0.3">
      <c r="A708" s="69"/>
      <c r="B708" s="69"/>
      <c r="C708" s="159"/>
      <c r="D708" s="69"/>
      <c r="E708" s="69"/>
      <c r="F708" s="160"/>
      <c r="G708" s="160"/>
      <c r="H708" s="69"/>
      <c r="I708" s="69"/>
      <c r="J708" s="4"/>
      <c r="K708" s="4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 spans="1:26" ht="15.75" customHeight="1" x14ac:dyDescent="0.3">
      <c r="A709" s="69"/>
      <c r="B709" s="69"/>
      <c r="C709" s="159"/>
      <c r="D709" s="69"/>
      <c r="E709" s="69"/>
      <c r="F709" s="160"/>
      <c r="G709" s="160"/>
      <c r="H709" s="69"/>
      <c r="I709" s="69"/>
      <c r="J709" s="4"/>
      <c r="K709" s="4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 spans="1:26" ht="15.75" customHeight="1" x14ac:dyDescent="0.3">
      <c r="A710" s="69"/>
      <c r="B710" s="69"/>
      <c r="C710" s="159"/>
      <c r="D710" s="69"/>
      <c r="E710" s="69"/>
      <c r="F710" s="160"/>
      <c r="G710" s="160"/>
      <c r="H710" s="69"/>
      <c r="I710" s="69"/>
      <c r="J710" s="4"/>
      <c r="K710" s="4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 spans="1:26" ht="15.75" customHeight="1" x14ac:dyDescent="0.3">
      <c r="A711" s="69"/>
      <c r="B711" s="69"/>
      <c r="C711" s="159"/>
      <c r="D711" s="69"/>
      <c r="E711" s="69"/>
      <c r="F711" s="160"/>
      <c r="G711" s="160"/>
      <c r="H711" s="69"/>
      <c r="I711" s="69"/>
      <c r="J711" s="4"/>
      <c r="K711" s="4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 spans="1:26" ht="15.75" customHeight="1" x14ac:dyDescent="0.3">
      <c r="A712" s="69"/>
      <c r="B712" s="69"/>
      <c r="C712" s="159"/>
      <c r="D712" s="69"/>
      <c r="E712" s="69"/>
      <c r="F712" s="160"/>
      <c r="G712" s="160"/>
      <c r="H712" s="69"/>
      <c r="I712" s="69"/>
      <c r="J712" s="4"/>
      <c r="K712" s="4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 spans="1:26" ht="15.75" customHeight="1" x14ac:dyDescent="0.3">
      <c r="A713" s="69"/>
      <c r="B713" s="69"/>
      <c r="C713" s="159"/>
      <c r="D713" s="69"/>
      <c r="E713" s="69"/>
      <c r="F713" s="160"/>
      <c r="G713" s="160"/>
      <c r="H713" s="69"/>
      <c r="I713" s="69"/>
      <c r="J713" s="4"/>
      <c r="K713" s="4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 spans="1:26" ht="15.75" customHeight="1" x14ac:dyDescent="0.3">
      <c r="A714" s="69"/>
      <c r="B714" s="69"/>
      <c r="C714" s="159"/>
      <c r="D714" s="69"/>
      <c r="E714" s="69"/>
      <c r="F714" s="160"/>
      <c r="G714" s="160"/>
      <c r="H714" s="69"/>
      <c r="I714" s="69"/>
      <c r="J714" s="4"/>
      <c r="K714" s="4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 spans="1:26" ht="15.75" customHeight="1" x14ac:dyDescent="0.3">
      <c r="A715" s="69"/>
      <c r="B715" s="69"/>
      <c r="C715" s="159"/>
      <c r="D715" s="69"/>
      <c r="E715" s="69"/>
      <c r="F715" s="160"/>
      <c r="G715" s="160"/>
      <c r="H715" s="69"/>
      <c r="I715" s="69"/>
      <c r="J715" s="4"/>
      <c r="K715" s="4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 spans="1:26" ht="15.75" customHeight="1" x14ac:dyDescent="0.3">
      <c r="A716" s="69"/>
      <c r="B716" s="69"/>
      <c r="C716" s="159"/>
      <c r="D716" s="69"/>
      <c r="E716" s="69"/>
      <c r="F716" s="160"/>
      <c r="G716" s="160"/>
      <c r="H716" s="69"/>
      <c r="I716" s="69"/>
      <c r="J716" s="4"/>
      <c r="K716" s="4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 spans="1:26" ht="15.75" customHeight="1" x14ac:dyDescent="0.3">
      <c r="A717" s="69"/>
      <c r="B717" s="69"/>
      <c r="C717" s="159"/>
      <c r="D717" s="69"/>
      <c r="E717" s="69"/>
      <c r="F717" s="160"/>
      <c r="G717" s="160"/>
      <c r="H717" s="69"/>
      <c r="I717" s="69"/>
      <c r="J717" s="4"/>
      <c r="K717" s="4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 spans="1:26" ht="15.75" customHeight="1" x14ac:dyDescent="0.3">
      <c r="A718" s="69"/>
      <c r="B718" s="69"/>
      <c r="C718" s="159"/>
      <c r="D718" s="69"/>
      <c r="E718" s="69"/>
      <c r="F718" s="160"/>
      <c r="G718" s="160"/>
      <c r="H718" s="69"/>
      <c r="I718" s="69"/>
      <c r="J718" s="4"/>
      <c r="K718" s="4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 spans="1:26" ht="15.75" customHeight="1" x14ac:dyDescent="0.3">
      <c r="A719" s="69"/>
      <c r="B719" s="69"/>
      <c r="C719" s="159"/>
      <c r="D719" s="69"/>
      <c r="E719" s="69"/>
      <c r="F719" s="160"/>
      <c r="G719" s="160"/>
      <c r="H719" s="69"/>
      <c r="I719" s="69"/>
      <c r="J719" s="4"/>
      <c r="K719" s="4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 spans="1:26" ht="15.75" customHeight="1" x14ac:dyDescent="0.3">
      <c r="A720" s="69"/>
      <c r="B720" s="69"/>
      <c r="C720" s="159"/>
      <c r="D720" s="69"/>
      <c r="E720" s="69"/>
      <c r="F720" s="160"/>
      <c r="G720" s="160"/>
      <c r="H720" s="69"/>
      <c r="I720" s="69"/>
      <c r="J720" s="4"/>
      <c r="K720" s="4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 spans="1:26" ht="15.75" customHeight="1" x14ac:dyDescent="0.3">
      <c r="A721" s="69"/>
      <c r="B721" s="69"/>
      <c r="C721" s="159"/>
      <c r="D721" s="69"/>
      <c r="E721" s="69"/>
      <c r="F721" s="160"/>
      <c r="G721" s="160"/>
      <c r="H721" s="69"/>
      <c r="I721" s="69"/>
      <c r="J721" s="4"/>
      <c r="K721" s="4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 spans="1:26" ht="15.75" customHeight="1" x14ac:dyDescent="0.3">
      <c r="A722" s="69"/>
      <c r="B722" s="69"/>
      <c r="C722" s="159"/>
      <c r="D722" s="69"/>
      <c r="E722" s="69"/>
      <c r="F722" s="160"/>
      <c r="G722" s="160"/>
      <c r="H722" s="69"/>
      <c r="I722" s="69"/>
      <c r="J722" s="4"/>
      <c r="K722" s="4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 spans="1:26" ht="15.75" customHeight="1" x14ac:dyDescent="0.3">
      <c r="A723" s="69"/>
      <c r="B723" s="69"/>
      <c r="C723" s="159"/>
      <c r="D723" s="69"/>
      <c r="E723" s="69"/>
      <c r="F723" s="160"/>
      <c r="G723" s="160"/>
      <c r="H723" s="69"/>
      <c r="I723" s="69"/>
      <c r="J723" s="4"/>
      <c r="K723" s="4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 spans="1:26" ht="15.75" customHeight="1" x14ac:dyDescent="0.3">
      <c r="A724" s="69"/>
      <c r="B724" s="69"/>
      <c r="C724" s="159"/>
      <c r="D724" s="69"/>
      <c r="E724" s="69"/>
      <c r="F724" s="160"/>
      <c r="G724" s="160"/>
      <c r="H724" s="69"/>
      <c r="I724" s="69"/>
      <c r="J724" s="4"/>
      <c r="K724" s="4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 spans="1:26" ht="15.75" customHeight="1" x14ac:dyDescent="0.3">
      <c r="A725" s="69"/>
      <c r="B725" s="69"/>
      <c r="C725" s="159"/>
      <c r="D725" s="69"/>
      <c r="E725" s="69"/>
      <c r="F725" s="160"/>
      <c r="G725" s="160"/>
      <c r="H725" s="69"/>
      <c r="I725" s="69"/>
      <c r="J725" s="4"/>
      <c r="K725" s="4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 spans="1:26" ht="15.75" customHeight="1" x14ac:dyDescent="0.3">
      <c r="A726" s="69"/>
      <c r="B726" s="69"/>
      <c r="C726" s="159"/>
      <c r="D726" s="69"/>
      <c r="E726" s="69"/>
      <c r="F726" s="160"/>
      <c r="G726" s="160"/>
      <c r="H726" s="69"/>
      <c r="I726" s="69"/>
      <c r="J726" s="4"/>
      <c r="K726" s="4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 spans="1:26" ht="15.75" customHeight="1" x14ac:dyDescent="0.3">
      <c r="A727" s="69"/>
      <c r="B727" s="69"/>
      <c r="C727" s="159"/>
      <c r="D727" s="69"/>
      <c r="E727" s="69"/>
      <c r="F727" s="160"/>
      <c r="G727" s="160"/>
      <c r="H727" s="69"/>
      <c r="I727" s="69"/>
      <c r="J727" s="4"/>
      <c r="K727" s="4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 spans="1:26" ht="15.75" customHeight="1" x14ac:dyDescent="0.3">
      <c r="A728" s="69"/>
      <c r="B728" s="69"/>
      <c r="C728" s="159"/>
      <c r="D728" s="69"/>
      <c r="E728" s="69"/>
      <c r="F728" s="160"/>
      <c r="G728" s="160"/>
      <c r="H728" s="69"/>
      <c r="I728" s="69"/>
      <c r="J728" s="4"/>
      <c r="K728" s="4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 spans="1:26" ht="15.75" customHeight="1" x14ac:dyDescent="0.3">
      <c r="A729" s="69"/>
      <c r="B729" s="69"/>
      <c r="C729" s="159"/>
      <c r="D729" s="69"/>
      <c r="E729" s="69"/>
      <c r="F729" s="160"/>
      <c r="G729" s="160"/>
      <c r="H729" s="69"/>
      <c r="I729" s="69"/>
      <c r="J729" s="4"/>
      <c r="K729" s="4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 spans="1:26" ht="15.75" customHeight="1" x14ac:dyDescent="0.3">
      <c r="A730" s="69"/>
      <c r="B730" s="69"/>
      <c r="C730" s="159"/>
      <c r="D730" s="69"/>
      <c r="E730" s="69"/>
      <c r="F730" s="160"/>
      <c r="G730" s="160"/>
      <c r="H730" s="69"/>
      <c r="I730" s="69"/>
      <c r="J730" s="4"/>
      <c r="K730" s="4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 spans="1:26" ht="15.75" customHeight="1" x14ac:dyDescent="0.3">
      <c r="A731" s="69"/>
      <c r="B731" s="69"/>
      <c r="C731" s="159"/>
      <c r="D731" s="69"/>
      <c r="E731" s="69"/>
      <c r="F731" s="160"/>
      <c r="G731" s="160"/>
      <c r="H731" s="69"/>
      <c r="I731" s="69"/>
      <c r="J731" s="4"/>
      <c r="K731" s="4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 spans="1:26" ht="15.75" customHeight="1" x14ac:dyDescent="0.3">
      <c r="A732" s="69"/>
      <c r="B732" s="69"/>
      <c r="C732" s="159"/>
      <c r="D732" s="69"/>
      <c r="E732" s="69"/>
      <c r="F732" s="160"/>
      <c r="G732" s="160"/>
      <c r="H732" s="69"/>
      <c r="I732" s="69"/>
      <c r="J732" s="4"/>
      <c r="K732" s="4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 spans="1:26" ht="15.75" customHeight="1" x14ac:dyDescent="0.3">
      <c r="A733" s="69"/>
      <c r="B733" s="69"/>
      <c r="C733" s="159"/>
      <c r="D733" s="69"/>
      <c r="E733" s="69"/>
      <c r="F733" s="160"/>
      <c r="G733" s="160"/>
      <c r="H733" s="69"/>
      <c r="I733" s="69"/>
      <c r="J733" s="4"/>
      <c r="K733" s="4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 spans="1:26" ht="15.75" customHeight="1" x14ac:dyDescent="0.3">
      <c r="A734" s="69"/>
      <c r="B734" s="69"/>
      <c r="C734" s="159"/>
      <c r="D734" s="69"/>
      <c r="E734" s="69"/>
      <c r="F734" s="160"/>
      <c r="G734" s="160"/>
      <c r="H734" s="69"/>
      <c r="I734" s="69"/>
      <c r="J734" s="4"/>
      <c r="K734" s="4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 spans="1:26" ht="15.75" customHeight="1" x14ac:dyDescent="0.3">
      <c r="A735" s="69"/>
      <c r="B735" s="69"/>
      <c r="C735" s="159"/>
      <c r="D735" s="69"/>
      <c r="E735" s="69"/>
      <c r="F735" s="160"/>
      <c r="G735" s="160"/>
      <c r="H735" s="69"/>
      <c r="I735" s="69"/>
      <c r="J735" s="4"/>
      <c r="K735" s="4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 spans="1:26" ht="15.75" customHeight="1" x14ac:dyDescent="0.3">
      <c r="A736" s="69"/>
      <c r="B736" s="69"/>
      <c r="C736" s="159"/>
      <c r="D736" s="69"/>
      <c r="E736" s="69"/>
      <c r="F736" s="160"/>
      <c r="G736" s="160"/>
      <c r="H736" s="69"/>
      <c r="I736" s="69"/>
      <c r="J736" s="4"/>
      <c r="K736" s="4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 spans="1:26" ht="15.75" customHeight="1" x14ac:dyDescent="0.3">
      <c r="A737" s="69"/>
      <c r="B737" s="69"/>
      <c r="C737" s="159"/>
      <c r="D737" s="69"/>
      <c r="E737" s="69"/>
      <c r="F737" s="160"/>
      <c r="G737" s="160"/>
      <c r="H737" s="69"/>
      <c r="I737" s="69"/>
      <c r="J737" s="4"/>
      <c r="K737" s="4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 spans="1:26" ht="15.75" customHeight="1" x14ac:dyDescent="0.3">
      <c r="A738" s="69"/>
      <c r="B738" s="69"/>
      <c r="C738" s="159"/>
      <c r="D738" s="69"/>
      <c r="E738" s="69"/>
      <c r="F738" s="160"/>
      <c r="G738" s="160"/>
      <c r="H738" s="69"/>
      <c r="I738" s="69"/>
      <c r="J738" s="4"/>
      <c r="K738" s="4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 spans="1:26" ht="15.75" customHeight="1" x14ac:dyDescent="0.3">
      <c r="A739" s="69"/>
      <c r="B739" s="69"/>
      <c r="C739" s="159"/>
      <c r="D739" s="69"/>
      <c r="E739" s="69"/>
      <c r="F739" s="160"/>
      <c r="G739" s="160"/>
      <c r="H739" s="69"/>
      <c r="I739" s="69"/>
      <c r="J739" s="4"/>
      <c r="K739" s="4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 spans="1:26" ht="15.75" customHeight="1" x14ac:dyDescent="0.3">
      <c r="A740" s="69"/>
      <c r="B740" s="69"/>
      <c r="C740" s="159"/>
      <c r="D740" s="69"/>
      <c r="E740" s="69"/>
      <c r="F740" s="160"/>
      <c r="G740" s="160"/>
      <c r="H740" s="69"/>
      <c r="I740" s="69"/>
      <c r="J740" s="4"/>
      <c r="K740" s="4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 spans="1:26" ht="15.75" customHeight="1" x14ac:dyDescent="0.3">
      <c r="A741" s="69"/>
      <c r="B741" s="69"/>
      <c r="C741" s="159"/>
      <c r="D741" s="69"/>
      <c r="E741" s="69"/>
      <c r="F741" s="160"/>
      <c r="G741" s="160"/>
      <c r="H741" s="69"/>
      <c r="I741" s="69"/>
      <c r="J741" s="4"/>
      <c r="K741" s="4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 spans="1:26" ht="15.75" customHeight="1" x14ac:dyDescent="0.3">
      <c r="A742" s="69"/>
      <c r="B742" s="69"/>
      <c r="C742" s="159"/>
      <c r="D742" s="69"/>
      <c r="E742" s="69"/>
      <c r="F742" s="160"/>
      <c r="G742" s="160"/>
      <c r="H742" s="69"/>
      <c r="I742" s="69"/>
      <c r="J742" s="4"/>
      <c r="K742" s="4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 spans="1:26" ht="15.75" customHeight="1" x14ac:dyDescent="0.3">
      <c r="A743" s="69"/>
      <c r="B743" s="69"/>
      <c r="C743" s="159"/>
      <c r="D743" s="69"/>
      <c r="E743" s="69"/>
      <c r="F743" s="160"/>
      <c r="G743" s="160"/>
      <c r="H743" s="69"/>
      <c r="I743" s="69"/>
      <c r="J743" s="4"/>
      <c r="K743" s="4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 spans="1:26" ht="15.75" customHeight="1" x14ac:dyDescent="0.3">
      <c r="A744" s="69"/>
      <c r="B744" s="69"/>
      <c r="C744" s="159"/>
      <c r="D744" s="69"/>
      <c r="E744" s="69"/>
      <c r="F744" s="160"/>
      <c r="G744" s="160"/>
      <c r="H744" s="69"/>
      <c r="I744" s="69"/>
      <c r="J744" s="4"/>
      <c r="K744" s="4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 spans="1:26" ht="15.75" customHeight="1" x14ac:dyDescent="0.3">
      <c r="A745" s="69"/>
      <c r="B745" s="69"/>
      <c r="C745" s="159"/>
      <c r="D745" s="69"/>
      <c r="E745" s="69"/>
      <c r="F745" s="160"/>
      <c r="G745" s="160"/>
      <c r="H745" s="69"/>
      <c r="I745" s="69"/>
      <c r="J745" s="4"/>
      <c r="K745" s="4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 spans="1:26" ht="15.75" customHeight="1" x14ac:dyDescent="0.3">
      <c r="A746" s="69"/>
      <c r="B746" s="69"/>
      <c r="C746" s="159"/>
      <c r="D746" s="69"/>
      <c r="E746" s="69"/>
      <c r="F746" s="160"/>
      <c r="G746" s="160"/>
      <c r="H746" s="69"/>
      <c r="I746" s="69"/>
      <c r="J746" s="4"/>
      <c r="K746" s="4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 spans="1:26" ht="15.75" customHeight="1" x14ac:dyDescent="0.3">
      <c r="A747" s="69"/>
      <c r="B747" s="69"/>
      <c r="C747" s="159"/>
      <c r="D747" s="69"/>
      <c r="E747" s="69"/>
      <c r="F747" s="160"/>
      <c r="G747" s="160"/>
      <c r="H747" s="69"/>
      <c r="I747" s="69"/>
      <c r="J747" s="4"/>
      <c r="K747" s="4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 spans="1:26" ht="15.75" customHeight="1" x14ac:dyDescent="0.3">
      <c r="A748" s="69"/>
      <c r="B748" s="69"/>
      <c r="C748" s="159"/>
      <c r="D748" s="69"/>
      <c r="E748" s="69"/>
      <c r="F748" s="160"/>
      <c r="G748" s="160"/>
      <c r="H748" s="69"/>
      <c r="I748" s="69"/>
      <c r="J748" s="4"/>
      <c r="K748" s="4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 spans="1:26" ht="15.75" customHeight="1" x14ac:dyDescent="0.3">
      <c r="A749" s="69"/>
      <c r="B749" s="69"/>
      <c r="C749" s="159"/>
      <c r="D749" s="69"/>
      <c r="E749" s="69"/>
      <c r="F749" s="160"/>
      <c r="G749" s="160"/>
      <c r="H749" s="69"/>
      <c r="I749" s="69"/>
      <c r="J749" s="4"/>
      <c r="K749" s="4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 spans="1:26" ht="15.75" customHeight="1" x14ac:dyDescent="0.3">
      <c r="A750" s="69"/>
      <c r="B750" s="69"/>
      <c r="C750" s="159"/>
      <c r="D750" s="69"/>
      <c r="E750" s="69"/>
      <c r="F750" s="160"/>
      <c r="G750" s="160"/>
      <c r="H750" s="69"/>
      <c r="I750" s="69"/>
      <c r="J750" s="4"/>
      <c r="K750" s="4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 spans="1:26" ht="15.75" customHeight="1" x14ac:dyDescent="0.3">
      <c r="A751" s="69"/>
      <c r="B751" s="69"/>
      <c r="C751" s="159"/>
      <c r="D751" s="69"/>
      <c r="E751" s="69"/>
      <c r="F751" s="160"/>
      <c r="G751" s="160"/>
      <c r="H751" s="69"/>
      <c r="I751" s="69"/>
      <c r="J751" s="4"/>
      <c r="K751" s="4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 spans="1:26" ht="15.75" customHeight="1" x14ac:dyDescent="0.3">
      <c r="A752" s="69"/>
      <c r="B752" s="69"/>
      <c r="C752" s="159"/>
      <c r="D752" s="69"/>
      <c r="E752" s="69"/>
      <c r="F752" s="160"/>
      <c r="G752" s="160"/>
      <c r="H752" s="69"/>
      <c r="I752" s="69"/>
      <c r="J752" s="4"/>
      <c r="K752" s="4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 spans="1:26" ht="15.75" customHeight="1" x14ac:dyDescent="0.3">
      <c r="A753" s="69"/>
      <c r="B753" s="69"/>
      <c r="C753" s="159"/>
      <c r="D753" s="69"/>
      <c r="E753" s="69"/>
      <c r="F753" s="160"/>
      <c r="G753" s="160"/>
      <c r="H753" s="69"/>
      <c r="I753" s="69"/>
      <c r="J753" s="4"/>
      <c r="K753" s="4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 spans="1:26" ht="15.75" customHeight="1" x14ac:dyDescent="0.3">
      <c r="A754" s="69"/>
      <c r="B754" s="69"/>
      <c r="C754" s="159"/>
      <c r="D754" s="69"/>
      <c r="E754" s="69"/>
      <c r="F754" s="160"/>
      <c r="G754" s="160"/>
      <c r="H754" s="69"/>
      <c r="I754" s="69"/>
      <c r="J754" s="4"/>
      <c r="K754" s="4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 spans="1:26" ht="15.75" customHeight="1" x14ac:dyDescent="0.3">
      <c r="A755" s="69"/>
      <c r="B755" s="69"/>
      <c r="C755" s="159"/>
      <c r="D755" s="69"/>
      <c r="E755" s="69"/>
      <c r="F755" s="160"/>
      <c r="G755" s="160"/>
      <c r="H755" s="69"/>
      <c r="I755" s="69"/>
      <c r="J755" s="4"/>
      <c r="K755" s="4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 spans="1:26" ht="15.75" customHeight="1" x14ac:dyDescent="0.3">
      <c r="A756" s="69"/>
      <c r="B756" s="69"/>
      <c r="C756" s="159"/>
      <c r="D756" s="69"/>
      <c r="E756" s="69"/>
      <c r="F756" s="160"/>
      <c r="G756" s="160"/>
      <c r="H756" s="69"/>
      <c r="I756" s="69"/>
      <c r="J756" s="4"/>
      <c r="K756" s="4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 spans="1:26" ht="15.75" customHeight="1" x14ac:dyDescent="0.3">
      <c r="A757" s="69"/>
      <c r="B757" s="69"/>
      <c r="C757" s="159"/>
      <c r="D757" s="69"/>
      <c r="E757" s="69"/>
      <c r="F757" s="160"/>
      <c r="G757" s="160"/>
      <c r="H757" s="69"/>
      <c r="I757" s="69"/>
      <c r="J757" s="4"/>
      <c r="K757" s="4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 spans="1:26" ht="15.75" customHeight="1" x14ac:dyDescent="0.3">
      <c r="A758" s="69"/>
      <c r="B758" s="69"/>
      <c r="C758" s="159"/>
      <c r="D758" s="69"/>
      <c r="E758" s="69"/>
      <c r="F758" s="160"/>
      <c r="G758" s="160"/>
      <c r="H758" s="69"/>
      <c r="I758" s="69"/>
      <c r="J758" s="4"/>
      <c r="K758" s="4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 spans="1:26" ht="15.75" customHeight="1" x14ac:dyDescent="0.3">
      <c r="A759" s="69"/>
      <c r="B759" s="69"/>
      <c r="C759" s="159"/>
      <c r="D759" s="69"/>
      <c r="E759" s="69"/>
      <c r="F759" s="160"/>
      <c r="G759" s="160"/>
      <c r="H759" s="69"/>
      <c r="I759" s="69"/>
      <c r="J759" s="4"/>
      <c r="K759" s="4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 spans="1:26" ht="15.75" customHeight="1" x14ac:dyDescent="0.3">
      <c r="A760" s="69"/>
      <c r="B760" s="69"/>
      <c r="C760" s="159"/>
      <c r="D760" s="69"/>
      <c r="E760" s="69"/>
      <c r="F760" s="160"/>
      <c r="G760" s="160"/>
      <c r="H760" s="69"/>
      <c r="I760" s="69"/>
      <c r="J760" s="4"/>
      <c r="K760" s="4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 spans="1:26" ht="15.75" customHeight="1" x14ac:dyDescent="0.3">
      <c r="A761" s="69"/>
      <c r="B761" s="69"/>
      <c r="C761" s="159"/>
      <c r="D761" s="69"/>
      <c r="E761" s="69"/>
      <c r="F761" s="160"/>
      <c r="G761" s="160"/>
      <c r="H761" s="69"/>
      <c r="I761" s="69"/>
      <c r="J761" s="4"/>
      <c r="K761" s="4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 spans="1:26" ht="15.75" customHeight="1" x14ac:dyDescent="0.3">
      <c r="A762" s="69"/>
      <c r="B762" s="69"/>
      <c r="C762" s="159"/>
      <c r="D762" s="69"/>
      <c r="E762" s="69"/>
      <c r="F762" s="160"/>
      <c r="G762" s="160"/>
      <c r="H762" s="69"/>
      <c r="I762" s="69"/>
      <c r="J762" s="4"/>
      <c r="K762" s="4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 spans="1:26" ht="15.75" customHeight="1" x14ac:dyDescent="0.3">
      <c r="A763" s="69"/>
      <c r="B763" s="69"/>
      <c r="C763" s="159"/>
      <c r="D763" s="69"/>
      <c r="E763" s="69"/>
      <c r="F763" s="160"/>
      <c r="G763" s="160"/>
      <c r="H763" s="69"/>
      <c r="I763" s="69"/>
      <c r="J763" s="4"/>
      <c r="K763" s="4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 spans="1:26" ht="15.75" customHeight="1" x14ac:dyDescent="0.3">
      <c r="A764" s="69"/>
      <c r="B764" s="69"/>
      <c r="C764" s="159"/>
      <c r="D764" s="69"/>
      <c r="E764" s="69"/>
      <c r="F764" s="160"/>
      <c r="G764" s="160"/>
      <c r="H764" s="69"/>
      <c r="I764" s="69"/>
      <c r="J764" s="4"/>
      <c r="K764" s="4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 spans="1:26" ht="15.75" customHeight="1" x14ac:dyDescent="0.3">
      <c r="A765" s="69"/>
      <c r="B765" s="69"/>
      <c r="C765" s="159"/>
      <c r="D765" s="69"/>
      <c r="E765" s="69"/>
      <c r="F765" s="160"/>
      <c r="G765" s="160"/>
      <c r="H765" s="69"/>
      <c r="I765" s="69"/>
      <c r="J765" s="4"/>
      <c r="K765" s="4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 spans="1:26" ht="15.75" customHeight="1" x14ac:dyDescent="0.3">
      <c r="A766" s="69"/>
      <c r="B766" s="69"/>
      <c r="C766" s="159"/>
      <c r="D766" s="69"/>
      <c r="E766" s="69"/>
      <c r="F766" s="160"/>
      <c r="G766" s="160"/>
      <c r="H766" s="69"/>
      <c r="I766" s="69"/>
      <c r="J766" s="4"/>
      <c r="K766" s="4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 spans="1:26" ht="15.75" customHeight="1" x14ac:dyDescent="0.3">
      <c r="A767" s="69"/>
      <c r="B767" s="69"/>
      <c r="C767" s="159"/>
      <c r="D767" s="69"/>
      <c r="E767" s="69"/>
      <c r="F767" s="160"/>
      <c r="G767" s="160"/>
      <c r="H767" s="69"/>
      <c r="I767" s="69"/>
      <c r="J767" s="4"/>
      <c r="K767" s="4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 spans="1:26" ht="15.75" customHeight="1" x14ac:dyDescent="0.3">
      <c r="A768" s="69"/>
      <c r="B768" s="69"/>
      <c r="C768" s="159"/>
      <c r="D768" s="69"/>
      <c r="E768" s="69"/>
      <c r="F768" s="160"/>
      <c r="G768" s="160"/>
      <c r="H768" s="69"/>
      <c r="I768" s="69"/>
      <c r="J768" s="4"/>
      <c r="K768" s="4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 spans="1:26" ht="15.75" customHeight="1" x14ac:dyDescent="0.3">
      <c r="A769" s="69"/>
      <c r="B769" s="69"/>
      <c r="C769" s="159"/>
      <c r="D769" s="69"/>
      <c r="E769" s="69"/>
      <c r="F769" s="160"/>
      <c r="G769" s="160"/>
      <c r="H769" s="69"/>
      <c r="I769" s="69"/>
      <c r="J769" s="4"/>
      <c r="K769" s="4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 spans="1:26" ht="15.75" customHeight="1" x14ac:dyDescent="0.3">
      <c r="A770" s="69"/>
      <c r="B770" s="69"/>
      <c r="C770" s="159"/>
      <c r="D770" s="69"/>
      <c r="E770" s="69"/>
      <c r="F770" s="160"/>
      <c r="G770" s="160"/>
      <c r="H770" s="69"/>
      <c r="I770" s="69"/>
      <c r="J770" s="4"/>
      <c r="K770" s="4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 spans="1:26" ht="15.75" customHeight="1" x14ac:dyDescent="0.3">
      <c r="A771" s="69"/>
      <c r="B771" s="69"/>
      <c r="C771" s="159"/>
      <c r="D771" s="69"/>
      <c r="E771" s="69"/>
      <c r="F771" s="160"/>
      <c r="G771" s="160"/>
      <c r="H771" s="69"/>
      <c r="I771" s="69"/>
      <c r="J771" s="4"/>
      <c r="K771" s="4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 spans="1:26" ht="15.75" customHeight="1" x14ac:dyDescent="0.3">
      <c r="A772" s="69"/>
      <c r="B772" s="69"/>
      <c r="C772" s="159"/>
      <c r="D772" s="69"/>
      <c r="E772" s="69"/>
      <c r="F772" s="160"/>
      <c r="G772" s="160"/>
      <c r="H772" s="69"/>
      <c r="I772" s="69"/>
      <c r="J772" s="4"/>
      <c r="K772" s="4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 spans="1:26" ht="15.75" customHeight="1" x14ac:dyDescent="0.3">
      <c r="A773" s="69"/>
      <c r="B773" s="69"/>
      <c r="C773" s="159"/>
      <c r="D773" s="69"/>
      <c r="E773" s="69"/>
      <c r="F773" s="160"/>
      <c r="G773" s="160"/>
      <c r="H773" s="69"/>
      <c r="I773" s="69"/>
      <c r="J773" s="4"/>
      <c r="K773" s="4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 spans="1:26" ht="15.75" customHeight="1" x14ac:dyDescent="0.3">
      <c r="A774" s="69"/>
      <c r="B774" s="69"/>
      <c r="C774" s="159"/>
      <c r="D774" s="69"/>
      <c r="E774" s="69"/>
      <c r="F774" s="160"/>
      <c r="G774" s="160"/>
      <c r="H774" s="69"/>
      <c r="I774" s="69"/>
      <c r="J774" s="4"/>
      <c r="K774" s="4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 spans="1:26" ht="15.75" customHeight="1" x14ac:dyDescent="0.3">
      <c r="A775" s="69"/>
      <c r="B775" s="69"/>
      <c r="C775" s="159"/>
      <c r="D775" s="69"/>
      <c r="E775" s="69"/>
      <c r="F775" s="160"/>
      <c r="G775" s="160"/>
      <c r="H775" s="69"/>
      <c r="I775" s="69"/>
      <c r="J775" s="4"/>
      <c r="K775" s="4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 spans="1:26" ht="15.75" customHeight="1" x14ac:dyDescent="0.3">
      <c r="A776" s="69"/>
      <c r="B776" s="69"/>
      <c r="C776" s="159"/>
      <c r="D776" s="69"/>
      <c r="E776" s="69"/>
      <c r="F776" s="160"/>
      <c r="G776" s="160"/>
      <c r="H776" s="69"/>
      <c r="I776" s="69"/>
      <c r="J776" s="4"/>
      <c r="K776" s="4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 spans="1:26" ht="15.75" customHeight="1" x14ac:dyDescent="0.3">
      <c r="A777" s="69"/>
      <c r="B777" s="69"/>
      <c r="C777" s="159"/>
      <c r="D777" s="69"/>
      <c r="E777" s="69"/>
      <c r="F777" s="160"/>
      <c r="G777" s="160"/>
      <c r="H777" s="69"/>
      <c r="I777" s="69"/>
      <c r="J777" s="4"/>
      <c r="K777" s="4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 spans="1:26" ht="15.75" customHeight="1" x14ac:dyDescent="0.3">
      <c r="A778" s="69"/>
      <c r="B778" s="69"/>
      <c r="C778" s="159"/>
      <c r="D778" s="69"/>
      <c r="E778" s="69"/>
      <c r="F778" s="160"/>
      <c r="G778" s="160"/>
      <c r="H778" s="69"/>
      <c r="I778" s="69"/>
      <c r="J778" s="4"/>
      <c r="K778" s="4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 spans="1:26" ht="15.75" customHeight="1" x14ac:dyDescent="0.3">
      <c r="A779" s="69"/>
      <c r="B779" s="69"/>
      <c r="C779" s="159"/>
      <c r="D779" s="69"/>
      <c r="E779" s="69"/>
      <c r="F779" s="160"/>
      <c r="G779" s="160"/>
      <c r="H779" s="69"/>
      <c r="I779" s="69"/>
      <c r="J779" s="4"/>
      <c r="K779" s="4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 spans="1:26" ht="15.75" customHeight="1" x14ac:dyDescent="0.3">
      <c r="A780" s="69"/>
      <c r="B780" s="69"/>
      <c r="C780" s="159"/>
      <c r="D780" s="69"/>
      <c r="E780" s="69"/>
      <c r="F780" s="160"/>
      <c r="G780" s="160"/>
      <c r="H780" s="69"/>
      <c r="I780" s="69"/>
      <c r="J780" s="4"/>
      <c r="K780" s="4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 spans="1:26" ht="15.75" customHeight="1" x14ac:dyDescent="0.3">
      <c r="A781" s="69"/>
      <c r="B781" s="69"/>
      <c r="C781" s="159"/>
      <c r="D781" s="69"/>
      <c r="E781" s="69"/>
      <c r="F781" s="160"/>
      <c r="G781" s="160"/>
      <c r="H781" s="69"/>
      <c r="I781" s="69"/>
      <c r="J781" s="4"/>
      <c r="K781" s="4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 spans="1:26" ht="15.75" customHeight="1" x14ac:dyDescent="0.3">
      <c r="A782" s="69"/>
      <c r="B782" s="69"/>
      <c r="C782" s="159"/>
      <c r="D782" s="69"/>
      <c r="E782" s="69"/>
      <c r="F782" s="160"/>
      <c r="G782" s="160"/>
      <c r="H782" s="69"/>
      <c r="I782" s="69"/>
      <c r="J782" s="4"/>
      <c r="K782" s="4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 spans="1:26" ht="15.75" customHeight="1" x14ac:dyDescent="0.3">
      <c r="A783" s="69"/>
      <c r="B783" s="69"/>
      <c r="C783" s="159"/>
      <c r="D783" s="69"/>
      <c r="E783" s="69"/>
      <c r="F783" s="160"/>
      <c r="G783" s="160"/>
      <c r="H783" s="69"/>
      <c r="I783" s="69"/>
      <c r="J783" s="4"/>
      <c r="K783" s="4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 spans="1:26" ht="15.75" customHeight="1" x14ac:dyDescent="0.3">
      <c r="A784" s="69"/>
      <c r="B784" s="69"/>
      <c r="C784" s="159"/>
      <c r="D784" s="69"/>
      <c r="E784" s="69"/>
      <c r="F784" s="160"/>
      <c r="G784" s="160"/>
      <c r="H784" s="69"/>
      <c r="I784" s="69"/>
      <c r="J784" s="4"/>
      <c r="K784" s="4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 spans="1:26" ht="15.75" customHeight="1" x14ac:dyDescent="0.3">
      <c r="A785" s="69"/>
      <c r="B785" s="69"/>
      <c r="C785" s="159"/>
      <c r="D785" s="69"/>
      <c r="E785" s="69"/>
      <c r="F785" s="160"/>
      <c r="G785" s="160"/>
      <c r="H785" s="69"/>
      <c r="I785" s="69"/>
      <c r="J785" s="4"/>
      <c r="K785" s="4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 spans="1:26" ht="15.75" customHeight="1" x14ac:dyDescent="0.3">
      <c r="A786" s="69"/>
      <c r="B786" s="69"/>
      <c r="C786" s="159"/>
      <c r="D786" s="69"/>
      <c r="E786" s="69"/>
      <c r="F786" s="160"/>
      <c r="G786" s="160"/>
      <c r="H786" s="69"/>
      <c r="I786" s="69"/>
      <c r="J786" s="4"/>
      <c r="K786" s="4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 spans="1:26" ht="15.75" customHeight="1" x14ac:dyDescent="0.3">
      <c r="A787" s="69"/>
      <c r="B787" s="69"/>
      <c r="C787" s="159"/>
      <c r="D787" s="69"/>
      <c r="E787" s="69"/>
      <c r="F787" s="160"/>
      <c r="G787" s="160"/>
      <c r="H787" s="69"/>
      <c r="I787" s="69"/>
      <c r="J787" s="4"/>
      <c r="K787" s="4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 spans="1:26" ht="15.75" customHeight="1" x14ac:dyDescent="0.3">
      <c r="A788" s="69"/>
      <c r="B788" s="69"/>
      <c r="C788" s="159"/>
      <c r="D788" s="69"/>
      <c r="E788" s="69"/>
      <c r="F788" s="160"/>
      <c r="G788" s="160"/>
      <c r="H788" s="69"/>
      <c r="I788" s="69"/>
      <c r="J788" s="4"/>
      <c r="K788" s="4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 spans="1:26" ht="15.75" customHeight="1" x14ac:dyDescent="0.3">
      <c r="A789" s="69"/>
      <c r="B789" s="69"/>
      <c r="C789" s="159"/>
      <c r="D789" s="69"/>
      <c r="E789" s="69"/>
      <c r="F789" s="160"/>
      <c r="G789" s="160"/>
      <c r="H789" s="69"/>
      <c r="I789" s="69"/>
      <c r="J789" s="4"/>
      <c r="K789" s="4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 spans="1:26" ht="15.75" customHeight="1" x14ac:dyDescent="0.3">
      <c r="A790" s="69"/>
      <c r="B790" s="69"/>
      <c r="C790" s="159"/>
      <c r="D790" s="69"/>
      <c r="E790" s="69"/>
      <c r="F790" s="160"/>
      <c r="G790" s="160"/>
      <c r="H790" s="69"/>
      <c r="I790" s="69"/>
      <c r="J790" s="4"/>
      <c r="K790" s="4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 spans="1:26" ht="15.75" customHeight="1" x14ac:dyDescent="0.3">
      <c r="A791" s="69"/>
      <c r="B791" s="69"/>
      <c r="C791" s="159"/>
      <c r="D791" s="69"/>
      <c r="E791" s="69"/>
      <c r="F791" s="160"/>
      <c r="G791" s="160"/>
      <c r="H791" s="69"/>
      <c r="I791" s="69"/>
      <c r="J791" s="4"/>
      <c r="K791" s="4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 spans="1:26" ht="15.75" customHeight="1" x14ac:dyDescent="0.3">
      <c r="A792" s="69"/>
      <c r="B792" s="69"/>
      <c r="C792" s="159"/>
      <c r="D792" s="69"/>
      <c r="E792" s="69"/>
      <c r="F792" s="160"/>
      <c r="G792" s="160"/>
      <c r="H792" s="69"/>
      <c r="I792" s="69"/>
      <c r="J792" s="4"/>
      <c r="K792" s="4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 spans="1:26" ht="15.75" customHeight="1" x14ac:dyDescent="0.3">
      <c r="A793" s="69"/>
      <c r="B793" s="69"/>
      <c r="C793" s="159"/>
      <c r="D793" s="69"/>
      <c r="E793" s="69"/>
      <c r="F793" s="160"/>
      <c r="G793" s="160"/>
      <c r="H793" s="69"/>
      <c r="I793" s="69"/>
      <c r="J793" s="4"/>
      <c r="K793" s="4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 spans="1:26" ht="15.75" customHeight="1" x14ac:dyDescent="0.3">
      <c r="A794" s="69"/>
      <c r="B794" s="69"/>
      <c r="C794" s="159"/>
      <c r="D794" s="69"/>
      <c r="E794" s="69"/>
      <c r="F794" s="160"/>
      <c r="G794" s="160"/>
      <c r="H794" s="69"/>
      <c r="I794" s="69"/>
      <c r="J794" s="4"/>
      <c r="K794" s="4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 spans="1:26" ht="15.75" customHeight="1" x14ac:dyDescent="0.3">
      <c r="A795" s="69"/>
      <c r="B795" s="69"/>
      <c r="C795" s="159"/>
      <c r="D795" s="69"/>
      <c r="E795" s="69"/>
      <c r="F795" s="160"/>
      <c r="G795" s="160"/>
      <c r="H795" s="69"/>
      <c r="I795" s="69"/>
      <c r="J795" s="4"/>
      <c r="K795" s="4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 spans="1:26" ht="15.75" customHeight="1" x14ac:dyDescent="0.3">
      <c r="A796" s="69"/>
      <c r="B796" s="69"/>
      <c r="C796" s="159"/>
      <c r="D796" s="69"/>
      <c r="E796" s="69"/>
      <c r="F796" s="160"/>
      <c r="G796" s="160"/>
      <c r="H796" s="69"/>
      <c r="I796" s="69"/>
      <c r="J796" s="4"/>
      <c r="K796" s="4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 spans="1:26" ht="15.75" customHeight="1" x14ac:dyDescent="0.3">
      <c r="A797" s="69"/>
      <c r="B797" s="69"/>
      <c r="C797" s="159"/>
      <c r="D797" s="69"/>
      <c r="E797" s="69"/>
      <c r="F797" s="160"/>
      <c r="G797" s="160"/>
      <c r="H797" s="69"/>
      <c r="I797" s="69"/>
      <c r="J797" s="4"/>
      <c r="K797" s="4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 spans="1:26" ht="15.75" customHeight="1" x14ac:dyDescent="0.3">
      <c r="A798" s="69"/>
      <c r="B798" s="69"/>
      <c r="C798" s="159"/>
      <c r="D798" s="69"/>
      <c r="E798" s="69"/>
      <c r="F798" s="160"/>
      <c r="G798" s="160"/>
      <c r="H798" s="69"/>
      <c r="I798" s="69"/>
      <c r="J798" s="4"/>
      <c r="K798" s="4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 spans="1:26" ht="15.75" customHeight="1" x14ac:dyDescent="0.3">
      <c r="A799" s="69"/>
      <c r="B799" s="69"/>
      <c r="C799" s="159"/>
      <c r="D799" s="69"/>
      <c r="E799" s="69"/>
      <c r="F799" s="160"/>
      <c r="G799" s="160"/>
      <c r="H799" s="69"/>
      <c r="I799" s="69"/>
      <c r="J799" s="4"/>
      <c r="K799" s="4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 spans="1:26" ht="15.75" customHeight="1" x14ac:dyDescent="0.3">
      <c r="A800" s="69"/>
      <c r="B800" s="69"/>
      <c r="C800" s="159"/>
      <c r="D800" s="69"/>
      <c r="E800" s="69"/>
      <c r="F800" s="160"/>
      <c r="G800" s="160"/>
      <c r="H800" s="69"/>
      <c r="I800" s="69"/>
      <c r="J800" s="4"/>
      <c r="K800" s="4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 spans="1:26" ht="15.75" customHeight="1" x14ac:dyDescent="0.3">
      <c r="A801" s="69"/>
      <c r="B801" s="69"/>
      <c r="C801" s="159"/>
      <c r="D801" s="69"/>
      <c r="E801" s="69"/>
      <c r="F801" s="160"/>
      <c r="G801" s="160"/>
      <c r="H801" s="69"/>
      <c r="I801" s="69"/>
      <c r="J801" s="4"/>
      <c r="K801" s="4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 spans="1:26" ht="15.75" customHeight="1" x14ac:dyDescent="0.3">
      <c r="A802" s="69"/>
      <c r="B802" s="69"/>
      <c r="C802" s="159"/>
      <c r="D802" s="69"/>
      <c r="E802" s="69"/>
      <c r="F802" s="160"/>
      <c r="G802" s="160"/>
      <c r="H802" s="69"/>
      <c r="I802" s="69"/>
      <c r="J802" s="4"/>
      <c r="K802" s="4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 spans="1:26" ht="15.75" customHeight="1" x14ac:dyDescent="0.3">
      <c r="A803" s="69"/>
      <c r="B803" s="69"/>
      <c r="C803" s="159"/>
      <c r="D803" s="69"/>
      <c r="E803" s="69"/>
      <c r="F803" s="160"/>
      <c r="G803" s="160"/>
      <c r="H803" s="69"/>
      <c r="I803" s="69"/>
      <c r="J803" s="4"/>
      <c r="K803" s="4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 spans="1:26" ht="15.75" customHeight="1" x14ac:dyDescent="0.3">
      <c r="A804" s="69"/>
      <c r="B804" s="69"/>
      <c r="C804" s="159"/>
      <c r="D804" s="69"/>
      <c r="E804" s="69"/>
      <c r="F804" s="160"/>
      <c r="G804" s="160"/>
      <c r="H804" s="69"/>
      <c r="I804" s="69"/>
      <c r="J804" s="4"/>
      <c r="K804" s="4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 spans="1:26" ht="15.75" customHeight="1" x14ac:dyDescent="0.3">
      <c r="A805" s="69"/>
      <c r="B805" s="69"/>
      <c r="C805" s="159"/>
      <c r="D805" s="69"/>
      <c r="E805" s="69"/>
      <c r="F805" s="160"/>
      <c r="G805" s="160"/>
      <c r="H805" s="69"/>
      <c r="I805" s="69"/>
      <c r="J805" s="4"/>
      <c r="K805" s="4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 spans="1:26" ht="15.75" customHeight="1" x14ac:dyDescent="0.3">
      <c r="A806" s="69"/>
      <c r="B806" s="69"/>
      <c r="C806" s="159"/>
      <c r="D806" s="69"/>
      <c r="E806" s="69"/>
      <c r="F806" s="160"/>
      <c r="G806" s="160"/>
      <c r="H806" s="69"/>
      <c r="I806" s="69"/>
      <c r="J806" s="4"/>
      <c r="K806" s="4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 spans="1:26" ht="15.75" customHeight="1" x14ac:dyDescent="0.3">
      <c r="A807" s="69"/>
      <c r="B807" s="69"/>
      <c r="C807" s="159"/>
      <c r="D807" s="69"/>
      <c r="E807" s="69"/>
      <c r="F807" s="160"/>
      <c r="G807" s="160"/>
      <c r="H807" s="69"/>
      <c r="I807" s="69"/>
      <c r="J807" s="4"/>
      <c r="K807" s="4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 spans="1:26" ht="15.75" customHeight="1" x14ac:dyDescent="0.3">
      <c r="A808" s="69"/>
      <c r="B808" s="69"/>
      <c r="C808" s="159"/>
      <c r="D808" s="69"/>
      <c r="E808" s="69"/>
      <c r="F808" s="160"/>
      <c r="G808" s="160"/>
      <c r="H808" s="69"/>
      <c r="I808" s="69"/>
      <c r="J808" s="4"/>
      <c r="K808" s="4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 spans="1:26" ht="15.75" customHeight="1" x14ac:dyDescent="0.3">
      <c r="A809" s="69"/>
      <c r="B809" s="69"/>
      <c r="C809" s="159"/>
      <c r="D809" s="69"/>
      <c r="E809" s="69"/>
      <c r="F809" s="160"/>
      <c r="G809" s="160"/>
      <c r="H809" s="69"/>
      <c r="I809" s="69"/>
      <c r="J809" s="4"/>
      <c r="K809" s="4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 spans="1:26" ht="15.75" customHeight="1" x14ac:dyDescent="0.3">
      <c r="A810" s="69"/>
      <c r="B810" s="69"/>
      <c r="C810" s="159"/>
      <c r="D810" s="69"/>
      <c r="E810" s="69"/>
      <c r="F810" s="160"/>
      <c r="G810" s="160"/>
      <c r="H810" s="69"/>
      <c r="I810" s="69"/>
      <c r="J810" s="4"/>
      <c r="K810" s="4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 spans="1:26" ht="15.75" customHeight="1" x14ac:dyDescent="0.3">
      <c r="A811" s="69"/>
      <c r="B811" s="69"/>
      <c r="C811" s="159"/>
      <c r="D811" s="69"/>
      <c r="E811" s="69"/>
      <c r="F811" s="160"/>
      <c r="G811" s="160"/>
      <c r="H811" s="69"/>
      <c r="I811" s="69"/>
      <c r="J811" s="4"/>
      <c r="K811" s="4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 spans="1:26" ht="15.75" customHeight="1" x14ac:dyDescent="0.3">
      <c r="A812" s="69"/>
      <c r="B812" s="69"/>
      <c r="C812" s="159"/>
      <c r="D812" s="69"/>
      <c r="E812" s="69"/>
      <c r="F812" s="160"/>
      <c r="G812" s="160"/>
      <c r="H812" s="69"/>
      <c r="I812" s="69"/>
      <c r="J812" s="4"/>
      <c r="K812" s="4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 spans="1:26" ht="15.75" customHeight="1" x14ac:dyDescent="0.3">
      <c r="A813" s="69"/>
      <c r="B813" s="69"/>
      <c r="C813" s="159"/>
      <c r="D813" s="69"/>
      <c r="E813" s="69"/>
      <c r="F813" s="160"/>
      <c r="G813" s="160"/>
      <c r="H813" s="69"/>
      <c r="I813" s="69"/>
      <c r="J813" s="4"/>
      <c r="K813" s="4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 spans="1:26" ht="15.75" customHeight="1" x14ac:dyDescent="0.3">
      <c r="A814" s="69"/>
      <c r="B814" s="69"/>
      <c r="C814" s="159"/>
      <c r="D814" s="69"/>
      <c r="E814" s="69"/>
      <c r="F814" s="160"/>
      <c r="G814" s="160"/>
      <c r="H814" s="69"/>
      <c r="I814" s="69"/>
      <c r="J814" s="4"/>
      <c r="K814" s="4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 spans="1:26" ht="15.75" customHeight="1" x14ac:dyDescent="0.3">
      <c r="A815" s="69"/>
      <c r="B815" s="69"/>
      <c r="C815" s="159"/>
      <c r="D815" s="69"/>
      <c r="E815" s="69"/>
      <c r="F815" s="160"/>
      <c r="G815" s="160"/>
      <c r="H815" s="69"/>
      <c r="I815" s="69"/>
      <c r="J815" s="4"/>
      <c r="K815" s="4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 spans="1:26" ht="15.75" customHeight="1" x14ac:dyDescent="0.3">
      <c r="A816" s="69"/>
      <c r="B816" s="69"/>
      <c r="C816" s="159"/>
      <c r="D816" s="69"/>
      <c r="E816" s="69"/>
      <c r="F816" s="160"/>
      <c r="G816" s="160"/>
      <c r="H816" s="69"/>
      <c r="I816" s="69"/>
      <c r="J816" s="4"/>
      <c r="K816" s="4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 spans="1:26" ht="15.75" customHeight="1" x14ac:dyDescent="0.3">
      <c r="A817" s="69"/>
      <c r="B817" s="69"/>
      <c r="C817" s="159"/>
      <c r="D817" s="69"/>
      <c r="E817" s="69"/>
      <c r="F817" s="160"/>
      <c r="G817" s="160"/>
      <c r="H817" s="69"/>
      <c r="I817" s="69"/>
      <c r="J817" s="4"/>
      <c r="K817" s="4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 spans="1:26" ht="15.75" customHeight="1" x14ac:dyDescent="0.3">
      <c r="A818" s="69"/>
      <c r="B818" s="69"/>
      <c r="C818" s="159"/>
      <c r="D818" s="69"/>
      <c r="E818" s="69"/>
      <c r="F818" s="160"/>
      <c r="G818" s="160"/>
      <c r="H818" s="69"/>
      <c r="I818" s="69"/>
      <c r="J818" s="4"/>
      <c r="K818" s="4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 spans="1:26" ht="15.75" customHeight="1" x14ac:dyDescent="0.3">
      <c r="A819" s="69"/>
      <c r="B819" s="69"/>
      <c r="C819" s="159"/>
      <c r="D819" s="69"/>
      <c r="E819" s="69"/>
      <c r="F819" s="160"/>
      <c r="G819" s="160"/>
      <c r="H819" s="69"/>
      <c r="I819" s="69"/>
      <c r="J819" s="4"/>
      <c r="K819" s="4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 spans="1:26" ht="15.75" customHeight="1" x14ac:dyDescent="0.3">
      <c r="A820" s="69"/>
      <c r="B820" s="69"/>
      <c r="C820" s="159"/>
      <c r="D820" s="69"/>
      <c r="E820" s="69"/>
      <c r="F820" s="160"/>
      <c r="G820" s="160"/>
      <c r="H820" s="69"/>
      <c r="I820" s="69"/>
      <c r="J820" s="4"/>
      <c r="K820" s="4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 spans="1:26" ht="15.75" customHeight="1" x14ac:dyDescent="0.3">
      <c r="A821" s="69"/>
      <c r="B821" s="69"/>
      <c r="C821" s="159"/>
      <c r="D821" s="69"/>
      <c r="E821" s="69"/>
      <c r="F821" s="160"/>
      <c r="G821" s="160"/>
      <c r="H821" s="69"/>
      <c r="I821" s="69"/>
      <c r="J821" s="4"/>
      <c r="K821" s="4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 spans="1:26" ht="15.75" customHeight="1" x14ac:dyDescent="0.3">
      <c r="A822" s="69"/>
      <c r="B822" s="69"/>
      <c r="C822" s="159"/>
      <c r="D822" s="69"/>
      <c r="E822" s="69"/>
      <c r="F822" s="160"/>
      <c r="G822" s="160"/>
      <c r="H822" s="69"/>
      <c r="I822" s="69"/>
      <c r="J822" s="4"/>
      <c r="K822" s="4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 spans="1:26" ht="15.75" customHeight="1" x14ac:dyDescent="0.3">
      <c r="A823" s="69"/>
      <c r="B823" s="69"/>
      <c r="C823" s="159"/>
      <c r="D823" s="69"/>
      <c r="E823" s="69"/>
      <c r="F823" s="160"/>
      <c r="G823" s="160"/>
      <c r="H823" s="69"/>
      <c r="I823" s="69"/>
      <c r="J823" s="4"/>
      <c r="K823" s="4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 spans="1:26" ht="15.75" customHeight="1" x14ac:dyDescent="0.3">
      <c r="A824" s="69"/>
      <c r="B824" s="69"/>
      <c r="C824" s="159"/>
      <c r="D824" s="69"/>
      <c r="E824" s="69"/>
      <c r="F824" s="160"/>
      <c r="G824" s="160"/>
      <c r="H824" s="69"/>
      <c r="I824" s="69"/>
      <c r="J824" s="4"/>
      <c r="K824" s="4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 spans="1:26" ht="15.75" customHeight="1" x14ac:dyDescent="0.3">
      <c r="A825" s="69"/>
      <c r="B825" s="69"/>
      <c r="C825" s="159"/>
      <c r="D825" s="69"/>
      <c r="E825" s="69"/>
      <c r="F825" s="160"/>
      <c r="G825" s="160"/>
      <c r="H825" s="69"/>
      <c r="I825" s="69"/>
      <c r="J825" s="4"/>
      <c r="K825" s="4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 spans="1:26" ht="15.75" customHeight="1" x14ac:dyDescent="0.3">
      <c r="A826" s="69"/>
      <c r="B826" s="69"/>
      <c r="C826" s="159"/>
      <c r="D826" s="69"/>
      <c r="E826" s="69"/>
      <c r="F826" s="160"/>
      <c r="G826" s="160"/>
      <c r="H826" s="69"/>
      <c r="I826" s="69"/>
      <c r="J826" s="4"/>
      <c r="K826" s="4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 spans="1:26" ht="15.75" customHeight="1" x14ac:dyDescent="0.3">
      <c r="A827" s="69"/>
      <c r="B827" s="69"/>
      <c r="C827" s="159"/>
      <c r="D827" s="69"/>
      <c r="E827" s="69"/>
      <c r="F827" s="160"/>
      <c r="G827" s="160"/>
      <c r="H827" s="69"/>
      <c r="I827" s="69"/>
      <c r="J827" s="4"/>
      <c r="K827" s="4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 spans="1:26" ht="15.75" customHeight="1" x14ac:dyDescent="0.3">
      <c r="A828" s="69"/>
      <c r="B828" s="69"/>
      <c r="C828" s="159"/>
      <c r="D828" s="69"/>
      <c r="E828" s="69"/>
      <c r="F828" s="160"/>
      <c r="G828" s="160"/>
      <c r="H828" s="69"/>
      <c r="I828" s="69"/>
      <c r="J828" s="4"/>
      <c r="K828" s="4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 spans="1:26" ht="15.75" customHeight="1" x14ac:dyDescent="0.3">
      <c r="A829" s="69"/>
      <c r="B829" s="69"/>
      <c r="C829" s="159"/>
      <c r="D829" s="69"/>
      <c r="E829" s="69"/>
      <c r="F829" s="160"/>
      <c r="G829" s="160"/>
      <c r="H829" s="69"/>
      <c r="I829" s="69"/>
      <c r="J829" s="4"/>
      <c r="K829" s="4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 spans="1:26" ht="15.75" customHeight="1" x14ac:dyDescent="0.3">
      <c r="A830" s="69"/>
      <c r="B830" s="69"/>
      <c r="C830" s="159"/>
      <c r="D830" s="69"/>
      <c r="E830" s="69"/>
      <c r="F830" s="160"/>
      <c r="G830" s="160"/>
      <c r="H830" s="69"/>
      <c r="I830" s="69"/>
      <c r="J830" s="4"/>
      <c r="K830" s="4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 spans="1:26" ht="15.75" customHeight="1" x14ac:dyDescent="0.3">
      <c r="A831" s="69"/>
      <c r="B831" s="69"/>
      <c r="C831" s="159"/>
      <c r="D831" s="69"/>
      <c r="E831" s="69"/>
      <c r="F831" s="160"/>
      <c r="G831" s="160"/>
      <c r="H831" s="69"/>
      <c r="I831" s="69"/>
      <c r="J831" s="4"/>
      <c r="K831" s="4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 spans="1:26" ht="15.75" customHeight="1" x14ac:dyDescent="0.3">
      <c r="A832" s="69"/>
      <c r="B832" s="69"/>
      <c r="C832" s="159"/>
      <c r="D832" s="69"/>
      <c r="E832" s="69"/>
      <c r="F832" s="160"/>
      <c r="G832" s="160"/>
      <c r="H832" s="69"/>
      <c r="I832" s="69"/>
      <c r="J832" s="4"/>
      <c r="K832" s="4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 spans="1:26" ht="15.75" customHeight="1" x14ac:dyDescent="0.3">
      <c r="A833" s="69"/>
      <c r="B833" s="69"/>
      <c r="C833" s="159"/>
      <c r="D833" s="69"/>
      <c r="E833" s="69"/>
      <c r="F833" s="160"/>
      <c r="G833" s="160"/>
      <c r="H833" s="69"/>
      <c r="I833" s="69"/>
      <c r="J833" s="4"/>
      <c r="K833" s="4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 spans="1:26" ht="15.75" customHeight="1" x14ac:dyDescent="0.3">
      <c r="A834" s="69"/>
      <c r="B834" s="69"/>
      <c r="C834" s="159"/>
      <c r="D834" s="69"/>
      <c r="E834" s="69"/>
      <c r="F834" s="160"/>
      <c r="G834" s="160"/>
      <c r="H834" s="69"/>
      <c r="I834" s="69"/>
      <c r="J834" s="4"/>
      <c r="K834" s="4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 spans="1:26" ht="15.75" customHeight="1" x14ac:dyDescent="0.3">
      <c r="A835" s="69"/>
      <c r="B835" s="69"/>
      <c r="C835" s="159"/>
      <c r="D835" s="69"/>
      <c r="E835" s="69"/>
      <c r="F835" s="160"/>
      <c r="G835" s="160"/>
      <c r="H835" s="69"/>
      <c r="I835" s="69"/>
      <c r="J835" s="4"/>
      <c r="K835" s="4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 spans="1:26" ht="15.75" customHeight="1" x14ac:dyDescent="0.3">
      <c r="A836" s="69"/>
      <c r="B836" s="69"/>
      <c r="C836" s="159"/>
      <c r="D836" s="69"/>
      <c r="E836" s="69"/>
      <c r="F836" s="160"/>
      <c r="G836" s="160"/>
      <c r="H836" s="69"/>
      <c r="I836" s="69"/>
      <c r="J836" s="4"/>
      <c r="K836" s="4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 spans="1:26" ht="15.75" customHeight="1" x14ac:dyDescent="0.3">
      <c r="A837" s="69"/>
      <c r="B837" s="69"/>
      <c r="C837" s="159"/>
      <c r="D837" s="69"/>
      <c r="E837" s="69"/>
      <c r="F837" s="160"/>
      <c r="G837" s="160"/>
      <c r="H837" s="69"/>
      <c r="I837" s="69"/>
      <c r="J837" s="4"/>
      <c r="K837" s="4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 spans="1:26" ht="15.75" customHeight="1" x14ac:dyDescent="0.3">
      <c r="A838" s="69"/>
      <c r="B838" s="69"/>
      <c r="C838" s="159"/>
      <c r="D838" s="69"/>
      <c r="E838" s="69"/>
      <c r="F838" s="160"/>
      <c r="G838" s="160"/>
      <c r="H838" s="69"/>
      <c r="I838" s="69"/>
      <c r="J838" s="4"/>
      <c r="K838" s="4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 spans="1:26" ht="15.75" customHeight="1" x14ac:dyDescent="0.3">
      <c r="A839" s="69"/>
      <c r="B839" s="69"/>
      <c r="C839" s="159"/>
      <c r="D839" s="69"/>
      <c r="E839" s="69"/>
      <c r="F839" s="160"/>
      <c r="G839" s="160"/>
      <c r="H839" s="69"/>
      <c r="I839" s="69"/>
      <c r="J839" s="4"/>
      <c r="K839" s="4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 spans="1:26" ht="15.75" customHeight="1" x14ac:dyDescent="0.3">
      <c r="A840" s="69"/>
      <c r="B840" s="69"/>
      <c r="C840" s="159"/>
      <c r="D840" s="69"/>
      <c r="E840" s="69"/>
      <c r="F840" s="160"/>
      <c r="G840" s="160"/>
      <c r="H840" s="69"/>
      <c r="I840" s="69"/>
      <c r="J840" s="4"/>
      <c r="K840" s="4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 spans="1:26" ht="15.75" customHeight="1" x14ac:dyDescent="0.3">
      <c r="A841" s="69"/>
      <c r="B841" s="69"/>
      <c r="C841" s="159"/>
      <c r="D841" s="69"/>
      <c r="E841" s="69"/>
      <c r="F841" s="160"/>
      <c r="G841" s="160"/>
      <c r="H841" s="69"/>
      <c r="I841" s="69"/>
      <c r="J841" s="4"/>
      <c r="K841" s="4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 spans="1:26" ht="15.75" customHeight="1" x14ac:dyDescent="0.3">
      <c r="A842" s="69"/>
      <c r="B842" s="69"/>
      <c r="C842" s="159"/>
      <c r="D842" s="69"/>
      <c r="E842" s="69"/>
      <c r="F842" s="160"/>
      <c r="G842" s="160"/>
      <c r="H842" s="69"/>
      <c r="I842" s="69"/>
      <c r="J842" s="4"/>
      <c r="K842" s="4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 spans="1:26" ht="15.75" customHeight="1" x14ac:dyDescent="0.3">
      <c r="A843" s="69"/>
      <c r="B843" s="69"/>
      <c r="C843" s="159"/>
      <c r="D843" s="69"/>
      <c r="E843" s="69"/>
      <c r="F843" s="160"/>
      <c r="G843" s="160"/>
      <c r="H843" s="69"/>
      <c r="I843" s="69"/>
      <c r="J843" s="4"/>
      <c r="K843" s="4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 spans="1:26" ht="15.75" customHeight="1" x14ac:dyDescent="0.3">
      <c r="A844" s="69"/>
      <c r="B844" s="69"/>
      <c r="C844" s="159"/>
      <c r="D844" s="69"/>
      <c r="E844" s="69"/>
      <c r="F844" s="160"/>
      <c r="G844" s="160"/>
      <c r="H844" s="69"/>
      <c r="I844" s="69"/>
      <c r="J844" s="4"/>
      <c r="K844" s="4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 spans="1:26" ht="15.75" customHeight="1" x14ac:dyDescent="0.3">
      <c r="A845" s="69"/>
      <c r="B845" s="69"/>
      <c r="C845" s="159"/>
      <c r="D845" s="69"/>
      <c r="E845" s="69"/>
      <c r="F845" s="160"/>
      <c r="G845" s="160"/>
      <c r="H845" s="69"/>
      <c r="I845" s="69"/>
      <c r="J845" s="4"/>
      <c r="K845" s="4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 spans="1:26" ht="15.75" customHeight="1" x14ac:dyDescent="0.3">
      <c r="A846" s="69"/>
      <c r="B846" s="69"/>
      <c r="C846" s="159"/>
      <c r="D846" s="69"/>
      <c r="E846" s="69"/>
      <c r="F846" s="160"/>
      <c r="G846" s="160"/>
      <c r="H846" s="69"/>
      <c r="I846" s="69"/>
      <c r="J846" s="4"/>
      <c r="K846" s="4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 spans="1:26" ht="15.75" customHeight="1" x14ac:dyDescent="0.3">
      <c r="A847" s="69"/>
      <c r="B847" s="69"/>
      <c r="C847" s="159"/>
      <c r="D847" s="69"/>
      <c r="E847" s="69"/>
      <c r="F847" s="160"/>
      <c r="G847" s="160"/>
      <c r="H847" s="69"/>
      <c r="I847" s="69"/>
      <c r="J847" s="4"/>
      <c r="K847" s="4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 spans="1:26" ht="15.75" customHeight="1" x14ac:dyDescent="0.3">
      <c r="A848" s="69"/>
      <c r="B848" s="69"/>
      <c r="C848" s="159"/>
      <c r="D848" s="69"/>
      <c r="E848" s="69"/>
      <c r="F848" s="160"/>
      <c r="G848" s="160"/>
      <c r="H848" s="69"/>
      <c r="I848" s="69"/>
      <c r="J848" s="4"/>
      <c r="K848" s="4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 spans="1:26" ht="15.75" customHeight="1" x14ac:dyDescent="0.3">
      <c r="A849" s="69"/>
      <c r="B849" s="69"/>
      <c r="C849" s="159"/>
      <c r="D849" s="69"/>
      <c r="E849" s="69"/>
      <c r="F849" s="160"/>
      <c r="G849" s="160"/>
      <c r="H849" s="69"/>
      <c r="I849" s="69"/>
      <c r="J849" s="4"/>
      <c r="K849" s="4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 spans="1:26" ht="15.75" customHeight="1" x14ac:dyDescent="0.3">
      <c r="A850" s="69"/>
      <c r="B850" s="69"/>
      <c r="C850" s="159"/>
      <c r="D850" s="69"/>
      <c r="E850" s="69"/>
      <c r="F850" s="160"/>
      <c r="G850" s="160"/>
      <c r="H850" s="69"/>
      <c r="I850" s="69"/>
      <c r="J850" s="4"/>
      <c r="K850" s="4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 spans="1:26" ht="15.75" customHeight="1" x14ac:dyDescent="0.3">
      <c r="A851" s="69"/>
      <c r="B851" s="69"/>
      <c r="C851" s="159"/>
      <c r="D851" s="69"/>
      <c r="E851" s="69"/>
      <c r="F851" s="160"/>
      <c r="G851" s="160"/>
      <c r="H851" s="69"/>
      <c r="I851" s="69"/>
      <c r="J851" s="4"/>
      <c r="K851" s="4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 spans="1:26" ht="15.75" customHeight="1" x14ac:dyDescent="0.3">
      <c r="A852" s="69"/>
      <c r="B852" s="69"/>
      <c r="C852" s="159"/>
      <c r="D852" s="69"/>
      <c r="E852" s="69"/>
      <c r="F852" s="160"/>
      <c r="G852" s="160"/>
      <c r="H852" s="69"/>
      <c r="I852" s="69"/>
      <c r="J852" s="4"/>
      <c r="K852" s="4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 spans="1:26" ht="15.75" customHeight="1" x14ac:dyDescent="0.3">
      <c r="A853" s="69"/>
      <c r="B853" s="69"/>
      <c r="C853" s="159"/>
      <c r="D853" s="69"/>
      <c r="E853" s="69"/>
      <c r="F853" s="160"/>
      <c r="G853" s="160"/>
      <c r="H853" s="69"/>
      <c r="I853" s="69"/>
      <c r="J853" s="4"/>
      <c r="K853" s="4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 spans="1:26" ht="15.75" customHeight="1" x14ac:dyDescent="0.3">
      <c r="A854" s="69"/>
      <c r="B854" s="69"/>
      <c r="C854" s="159"/>
      <c r="D854" s="69"/>
      <c r="E854" s="69"/>
      <c r="F854" s="160"/>
      <c r="G854" s="160"/>
      <c r="H854" s="69"/>
      <c r="I854" s="69"/>
      <c r="J854" s="4"/>
      <c r="K854" s="4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 spans="1:26" ht="15.75" customHeight="1" x14ac:dyDescent="0.3">
      <c r="A855" s="69"/>
      <c r="B855" s="69"/>
      <c r="C855" s="159"/>
      <c r="D855" s="69"/>
      <c r="E855" s="69"/>
      <c r="F855" s="160"/>
      <c r="G855" s="160"/>
      <c r="H855" s="69"/>
      <c r="I855" s="69"/>
      <c r="J855" s="4"/>
      <c r="K855" s="4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 spans="1:26" ht="15.75" customHeight="1" x14ac:dyDescent="0.3">
      <c r="A856" s="69"/>
      <c r="B856" s="69"/>
      <c r="C856" s="159"/>
      <c r="D856" s="69"/>
      <c r="E856" s="69"/>
      <c r="F856" s="160"/>
      <c r="G856" s="160"/>
      <c r="H856" s="69"/>
      <c r="I856" s="69"/>
      <c r="J856" s="4"/>
      <c r="K856" s="4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 spans="1:26" ht="15.75" customHeight="1" x14ac:dyDescent="0.3">
      <c r="A857" s="69"/>
      <c r="B857" s="69"/>
      <c r="C857" s="159"/>
      <c r="D857" s="69"/>
      <c r="E857" s="69"/>
      <c r="F857" s="160"/>
      <c r="G857" s="160"/>
      <c r="H857" s="69"/>
      <c r="I857" s="69"/>
      <c r="J857" s="4"/>
      <c r="K857" s="4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 spans="1:26" ht="15.75" customHeight="1" x14ac:dyDescent="0.3">
      <c r="A858" s="69"/>
      <c r="B858" s="69"/>
      <c r="C858" s="159"/>
      <c r="D858" s="69"/>
      <c r="E858" s="69"/>
      <c r="F858" s="160"/>
      <c r="G858" s="160"/>
      <c r="H858" s="69"/>
      <c r="I858" s="69"/>
      <c r="J858" s="4"/>
      <c r="K858" s="4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 spans="1:26" ht="15.75" customHeight="1" x14ac:dyDescent="0.3">
      <c r="A859" s="69"/>
      <c r="B859" s="69"/>
      <c r="C859" s="159"/>
      <c r="D859" s="69"/>
      <c r="E859" s="69"/>
      <c r="F859" s="160"/>
      <c r="G859" s="160"/>
      <c r="H859" s="69"/>
      <c r="I859" s="69"/>
      <c r="J859" s="4"/>
      <c r="K859" s="4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 spans="1:26" ht="15.75" customHeight="1" x14ac:dyDescent="0.3">
      <c r="A860" s="69"/>
      <c r="B860" s="69"/>
      <c r="C860" s="159"/>
      <c r="D860" s="69"/>
      <c r="E860" s="69"/>
      <c r="F860" s="160"/>
      <c r="G860" s="160"/>
      <c r="H860" s="69"/>
      <c r="I860" s="69"/>
      <c r="J860" s="4"/>
      <c r="K860" s="4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 spans="1:26" ht="15.75" customHeight="1" x14ac:dyDescent="0.3">
      <c r="A861" s="69"/>
      <c r="B861" s="69"/>
      <c r="C861" s="159"/>
      <c r="D861" s="69"/>
      <c r="E861" s="69"/>
      <c r="F861" s="160"/>
      <c r="G861" s="160"/>
      <c r="H861" s="69"/>
      <c r="I861" s="69"/>
      <c r="J861" s="4"/>
      <c r="K861" s="4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 spans="1:26" ht="15.75" customHeight="1" x14ac:dyDescent="0.3">
      <c r="A862" s="69"/>
      <c r="B862" s="69"/>
      <c r="C862" s="159"/>
      <c r="D862" s="69"/>
      <c r="E862" s="69"/>
      <c r="F862" s="160"/>
      <c r="G862" s="160"/>
      <c r="H862" s="69"/>
      <c r="I862" s="69"/>
      <c r="J862" s="4"/>
      <c r="K862" s="4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 spans="1:26" ht="15.75" customHeight="1" x14ac:dyDescent="0.3">
      <c r="A863" s="69"/>
      <c r="B863" s="69"/>
      <c r="C863" s="159"/>
      <c r="D863" s="69"/>
      <c r="E863" s="69"/>
      <c r="F863" s="160"/>
      <c r="G863" s="160"/>
      <c r="H863" s="69"/>
      <c r="I863" s="69"/>
      <c r="J863" s="4"/>
      <c r="K863" s="4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 spans="1:26" ht="15.75" customHeight="1" x14ac:dyDescent="0.3">
      <c r="A864" s="69"/>
      <c r="B864" s="69"/>
      <c r="C864" s="159"/>
      <c r="D864" s="69"/>
      <c r="E864" s="69"/>
      <c r="F864" s="160"/>
      <c r="G864" s="160"/>
      <c r="H864" s="69"/>
      <c r="I864" s="69"/>
      <c r="J864" s="4"/>
      <c r="K864" s="4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 spans="1:26" ht="15.75" customHeight="1" x14ac:dyDescent="0.3">
      <c r="A865" s="69"/>
      <c r="B865" s="69"/>
      <c r="C865" s="159"/>
      <c r="D865" s="69"/>
      <c r="E865" s="69"/>
      <c r="F865" s="160"/>
      <c r="G865" s="160"/>
      <c r="H865" s="69"/>
      <c r="I865" s="69"/>
      <c r="J865" s="4"/>
      <c r="K865" s="4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 spans="1:26" ht="15.75" customHeight="1" x14ac:dyDescent="0.3">
      <c r="A866" s="69"/>
      <c r="B866" s="69"/>
      <c r="C866" s="159"/>
      <c r="D866" s="69"/>
      <c r="E866" s="69"/>
      <c r="F866" s="160"/>
      <c r="G866" s="160"/>
      <c r="H866" s="69"/>
      <c r="I866" s="69"/>
      <c r="J866" s="4"/>
      <c r="K866" s="4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 spans="1:26" ht="15.75" customHeight="1" x14ac:dyDescent="0.3">
      <c r="A867" s="69"/>
      <c r="B867" s="69"/>
      <c r="C867" s="159"/>
      <c r="D867" s="69"/>
      <c r="E867" s="69"/>
      <c r="F867" s="160"/>
      <c r="G867" s="160"/>
      <c r="H867" s="69"/>
      <c r="I867" s="69"/>
      <c r="J867" s="4"/>
      <c r="K867" s="4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 spans="1:26" ht="15.75" customHeight="1" x14ac:dyDescent="0.3">
      <c r="A868" s="69"/>
      <c r="B868" s="69"/>
      <c r="C868" s="159"/>
      <c r="D868" s="69"/>
      <c r="E868" s="69"/>
      <c r="F868" s="160"/>
      <c r="G868" s="160"/>
      <c r="H868" s="69"/>
      <c r="I868" s="69"/>
      <c r="J868" s="4"/>
      <c r="K868" s="4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 spans="1:26" ht="15.75" customHeight="1" x14ac:dyDescent="0.3">
      <c r="A869" s="69"/>
      <c r="B869" s="69"/>
      <c r="C869" s="159"/>
      <c r="D869" s="69"/>
      <c r="E869" s="69"/>
      <c r="F869" s="160"/>
      <c r="G869" s="160"/>
      <c r="H869" s="69"/>
      <c r="I869" s="69"/>
      <c r="J869" s="4"/>
      <c r="K869" s="4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 spans="1:26" ht="15.75" customHeight="1" x14ac:dyDescent="0.3">
      <c r="A870" s="69"/>
      <c r="B870" s="69"/>
      <c r="C870" s="159"/>
      <c r="D870" s="69"/>
      <c r="E870" s="69"/>
      <c r="F870" s="160"/>
      <c r="G870" s="160"/>
      <c r="H870" s="69"/>
      <c r="I870" s="69"/>
      <c r="J870" s="4"/>
      <c r="K870" s="4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 spans="1:26" ht="15.75" customHeight="1" x14ac:dyDescent="0.3">
      <c r="A871" s="69"/>
      <c r="B871" s="69"/>
      <c r="C871" s="159"/>
      <c r="D871" s="69"/>
      <c r="E871" s="69"/>
      <c r="F871" s="160"/>
      <c r="G871" s="160"/>
      <c r="H871" s="69"/>
      <c r="I871" s="69"/>
      <c r="J871" s="4"/>
      <c r="K871" s="4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 spans="1:26" ht="15.75" customHeight="1" x14ac:dyDescent="0.3">
      <c r="A872" s="69"/>
      <c r="B872" s="69"/>
      <c r="C872" s="159"/>
      <c r="D872" s="69"/>
      <c r="E872" s="69"/>
      <c r="F872" s="160"/>
      <c r="G872" s="160"/>
      <c r="H872" s="69"/>
      <c r="I872" s="69"/>
      <c r="J872" s="4"/>
      <c r="K872" s="4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 spans="1:26" ht="15.75" customHeight="1" x14ac:dyDescent="0.3">
      <c r="A873" s="69"/>
      <c r="B873" s="69"/>
      <c r="C873" s="159"/>
      <c r="D873" s="69"/>
      <c r="E873" s="69"/>
      <c r="F873" s="160"/>
      <c r="G873" s="160"/>
      <c r="H873" s="69"/>
      <c r="I873" s="69"/>
      <c r="J873" s="4"/>
      <c r="K873" s="4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 spans="1:26" ht="15.75" customHeight="1" x14ac:dyDescent="0.3">
      <c r="A874" s="69"/>
      <c r="B874" s="69"/>
      <c r="C874" s="159"/>
      <c r="D874" s="69"/>
      <c r="E874" s="69"/>
      <c r="F874" s="160"/>
      <c r="G874" s="160"/>
      <c r="H874" s="69"/>
      <c r="I874" s="69"/>
      <c r="J874" s="4"/>
      <c r="K874" s="4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 spans="1:26" ht="15.75" customHeight="1" x14ac:dyDescent="0.3">
      <c r="A875" s="69"/>
      <c r="B875" s="69"/>
      <c r="C875" s="159"/>
      <c r="D875" s="69"/>
      <c r="E875" s="69"/>
      <c r="F875" s="160"/>
      <c r="G875" s="160"/>
      <c r="H875" s="69"/>
      <c r="I875" s="69"/>
      <c r="J875" s="4"/>
      <c r="K875" s="4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 spans="1:26" ht="15.75" customHeight="1" x14ac:dyDescent="0.3">
      <c r="A876" s="69"/>
      <c r="B876" s="69"/>
      <c r="C876" s="159"/>
      <c r="D876" s="69"/>
      <c r="E876" s="69"/>
      <c r="F876" s="160"/>
      <c r="G876" s="160"/>
      <c r="H876" s="69"/>
      <c r="I876" s="69"/>
      <c r="J876" s="4"/>
      <c r="K876" s="4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 spans="1:26" ht="15.75" customHeight="1" x14ac:dyDescent="0.3">
      <c r="A877" s="69"/>
      <c r="B877" s="69"/>
      <c r="C877" s="159"/>
      <c r="D877" s="69"/>
      <c r="E877" s="69"/>
      <c r="F877" s="160"/>
      <c r="G877" s="160"/>
      <c r="H877" s="69"/>
      <c r="I877" s="69"/>
      <c r="J877" s="4"/>
      <c r="K877" s="4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 spans="1:26" ht="15.75" customHeight="1" x14ac:dyDescent="0.3">
      <c r="A878" s="69"/>
      <c r="B878" s="69"/>
      <c r="C878" s="159"/>
      <c r="D878" s="69"/>
      <c r="E878" s="69"/>
      <c r="F878" s="160"/>
      <c r="G878" s="160"/>
      <c r="H878" s="69"/>
      <c r="I878" s="69"/>
      <c r="J878" s="4"/>
      <c r="K878" s="4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 spans="1:26" ht="15.75" customHeight="1" x14ac:dyDescent="0.3">
      <c r="A879" s="69"/>
      <c r="B879" s="69"/>
      <c r="C879" s="159"/>
      <c r="D879" s="69"/>
      <c r="E879" s="69"/>
      <c r="F879" s="160"/>
      <c r="G879" s="160"/>
      <c r="H879" s="69"/>
      <c r="I879" s="69"/>
      <c r="J879" s="4"/>
      <c r="K879" s="4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 spans="1:26" ht="15.75" customHeight="1" x14ac:dyDescent="0.3">
      <c r="A880" s="69"/>
      <c r="B880" s="69"/>
      <c r="C880" s="159"/>
      <c r="D880" s="69"/>
      <c r="E880" s="69"/>
      <c r="F880" s="160"/>
      <c r="G880" s="160"/>
      <c r="H880" s="69"/>
      <c r="I880" s="69"/>
      <c r="J880" s="4"/>
      <c r="K880" s="4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 spans="1:26" ht="15.75" customHeight="1" x14ac:dyDescent="0.3">
      <c r="A881" s="69"/>
      <c r="B881" s="69"/>
      <c r="C881" s="159"/>
      <c r="D881" s="69"/>
      <c r="E881" s="69"/>
      <c r="F881" s="160"/>
      <c r="G881" s="160"/>
      <c r="H881" s="69"/>
      <c r="I881" s="69"/>
      <c r="J881" s="4"/>
      <c r="K881" s="4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 spans="1:26" ht="15.75" customHeight="1" x14ac:dyDescent="0.3">
      <c r="A882" s="69"/>
      <c r="B882" s="69"/>
      <c r="C882" s="159"/>
      <c r="D882" s="69"/>
      <c r="E882" s="69"/>
      <c r="F882" s="160"/>
      <c r="G882" s="160"/>
      <c r="H882" s="69"/>
      <c r="I882" s="69"/>
      <c r="J882" s="4"/>
      <c r="K882" s="4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 spans="1:26" ht="15.75" customHeight="1" x14ac:dyDescent="0.3">
      <c r="A883" s="69"/>
      <c r="B883" s="69"/>
      <c r="C883" s="159"/>
      <c r="D883" s="69"/>
      <c r="E883" s="69"/>
      <c r="F883" s="160"/>
      <c r="G883" s="160"/>
      <c r="H883" s="69"/>
      <c r="I883" s="69"/>
      <c r="J883" s="4"/>
      <c r="K883" s="4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 spans="1:26" ht="15.75" customHeight="1" x14ac:dyDescent="0.3">
      <c r="A884" s="69"/>
      <c r="B884" s="69"/>
      <c r="C884" s="159"/>
      <c r="D884" s="69"/>
      <c r="E884" s="69"/>
      <c r="F884" s="160"/>
      <c r="G884" s="160"/>
      <c r="H884" s="69"/>
      <c r="I884" s="69"/>
      <c r="J884" s="4"/>
      <c r="K884" s="4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 spans="1:26" ht="15.75" customHeight="1" x14ac:dyDescent="0.3">
      <c r="A885" s="69"/>
      <c r="B885" s="69"/>
      <c r="C885" s="159"/>
      <c r="D885" s="69"/>
      <c r="E885" s="69"/>
      <c r="F885" s="160"/>
      <c r="G885" s="160"/>
      <c r="H885" s="69"/>
      <c r="I885" s="69"/>
      <c r="J885" s="4"/>
      <c r="K885" s="4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 spans="1:26" ht="15.75" customHeight="1" x14ac:dyDescent="0.3">
      <c r="A886" s="69"/>
      <c r="B886" s="69"/>
      <c r="C886" s="159"/>
      <c r="D886" s="69"/>
      <c r="E886" s="69"/>
      <c r="F886" s="160"/>
      <c r="G886" s="160"/>
      <c r="H886" s="69"/>
      <c r="I886" s="69"/>
      <c r="J886" s="4"/>
      <c r="K886" s="4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 spans="1:26" ht="15.75" customHeight="1" x14ac:dyDescent="0.3">
      <c r="A887" s="69"/>
      <c r="B887" s="69"/>
      <c r="C887" s="159"/>
      <c r="D887" s="69"/>
      <c r="E887" s="69"/>
      <c r="F887" s="160"/>
      <c r="G887" s="160"/>
      <c r="H887" s="69"/>
      <c r="I887" s="69"/>
      <c r="J887" s="4"/>
      <c r="K887" s="4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 spans="1:26" ht="15.75" customHeight="1" x14ac:dyDescent="0.3">
      <c r="A888" s="69"/>
      <c r="B888" s="69"/>
      <c r="C888" s="159"/>
      <c r="D888" s="69"/>
      <c r="E888" s="69"/>
      <c r="F888" s="160"/>
      <c r="G888" s="160"/>
      <c r="H888" s="69"/>
      <c r="I888" s="69"/>
      <c r="J888" s="4"/>
      <c r="K888" s="4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 spans="1:26" ht="15.75" customHeight="1" x14ac:dyDescent="0.3">
      <c r="A889" s="69"/>
      <c r="B889" s="69"/>
      <c r="C889" s="159"/>
      <c r="D889" s="69"/>
      <c r="E889" s="69"/>
      <c r="F889" s="160"/>
      <c r="G889" s="160"/>
      <c r="H889" s="69"/>
      <c r="I889" s="69"/>
      <c r="J889" s="4"/>
      <c r="K889" s="4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 spans="1:26" ht="15.75" customHeight="1" x14ac:dyDescent="0.3">
      <c r="A890" s="69"/>
      <c r="B890" s="69"/>
      <c r="C890" s="159"/>
      <c r="D890" s="69"/>
      <c r="E890" s="69"/>
      <c r="F890" s="160"/>
      <c r="G890" s="160"/>
      <c r="H890" s="69"/>
      <c r="I890" s="69"/>
      <c r="J890" s="4"/>
      <c r="K890" s="4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 spans="1:26" ht="15.75" customHeight="1" x14ac:dyDescent="0.3">
      <c r="A891" s="69"/>
      <c r="B891" s="69"/>
      <c r="C891" s="159"/>
      <c r="D891" s="69"/>
      <c r="E891" s="69"/>
      <c r="F891" s="160"/>
      <c r="G891" s="160"/>
      <c r="H891" s="69"/>
      <c r="I891" s="69"/>
      <c r="J891" s="4"/>
      <c r="K891" s="4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 spans="1:26" ht="15.75" customHeight="1" x14ac:dyDescent="0.3">
      <c r="A892" s="69"/>
      <c r="B892" s="69"/>
      <c r="C892" s="159"/>
      <c r="D892" s="69"/>
      <c r="E892" s="69"/>
      <c r="F892" s="160"/>
      <c r="G892" s="160"/>
      <c r="H892" s="69"/>
      <c r="I892" s="69"/>
      <c r="J892" s="4"/>
      <c r="K892" s="4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 spans="1:26" ht="15.75" customHeight="1" x14ac:dyDescent="0.3">
      <c r="A893" s="69"/>
      <c r="B893" s="69"/>
      <c r="C893" s="159"/>
      <c r="D893" s="69"/>
      <c r="E893" s="69"/>
      <c r="F893" s="160"/>
      <c r="G893" s="160"/>
      <c r="H893" s="69"/>
      <c r="I893" s="69"/>
      <c r="J893" s="4"/>
      <c r="K893" s="4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 spans="1:26" ht="15.75" customHeight="1" x14ac:dyDescent="0.3">
      <c r="A894" s="69"/>
      <c r="B894" s="69"/>
      <c r="C894" s="159"/>
      <c r="D894" s="69"/>
      <c r="E894" s="69"/>
      <c r="F894" s="160"/>
      <c r="G894" s="160"/>
      <c r="H894" s="69"/>
      <c r="I894" s="69"/>
      <c r="J894" s="4"/>
      <c r="K894" s="4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 spans="1:26" ht="15.75" customHeight="1" x14ac:dyDescent="0.3">
      <c r="A895" s="69"/>
      <c r="B895" s="69"/>
      <c r="C895" s="159"/>
      <c r="D895" s="69"/>
      <c r="E895" s="69"/>
      <c r="F895" s="160"/>
      <c r="G895" s="160"/>
      <c r="H895" s="69"/>
      <c r="I895" s="69"/>
      <c r="J895" s="4"/>
      <c r="K895" s="4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 spans="1:26" ht="15.75" customHeight="1" x14ac:dyDescent="0.3">
      <c r="A896" s="69"/>
      <c r="B896" s="69"/>
      <c r="C896" s="159"/>
      <c r="D896" s="69"/>
      <c r="E896" s="69"/>
      <c r="F896" s="160"/>
      <c r="G896" s="160"/>
      <c r="H896" s="69"/>
      <c r="I896" s="69"/>
      <c r="J896" s="4"/>
      <c r="K896" s="4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 spans="1:26" ht="15.75" customHeight="1" x14ac:dyDescent="0.3">
      <c r="A897" s="69"/>
      <c r="B897" s="69"/>
      <c r="C897" s="159"/>
      <c r="D897" s="69"/>
      <c r="E897" s="69"/>
      <c r="F897" s="160"/>
      <c r="G897" s="160"/>
      <c r="H897" s="69"/>
      <c r="I897" s="69"/>
      <c r="J897" s="4"/>
      <c r="K897" s="4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 spans="1:26" ht="15.75" customHeight="1" x14ac:dyDescent="0.3">
      <c r="A898" s="69"/>
      <c r="B898" s="69"/>
      <c r="C898" s="159"/>
      <c r="D898" s="69"/>
      <c r="E898" s="69"/>
      <c r="F898" s="160"/>
      <c r="G898" s="160"/>
      <c r="H898" s="69"/>
      <c r="I898" s="69"/>
      <c r="J898" s="4"/>
      <c r="K898" s="4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 spans="1:26" ht="15.75" customHeight="1" x14ac:dyDescent="0.3">
      <c r="A899" s="69"/>
      <c r="B899" s="69"/>
      <c r="C899" s="159"/>
      <c r="D899" s="69"/>
      <c r="E899" s="69"/>
      <c r="F899" s="160"/>
      <c r="G899" s="160"/>
      <c r="H899" s="69"/>
      <c r="I899" s="69"/>
      <c r="J899" s="4"/>
      <c r="K899" s="4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 spans="1:26" ht="15.75" customHeight="1" x14ac:dyDescent="0.3">
      <c r="A900" s="69"/>
      <c r="B900" s="69"/>
      <c r="C900" s="159"/>
      <c r="D900" s="69"/>
      <c r="E900" s="69"/>
      <c r="F900" s="160"/>
      <c r="G900" s="160"/>
      <c r="H900" s="69"/>
      <c r="I900" s="69"/>
      <c r="J900" s="4"/>
      <c r="K900" s="4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 spans="1:26" ht="15.75" customHeight="1" x14ac:dyDescent="0.3">
      <c r="A901" s="69"/>
      <c r="B901" s="69"/>
      <c r="C901" s="159"/>
      <c r="D901" s="69"/>
      <c r="E901" s="69"/>
      <c r="F901" s="160"/>
      <c r="G901" s="160"/>
      <c r="H901" s="69"/>
      <c r="I901" s="69"/>
      <c r="J901" s="4"/>
      <c r="K901" s="4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 spans="1:26" ht="15.75" customHeight="1" x14ac:dyDescent="0.3">
      <c r="A902" s="69"/>
      <c r="B902" s="69"/>
      <c r="C902" s="159"/>
      <c r="D902" s="69"/>
      <c r="E902" s="69"/>
      <c r="F902" s="160"/>
      <c r="G902" s="160"/>
      <c r="H902" s="69"/>
      <c r="I902" s="69"/>
      <c r="J902" s="4"/>
      <c r="K902" s="4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 spans="1:26" ht="15.75" customHeight="1" x14ac:dyDescent="0.3">
      <c r="A903" s="69"/>
      <c r="B903" s="69"/>
      <c r="C903" s="159"/>
      <c r="D903" s="69"/>
      <c r="E903" s="69"/>
      <c r="F903" s="160"/>
      <c r="G903" s="160"/>
      <c r="H903" s="69"/>
      <c r="I903" s="69"/>
      <c r="J903" s="4"/>
      <c r="K903" s="4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 spans="1:26" ht="15.75" customHeight="1" x14ac:dyDescent="0.3">
      <c r="A904" s="69"/>
      <c r="B904" s="69"/>
      <c r="C904" s="159"/>
      <c r="D904" s="69"/>
      <c r="E904" s="69"/>
      <c r="F904" s="160"/>
      <c r="G904" s="160"/>
      <c r="H904" s="69"/>
      <c r="I904" s="69"/>
      <c r="J904" s="4"/>
      <c r="K904" s="4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 spans="1:26" ht="15.75" customHeight="1" x14ac:dyDescent="0.3">
      <c r="A905" s="69"/>
      <c r="B905" s="69"/>
      <c r="C905" s="159"/>
      <c r="D905" s="69"/>
      <c r="E905" s="69"/>
      <c r="F905" s="160"/>
      <c r="G905" s="160"/>
      <c r="H905" s="69"/>
      <c r="I905" s="69"/>
      <c r="J905" s="4"/>
      <c r="K905" s="4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 spans="1:26" ht="15.75" customHeight="1" x14ac:dyDescent="0.3">
      <c r="A906" s="69"/>
      <c r="B906" s="69"/>
      <c r="C906" s="159"/>
      <c r="D906" s="69"/>
      <c r="E906" s="69"/>
      <c r="F906" s="160"/>
      <c r="G906" s="160"/>
      <c r="H906" s="69"/>
      <c r="I906" s="69"/>
      <c r="J906" s="4"/>
      <c r="K906" s="4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 spans="1:26" ht="15.75" customHeight="1" x14ac:dyDescent="0.3">
      <c r="A907" s="69"/>
      <c r="B907" s="69"/>
      <c r="C907" s="159"/>
      <c r="D907" s="69"/>
      <c r="E907" s="69"/>
      <c r="F907" s="160"/>
      <c r="G907" s="160"/>
      <c r="H907" s="69"/>
      <c r="I907" s="69"/>
      <c r="J907" s="4"/>
      <c r="K907" s="4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 spans="1:26" ht="15.75" customHeight="1" x14ac:dyDescent="0.3">
      <c r="A908" s="69"/>
      <c r="B908" s="69"/>
      <c r="C908" s="159"/>
      <c r="D908" s="69"/>
      <c r="E908" s="69"/>
      <c r="F908" s="160"/>
      <c r="G908" s="160"/>
      <c r="H908" s="69"/>
      <c r="I908" s="69"/>
      <c r="J908" s="4"/>
      <c r="K908" s="4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 spans="1:26" ht="15.75" customHeight="1" x14ac:dyDescent="0.3">
      <c r="A909" s="69"/>
      <c r="B909" s="69"/>
      <c r="C909" s="159"/>
      <c r="D909" s="69"/>
      <c r="E909" s="69"/>
      <c r="F909" s="160"/>
      <c r="G909" s="160"/>
      <c r="H909" s="69"/>
      <c r="I909" s="69"/>
      <c r="J909" s="4"/>
      <c r="K909" s="4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 spans="1:26" ht="15.75" customHeight="1" x14ac:dyDescent="0.3">
      <c r="A910" s="69"/>
      <c r="B910" s="69"/>
      <c r="C910" s="159"/>
      <c r="D910" s="69"/>
      <c r="E910" s="69"/>
      <c r="F910" s="160"/>
      <c r="G910" s="160"/>
      <c r="H910" s="69"/>
      <c r="I910" s="69"/>
      <c r="J910" s="4"/>
      <c r="K910" s="4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 spans="1:26" ht="15.75" customHeight="1" x14ac:dyDescent="0.3">
      <c r="A911" s="69"/>
      <c r="B911" s="69"/>
      <c r="C911" s="159"/>
      <c r="D911" s="69"/>
      <c r="E911" s="69"/>
      <c r="F911" s="160"/>
      <c r="G911" s="160"/>
      <c r="H911" s="69"/>
      <c r="I911" s="69"/>
      <c r="J911" s="4"/>
      <c r="K911" s="4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 spans="1:26" ht="15.75" customHeight="1" x14ac:dyDescent="0.3">
      <c r="A912" s="69"/>
      <c r="B912" s="69"/>
      <c r="C912" s="159"/>
      <c r="D912" s="69"/>
      <c r="E912" s="69"/>
      <c r="F912" s="160"/>
      <c r="G912" s="160"/>
      <c r="H912" s="69"/>
      <c r="I912" s="69"/>
      <c r="J912" s="4"/>
      <c r="K912" s="4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 spans="1:26" ht="15.75" customHeight="1" x14ac:dyDescent="0.3">
      <c r="A913" s="69"/>
      <c r="B913" s="69"/>
      <c r="C913" s="159"/>
      <c r="D913" s="69"/>
      <c r="E913" s="69"/>
      <c r="F913" s="160"/>
      <c r="G913" s="160"/>
      <c r="H913" s="69"/>
      <c r="I913" s="69"/>
      <c r="J913" s="4"/>
      <c r="K913" s="4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 spans="1:26" ht="15.75" customHeight="1" x14ac:dyDescent="0.3">
      <c r="A914" s="69"/>
      <c r="B914" s="69"/>
      <c r="C914" s="159"/>
      <c r="D914" s="69"/>
      <c r="E914" s="69"/>
      <c r="F914" s="160"/>
      <c r="G914" s="160"/>
      <c r="H914" s="69"/>
      <c r="I914" s="69"/>
      <c r="J914" s="4"/>
      <c r="K914" s="4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 spans="1:26" ht="15.75" customHeight="1" x14ac:dyDescent="0.3">
      <c r="A915" s="69"/>
      <c r="B915" s="69"/>
      <c r="C915" s="159"/>
      <c r="D915" s="69"/>
      <c r="E915" s="69"/>
      <c r="F915" s="160"/>
      <c r="G915" s="160"/>
      <c r="H915" s="69"/>
      <c r="I915" s="69"/>
      <c r="J915" s="4"/>
      <c r="K915" s="4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 spans="1:26" ht="15.75" customHeight="1" x14ac:dyDescent="0.3">
      <c r="A916" s="69"/>
      <c r="B916" s="69"/>
      <c r="C916" s="159"/>
      <c r="D916" s="69"/>
      <c r="E916" s="69"/>
      <c r="F916" s="160"/>
      <c r="G916" s="160"/>
      <c r="H916" s="69"/>
      <c r="I916" s="69"/>
      <c r="J916" s="4"/>
      <c r="K916" s="4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 spans="1:26" ht="15.75" customHeight="1" x14ac:dyDescent="0.3">
      <c r="A917" s="69"/>
      <c r="B917" s="69"/>
      <c r="C917" s="159"/>
      <c r="D917" s="69"/>
      <c r="E917" s="69"/>
      <c r="F917" s="160"/>
      <c r="G917" s="160"/>
      <c r="H917" s="69"/>
      <c r="I917" s="69"/>
      <c r="J917" s="4"/>
      <c r="K917" s="4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 spans="1:26" ht="15.75" customHeight="1" x14ac:dyDescent="0.3">
      <c r="A918" s="69"/>
      <c r="B918" s="69"/>
      <c r="C918" s="159"/>
      <c r="D918" s="69"/>
      <c r="E918" s="69"/>
      <c r="F918" s="160"/>
      <c r="G918" s="160"/>
      <c r="H918" s="69"/>
      <c r="I918" s="69"/>
      <c r="J918" s="4"/>
      <c r="K918" s="4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 spans="1:26" ht="15.75" customHeight="1" x14ac:dyDescent="0.3">
      <c r="A919" s="69"/>
      <c r="B919" s="69"/>
      <c r="C919" s="159"/>
      <c r="D919" s="69"/>
      <c r="E919" s="69"/>
      <c r="F919" s="160"/>
      <c r="G919" s="160"/>
      <c r="H919" s="69"/>
      <c r="I919" s="69"/>
      <c r="J919" s="4"/>
      <c r="K919" s="4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 spans="1:26" ht="15.75" customHeight="1" x14ac:dyDescent="0.3">
      <c r="A920" s="69"/>
      <c r="B920" s="69"/>
      <c r="C920" s="159"/>
      <c r="D920" s="69"/>
      <c r="E920" s="69"/>
      <c r="F920" s="160"/>
      <c r="G920" s="160"/>
      <c r="H920" s="69"/>
      <c r="I920" s="69"/>
      <c r="J920" s="4"/>
      <c r="K920" s="4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 spans="1:26" ht="15.75" customHeight="1" x14ac:dyDescent="0.3">
      <c r="A921" s="69"/>
      <c r="B921" s="69"/>
      <c r="C921" s="159"/>
      <c r="D921" s="69"/>
      <c r="E921" s="69"/>
      <c r="F921" s="160"/>
      <c r="G921" s="160"/>
      <c r="H921" s="69"/>
      <c r="I921" s="69"/>
      <c r="J921" s="4"/>
      <c r="K921" s="4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 spans="1:26" ht="15.75" customHeight="1" x14ac:dyDescent="0.3">
      <c r="A922" s="69"/>
      <c r="B922" s="69"/>
      <c r="C922" s="159"/>
      <c r="D922" s="69"/>
      <c r="E922" s="69"/>
      <c r="F922" s="160"/>
      <c r="G922" s="160"/>
      <c r="H922" s="69"/>
      <c r="I922" s="69"/>
      <c r="J922" s="4"/>
      <c r="K922" s="4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 spans="1:26" ht="15.75" customHeight="1" x14ac:dyDescent="0.3">
      <c r="A923" s="69"/>
      <c r="B923" s="69"/>
      <c r="C923" s="159"/>
      <c r="D923" s="69"/>
      <c r="E923" s="69"/>
      <c r="F923" s="160"/>
      <c r="G923" s="160"/>
      <c r="H923" s="69"/>
      <c r="I923" s="69"/>
      <c r="J923" s="4"/>
      <c r="K923" s="4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 spans="1:26" ht="15.75" customHeight="1" x14ac:dyDescent="0.3">
      <c r="A924" s="69"/>
      <c r="B924" s="69"/>
      <c r="C924" s="159"/>
      <c r="D924" s="69"/>
      <c r="E924" s="69"/>
      <c r="F924" s="160"/>
      <c r="G924" s="160"/>
      <c r="H924" s="69"/>
      <c r="I924" s="69"/>
      <c r="J924" s="4"/>
      <c r="K924" s="4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 spans="1:26" ht="15.75" customHeight="1" x14ac:dyDescent="0.3">
      <c r="A925" s="69"/>
      <c r="B925" s="69"/>
      <c r="C925" s="159"/>
      <c r="D925" s="69"/>
      <c r="E925" s="69"/>
      <c r="F925" s="160"/>
      <c r="G925" s="160"/>
      <c r="H925" s="69"/>
      <c r="I925" s="69"/>
      <c r="J925" s="4"/>
      <c r="K925" s="4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 spans="1:26" ht="15.75" customHeight="1" x14ac:dyDescent="0.3">
      <c r="A926" s="69"/>
      <c r="B926" s="69"/>
      <c r="C926" s="159"/>
      <c r="D926" s="69"/>
      <c r="E926" s="69"/>
      <c r="F926" s="160"/>
      <c r="G926" s="160"/>
      <c r="H926" s="69"/>
      <c r="I926" s="69"/>
      <c r="J926" s="4"/>
      <c r="K926" s="4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 spans="1:26" ht="15.75" customHeight="1" x14ac:dyDescent="0.3">
      <c r="A927" s="69"/>
      <c r="B927" s="69"/>
      <c r="C927" s="159"/>
      <c r="D927" s="69"/>
      <c r="E927" s="69"/>
      <c r="F927" s="160"/>
      <c r="G927" s="160"/>
      <c r="H927" s="69"/>
      <c r="I927" s="69"/>
      <c r="J927" s="4"/>
      <c r="K927" s="4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 spans="1:26" ht="15.75" customHeight="1" x14ac:dyDescent="0.3">
      <c r="A928" s="69"/>
      <c r="B928" s="69"/>
      <c r="C928" s="159"/>
      <c r="D928" s="69"/>
      <c r="E928" s="69"/>
      <c r="F928" s="160"/>
      <c r="G928" s="160"/>
      <c r="H928" s="69"/>
      <c r="I928" s="69"/>
      <c r="J928" s="4"/>
      <c r="K928" s="4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 spans="1:26" ht="15.75" customHeight="1" x14ac:dyDescent="0.3">
      <c r="A929" s="69"/>
      <c r="B929" s="69"/>
      <c r="C929" s="159"/>
      <c r="D929" s="69"/>
      <c r="E929" s="69"/>
      <c r="F929" s="160"/>
      <c r="G929" s="160"/>
      <c r="H929" s="69"/>
      <c r="I929" s="69"/>
      <c r="J929" s="4"/>
      <c r="K929" s="4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 spans="1:26" ht="15.75" customHeight="1" x14ac:dyDescent="0.3">
      <c r="A930" s="69"/>
      <c r="B930" s="69"/>
      <c r="C930" s="159"/>
      <c r="D930" s="69"/>
      <c r="E930" s="69"/>
      <c r="F930" s="160"/>
      <c r="G930" s="160"/>
      <c r="H930" s="69"/>
      <c r="I930" s="69"/>
      <c r="J930" s="4"/>
      <c r="K930" s="4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 spans="1:26" ht="15.75" customHeight="1" x14ac:dyDescent="0.3">
      <c r="A931" s="69"/>
      <c r="B931" s="69"/>
      <c r="C931" s="159"/>
      <c r="D931" s="69"/>
      <c r="E931" s="69"/>
      <c r="F931" s="160"/>
      <c r="G931" s="160"/>
      <c r="H931" s="69"/>
      <c r="I931" s="69"/>
      <c r="J931" s="4"/>
      <c r="K931" s="4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 spans="1:26" ht="15.75" customHeight="1" x14ac:dyDescent="0.3">
      <c r="A932" s="69"/>
      <c r="B932" s="69"/>
      <c r="C932" s="159"/>
      <c r="D932" s="69"/>
      <c r="E932" s="69"/>
      <c r="F932" s="160"/>
      <c r="G932" s="160"/>
      <c r="H932" s="69"/>
      <c r="I932" s="69"/>
      <c r="J932" s="4"/>
      <c r="K932" s="4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 spans="1:26" ht="15.75" customHeight="1" x14ac:dyDescent="0.3">
      <c r="A933" s="69"/>
      <c r="B933" s="69"/>
      <c r="C933" s="159"/>
      <c r="D933" s="69"/>
      <c r="E933" s="69"/>
      <c r="F933" s="160"/>
      <c r="G933" s="160"/>
      <c r="H933" s="69"/>
      <c r="I933" s="69"/>
      <c r="J933" s="4"/>
      <c r="K933" s="4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 spans="1:26" ht="15.75" customHeight="1" x14ac:dyDescent="0.3">
      <c r="A934" s="69"/>
      <c r="B934" s="69"/>
      <c r="C934" s="159"/>
      <c r="D934" s="69"/>
      <c r="E934" s="69"/>
      <c r="F934" s="160"/>
      <c r="G934" s="160"/>
      <c r="H934" s="69"/>
      <c r="I934" s="69"/>
      <c r="J934" s="4"/>
      <c r="K934" s="4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 spans="1:26" ht="15.75" customHeight="1" x14ac:dyDescent="0.3">
      <c r="A935" s="69"/>
      <c r="B935" s="69"/>
      <c r="C935" s="159"/>
      <c r="D935" s="69"/>
      <c r="E935" s="69"/>
      <c r="F935" s="160"/>
      <c r="G935" s="160"/>
      <c r="H935" s="69"/>
      <c r="I935" s="69"/>
      <c r="J935" s="4"/>
      <c r="K935" s="4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 spans="1:26" ht="15.75" customHeight="1" x14ac:dyDescent="0.3">
      <c r="A936" s="69"/>
      <c r="B936" s="69"/>
      <c r="C936" s="159"/>
      <c r="D936" s="69"/>
      <c r="E936" s="69"/>
      <c r="F936" s="160"/>
      <c r="G936" s="160"/>
      <c r="H936" s="69"/>
      <c r="I936" s="69"/>
      <c r="J936" s="4"/>
      <c r="K936" s="4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 spans="1:26" ht="15.75" customHeight="1" x14ac:dyDescent="0.3">
      <c r="A937" s="69"/>
      <c r="B937" s="69"/>
      <c r="C937" s="159"/>
      <c r="D937" s="69"/>
      <c r="E937" s="69"/>
      <c r="F937" s="160"/>
      <c r="G937" s="160"/>
      <c r="H937" s="69"/>
      <c r="I937" s="69"/>
      <c r="J937" s="4"/>
      <c r="K937" s="4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 spans="1:26" ht="15.75" customHeight="1" x14ac:dyDescent="0.3">
      <c r="A938" s="69"/>
      <c r="B938" s="69"/>
      <c r="C938" s="159"/>
      <c r="D938" s="69"/>
      <c r="E938" s="69"/>
      <c r="F938" s="160"/>
      <c r="G938" s="160"/>
      <c r="H938" s="69"/>
      <c r="I938" s="69"/>
      <c r="J938" s="4"/>
      <c r="K938" s="4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 spans="1:26" ht="15.75" customHeight="1" x14ac:dyDescent="0.3">
      <c r="A939" s="69"/>
      <c r="B939" s="69"/>
      <c r="C939" s="159"/>
      <c r="D939" s="69"/>
      <c r="E939" s="69"/>
      <c r="F939" s="160"/>
      <c r="G939" s="160"/>
      <c r="H939" s="69"/>
      <c r="I939" s="69"/>
      <c r="J939" s="4"/>
      <c r="K939" s="4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 spans="1:26" ht="15.75" customHeight="1" x14ac:dyDescent="0.3">
      <c r="A940" s="69"/>
      <c r="B940" s="69"/>
      <c r="C940" s="159"/>
      <c r="D940" s="69"/>
      <c r="E940" s="69"/>
      <c r="F940" s="160"/>
      <c r="G940" s="160"/>
      <c r="H940" s="69"/>
      <c r="I940" s="69"/>
      <c r="J940" s="4"/>
      <c r="K940" s="4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 spans="1:26" ht="15.75" customHeight="1" x14ac:dyDescent="0.3">
      <c r="A941" s="69"/>
      <c r="B941" s="69"/>
      <c r="C941" s="159"/>
      <c r="D941" s="69"/>
      <c r="E941" s="69"/>
      <c r="F941" s="160"/>
      <c r="G941" s="160"/>
      <c r="H941" s="69"/>
      <c r="I941" s="69"/>
      <c r="J941" s="4"/>
      <c r="K941" s="4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 spans="1:26" ht="15.75" customHeight="1" x14ac:dyDescent="0.3">
      <c r="A942" s="69"/>
      <c r="B942" s="69"/>
      <c r="C942" s="159"/>
      <c r="D942" s="69"/>
      <c r="E942" s="69"/>
      <c r="F942" s="160"/>
      <c r="G942" s="160"/>
      <c r="H942" s="69"/>
      <c r="I942" s="69"/>
      <c r="J942" s="4"/>
      <c r="K942" s="4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 spans="1:26" ht="15.75" customHeight="1" x14ac:dyDescent="0.3">
      <c r="A943" s="69"/>
      <c r="B943" s="69"/>
      <c r="C943" s="159"/>
      <c r="D943" s="69"/>
      <c r="E943" s="69"/>
      <c r="F943" s="160"/>
      <c r="G943" s="160"/>
      <c r="H943" s="69"/>
      <c r="I943" s="69"/>
      <c r="J943" s="4"/>
      <c r="K943" s="4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 spans="1:26" ht="15.75" customHeight="1" x14ac:dyDescent="0.3">
      <c r="A944" s="69"/>
      <c r="B944" s="69"/>
      <c r="C944" s="159"/>
      <c r="D944" s="69"/>
      <c r="E944" s="69"/>
      <c r="F944" s="160"/>
      <c r="G944" s="160"/>
      <c r="H944" s="69"/>
      <c r="I944" s="69"/>
      <c r="J944" s="4"/>
      <c r="K944" s="4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 spans="1:26" ht="15.75" customHeight="1" x14ac:dyDescent="0.3">
      <c r="A945" s="69"/>
      <c r="B945" s="69"/>
      <c r="C945" s="159"/>
      <c r="D945" s="69"/>
      <c r="E945" s="69"/>
      <c r="F945" s="160"/>
      <c r="G945" s="160"/>
      <c r="H945" s="69"/>
      <c r="I945" s="69"/>
      <c r="J945" s="4"/>
      <c r="K945" s="4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 spans="1:26" ht="15.75" customHeight="1" x14ac:dyDescent="0.3">
      <c r="A946" s="69"/>
      <c r="B946" s="69"/>
      <c r="C946" s="159"/>
      <c r="D946" s="69"/>
      <c r="E946" s="69"/>
      <c r="F946" s="160"/>
      <c r="G946" s="160"/>
      <c r="H946" s="69"/>
      <c r="I946" s="69"/>
      <c r="J946" s="4"/>
      <c r="K946" s="4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 spans="1:26" ht="15.75" customHeight="1" x14ac:dyDescent="0.3">
      <c r="A947" s="69"/>
      <c r="B947" s="69"/>
      <c r="C947" s="159"/>
      <c r="D947" s="69"/>
      <c r="E947" s="69"/>
      <c r="F947" s="160"/>
      <c r="G947" s="160"/>
      <c r="H947" s="69"/>
      <c r="I947" s="69"/>
      <c r="J947" s="4"/>
      <c r="K947" s="4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 spans="1:26" ht="15.75" customHeight="1" x14ac:dyDescent="0.3">
      <c r="A948" s="69"/>
      <c r="B948" s="69"/>
      <c r="C948" s="159"/>
      <c r="D948" s="69"/>
      <c r="E948" s="69"/>
      <c r="F948" s="160"/>
      <c r="G948" s="160"/>
      <c r="H948" s="69"/>
      <c r="I948" s="69"/>
      <c r="J948" s="4"/>
      <c r="K948" s="4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 spans="1:26" ht="15.75" customHeight="1" x14ac:dyDescent="0.3">
      <c r="A949" s="69"/>
      <c r="B949" s="69"/>
      <c r="C949" s="159"/>
      <c r="D949" s="69"/>
      <c r="E949" s="69"/>
      <c r="F949" s="160"/>
      <c r="G949" s="160"/>
      <c r="H949" s="69"/>
      <c r="I949" s="69"/>
      <c r="J949" s="4"/>
      <c r="K949" s="4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 spans="1:26" ht="15.75" customHeight="1" x14ac:dyDescent="0.3">
      <c r="A950" s="69"/>
      <c r="B950" s="69"/>
      <c r="C950" s="159"/>
      <c r="D950" s="69"/>
      <c r="E950" s="69"/>
      <c r="F950" s="160"/>
      <c r="G950" s="160"/>
      <c r="H950" s="69"/>
      <c r="I950" s="69"/>
      <c r="J950" s="4"/>
      <c r="K950" s="4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 spans="1:26" ht="15.75" customHeight="1" x14ac:dyDescent="0.3">
      <c r="A951" s="69"/>
      <c r="B951" s="69"/>
      <c r="C951" s="159"/>
      <c r="D951" s="69"/>
      <c r="E951" s="69"/>
      <c r="F951" s="160"/>
      <c r="G951" s="160"/>
      <c r="H951" s="69"/>
      <c r="I951" s="69"/>
      <c r="J951" s="4"/>
      <c r="K951" s="4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 spans="1:26" ht="15.75" customHeight="1" x14ac:dyDescent="0.3">
      <c r="A952" s="69"/>
      <c r="B952" s="69"/>
      <c r="C952" s="159"/>
      <c r="D952" s="69"/>
      <c r="E952" s="69"/>
      <c r="F952" s="160"/>
      <c r="G952" s="160"/>
      <c r="H952" s="69"/>
      <c r="I952" s="69"/>
      <c r="J952" s="4"/>
      <c r="K952" s="4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 spans="1:26" ht="15.75" customHeight="1" x14ac:dyDescent="0.3">
      <c r="A953" s="69"/>
      <c r="B953" s="69"/>
      <c r="C953" s="159"/>
      <c r="D953" s="69"/>
      <c r="E953" s="69"/>
      <c r="F953" s="160"/>
      <c r="G953" s="160"/>
      <c r="H953" s="69"/>
      <c r="I953" s="69"/>
      <c r="J953" s="4"/>
      <c r="K953" s="4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 spans="1:26" ht="15.75" customHeight="1" x14ac:dyDescent="0.3">
      <c r="A954" s="69"/>
      <c r="B954" s="69"/>
      <c r="C954" s="159"/>
      <c r="D954" s="69"/>
      <c r="E954" s="69"/>
      <c r="F954" s="160"/>
      <c r="G954" s="160"/>
      <c r="H954" s="69"/>
      <c r="I954" s="69"/>
      <c r="J954" s="4"/>
      <c r="K954" s="4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 spans="1:26" ht="15.75" customHeight="1" x14ac:dyDescent="0.3">
      <c r="A955" s="69"/>
      <c r="B955" s="69"/>
      <c r="C955" s="159"/>
      <c r="D955" s="69"/>
      <c r="E955" s="69"/>
      <c r="F955" s="160"/>
      <c r="G955" s="160"/>
      <c r="H955" s="69"/>
      <c r="I955" s="69"/>
      <c r="J955" s="4"/>
      <c r="K955" s="4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 spans="1:26" ht="15.75" customHeight="1" x14ac:dyDescent="0.3">
      <c r="A956" s="69"/>
      <c r="B956" s="69"/>
      <c r="C956" s="159"/>
      <c r="D956" s="69"/>
      <c r="E956" s="69"/>
      <c r="F956" s="160"/>
      <c r="G956" s="160"/>
      <c r="H956" s="69"/>
      <c r="I956" s="69"/>
      <c r="J956" s="4"/>
      <c r="K956" s="4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 spans="1:26" ht="15.75" customHeight="1" x14ac:dyDescent="0.3">
      <c r="A957" s="69"/>
      <c r="B957" s="69"/>
      <c r="C957" s="159"/>
      <c r="D957" s="69"/>
      <c r="E957" s="69"/>
      <c r="F957" s="160"/>
      <c r="G957" s="160"/>
      <c r="H957" s="69"/>
      <c r="I957" s="69"/>
      <c r="J957" s="4"/>
      <c r="K957" s="4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 spans="1:26" ht="15.75" customHeight="1" x14ac:dyDescent="0.3">
      <c r="A958" s="69"/>
      <c r="B958" s="69"/>
      <c r="C958" s="159"/>
      <c r="D958" s="69"/>
      <c r="E958" s="69"/>
      <c r="F958" s="160"/>
      <c r="G958" s="160"/>
      <c r="H958" s="69"/>
      <c r="I958" s="69"/>
      <c r="J958" s="4"/>
      <c r="K958" s="4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 spans="1:26" ht="15.75" customHeight="1" x14ac:dyDescent="0.3">
      <c r="A959" s="69"/>
      <c r="B959" s="69"/>
      <c r="C959" s="159"/>
      <c r="D959" s="69"/>
      <c r="E959" s="69"/>
      <c r="F959" s="160"/>
      <c r="G959" s="160"/>
      <c r="H959" s="69"/>
      <c r="I959" s="69"/>
      <c r="J959" s="4"/>
      <c r="K959" s="4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 spans="1:26" ht="15.75" customHeight="1" x14ac:dyDescent="0.3">
      <c r="A960" s="69"/>
      <c r="B960" s="69"/>
      <c r="C960" s="159"/>
      <c r="D960" s="69"/>
      <c r="E960" s="69"/>
      <c r="F960" s="160"/>
      <c r="G960" s="160"/>
      <c r="H960" s="69"/>
      <c r="I960" s="69"/>
      <c r="J960" s="4"/>
      <c r="K960" s="4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 spans="1:26" ht="15.75" customHeight="1" x14ac:dyDescent="0.3">
      <c r="A961" s="69"/>
      <c r="B961" s="69"/>
      <c r="C961" s="159"/>
      <c r="D961" s="69"/>
      <c r="E961" s="69"/>
      <c r="F961" s="160"/>
      <c r="G961" s="160"/>
      <c r="H961" s="69"/>
      <c r="I961" s="69"/>
      <c r="J961" s="4"/>
      <c r="K961" s="4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 spans="1:26" ht="15.75" customHeight="1" x14ac:dyDescent="0.3">
      <c r="A962" s="69"/>
      <c r="B962" s="69"/>
      <c r="C962" s="159"/>
      <c r="D962" s="69"/>
      <c r="E962" s="69"/>
      <c r="F962" s="160"/>
      <c r="G962" s="160"/>
      <c r="H962" s="69"/>
      <c r="I962" s="69"/>
      <c r="J962" s="4"/>
      <c r="K962" s="4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 spans="1:26" ht="15.75" customHeight="1" x14ac:dyDescent="0.3">
      <c r="A963" s="69"/>
      <c r="B963" s="69"/>
      <c r="C963" s="159"/>
      <c r="D963" s="69"/>
      <c r="E963" s="69"/>
      <c r="F963" s="160"/>
      <c r="G963" s="160"/>
      <c r="H963" s="69"/>
      <c r="I963" s="69"/>
      <c r="J963" s="4"/>
      <c r="K963" s="4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 spans="1:26" ht="15.75" customHeight="1" x14ac:dyDescent="0.3">
      <c r="A964" s="69"/>
      <c r="B964" s="69"/>
      <c r="C964" s="159"/>
      <c r="D964" s="69"/>
      <c r="E964" s="69"/>
      <c r="F964" s="160"/>
      <c r="G964" s="160"/>
      <c r="H964" s="69"/>
      <c r="I964" s="69"/>
      <c r="J964" s="4"/>
      <c r="K964" s="4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 spans="1:26" ht="15.75" customHeight="1" x14ac:dyDescent="0.3">
      <c r="A965" s="69"/>
      <c r="B965" s="69"/>
      <c r="C965" s="159"/>
      <c r="D965" s="69"/>
      <c r="E965" s="69"/>
      <c r="F965" s="160"/>
      <c r="G965" s="160"/>
      <c r="H965" s="69"/>
      <c r="I965" s="69"/>
      <c r="J965" s="4"/>
      <c r="K965" s="4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 spans="1:26" ht="15.75" customHeight="1" x14ac:dyDescent="0.3">
      <c r="A966" s="69"/>
      <c r="B966" s="69"/>
      <c r="C966" s="159"/>
      <c r="D966" s="69"/>
      <c r="E966" s="69"/>
      <c r="F966" s="160"/>
      <c r="G966" s="160"/>
      <c r="H966" s="69"/>
      <c r="I966" s="69"/>
      <c r="J966" s="4"/>
      <c r="K966" s="4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 spans="1:26" ht="15.75" customHeight="1" x14ac:dyDescent="0.3">
      <c r="A967" s="69"/>
      <c r="B967" s="69"/>
      <c r="C967" s="159"/>
      <c r="D967" s="69"/>
      <c r="E967" s="69"/>
      <c r="F967" s="160"/>
      <c r="G967" s="160"/>
      <c r="H967" s="69"/>
      <c r="I967" s="69"/>
      <c r="J967" s="4"/>
      <c r="K967" s="4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 spans="1:26" ht="15.75" customHeight="1" x14ac:dyDescent="0.3">
      <c r="A968" s="69"/>
      <c r="B968" s="69"/>
      <c r="C968" s="159"/>
      <c r="D968" s="69"/>
      <c r="E968" s="69"/>
      <c r="F968" s="160"/>
      <c r="G968" s="160"/>
      <c r="H968" s="69"/>
      <c r="I968" s="69"/>
      <c r="J968" s="4"/>
      <c r="K968" s="4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 spans="1:26" ht="15.75" customHeight="1" x14ac:dyDescent="0.3">
      <c r="A969" s="69"/>
      <c r="B969" s="69"/>
      <c r="C969" s="159"/>
      <c r="D969" s="69"/>
      <c r="E969" s="69"/>
      <c r="F969" s="160"/>
      <c r="G969" s="160"/>
      <c r="H969" s="69"/>
      <c r="I969" s="69"/>
      <c r="J969" s="4"/>
      <c r="K969" s="4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 spans="1:26" ht="15.75" customHeight="1" x14ac:dyDescent="0.3">
      <c r="A970" s="69"/>
      <c r="B970" s="69"/>
      <c r="C970" s="159"/>
      <c r="D970" s="69"/>
      <c r="E970" s="69"/>
      <c r="F970" s="160"/>
      <c r="G970" s="160"/>
      <c r="H970" s="69"/>
      <c r="I970" s="69"/>
      <c r="J970" s="4"/>
      <c r="K970" s="4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 spans="1:26" ht="15.75" customHeight="1" x14ac:dyDescent="0.3">
      <c r="A971" s="69"/>
      <c r="B971" s="69"/>
      <c r="C971" s="159"/>
      <c r="D971" s="69"/>
      <c r="E971" s="69"/>
      <c r="F971" s="160"/>
      <c r="G971" s="160"/>
      <c r="H971" s="69"/>
      <c r="I971" s="69"/>
      <c r="J971" s="4"/>
      <c r="K971" s="4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 spans="1:26" ht="15.75" customHeight="1" x14ac:dyDescent="0.3">
      <c r="A972" s="69"/>
      <c r="B972" s="69"/>
      <c r="C972" s="159"/>
      <c r="D972" s="69"/>
      <c r="E972" s="69"/>
      <c r="F972" s="160"/>
      <c r="G972" s="160"/>
      <c r="H972" s="69"/>
      <c r="I972" s="69"/>
      <c r="J972" s="4"/>
      <c r="K972" s="4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 spans="1:26" ht="15.75" customHeight="1" x14ac:dyDescent="0.3">
      <c r="A973" s="69"/>
      <c r="B973" s="69"/>
      <c r="C973" s="159"/>
      <c r="D973" s="69"/>
      <c r="E973" s="69"/>
      <c r="F973" s="160"/>
      <c r="G973" s="160"/>
      <c r="H973" s="69"/>
      <c r="I973" s="69"/>
      <c r="J973" s="4"/>
      <c r="K973" s="4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 spans="1:26" ht="15.75" customHeight="1" x14ac:dyDescent="0.3">
      <c r="A974" s="69"/>
      <c r="B974" s="69"/>
      <c r="C974" s="159"/>
      <c r="D974" s="69"/>
      <c r="E974" s="69"/>
      <c r="F974" s="160"/>
      <c r="G974" s="160"/>
      <c r="H974" s="69"/>
      <c r="I974" s="69"/>
      <c r="J974" s="4"/>
      <c r="K974" s="4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 spans="1:26" ht="15.75" customHeight="1" x14ac:dyDescent="0.3">
      <c r="A975" s="69"/>
      <c r="B975" s="69"/>
      <c r="C975" s="159"/>
      <c r="D975" s="69"/>
      <c r="E975" s="69"/>
      <c r="F975" s="160"/>
      <c r="G975" s="160"/>
      <c r="H975" s="69"/>
      <c r="I975" s="69"/>
      <c r="J975" s="4"/>
      <c r="K975" s="4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 spans="1:26" ht="15.75" customHeight="1" x14ac:dyDescent="0.3">
      <c r="A976" s="69"/>
      <c r="B976" s="69"/>
      <c r="C976" s="159"/>
      <c r="D976" s="69"/>
      <c r="E976" s="69"/>
      <c r="F976" s="160"/>
      <c r="G976" s="160"/>
      <c r="H976" s="69"/>
      <c r="I976" s="69"/>
      <c r="J976" s="4"/>
      <c r="K976" s="4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 spans="1:26" ht="15.75" customHeight="1" x14ac:dyDescent="0.3">
      <c r="A977" s="69"/>
      <c r="B977" s="69"/>
      <c r="C977" s="159"/>
      <c r="D977" s="69"/>
      <c r="E977" s="69"/>
      <c r="F977" s="160"/>
      <c r="G977" s="160"/>
      <c r="H977" s="69"/>
      <c r="I977" s="69"/>
      <c r="J977" s="4"/>
      <c r="K977" s="4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 spans="1:26" ht="15.75" customHeight="1" x14ac:dyDescent="0.3">
      <c r="A978" s="69"/>
      <c r="B978" s="69"/>
      <c r="C978" s="159"/>
      <c r="D978" s="69"/>
      <c r="E978" s="69"/>
      <c r="F978" s="160"/>
      <c r="G978" s="160"/>
      <c r="H978" s="69"/>
      <c r="I978" s="69"/>
      <c r="J978" s="4"/>
      <c r="K978" s="4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 spans="1:26" ht="15.75" customHeight="1" x14ac:dyDescent="0.3">
      <c r="A979" s="69"/>
      <c r="B979" s="69"/>
      <c r="C979" s="159"/>
      <c r="D979" s="69"/>
      <c r="E979" s="69"/>
      <c r="F979" s="160"/>
      <c r="G979" s="160"/>
      <c r="H979" s="69"/>
      <c r="I979" s="69"/>
      <c r="J979" s="4"/>
      <c r="K979" s="4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 spans="1:26" ht="15.75" customHeight="1" x14ac:dyDescent="0.3">
      <c r="A980" s="69"/>
      <c r="B980" s="69"/>
      <c r="C980" s="159"/>
      <c r="D980" s="69"/>
      <c r="E980" s="69"/>
      <c r="F980" s="160"/>
      <c r="G980" s="160"/>
      <c r="H980" s="69"/>
      <c r="I980" s="69"/>
      <c r="J980" s="4"/>
      <c r="K980" s="4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 spans="1:26" ht="15.75" customHeight="1" x14ac:dyDescent="0.3">
      <c r="A981" s="69"/>
      <c r="B981" s="69"/>
      <c r="C981" s="159"/>
      <c r="D981" s="69"/>
      <c r="E981" s="69"/>
      <c r="F981" s="160"/>
      <c r="G981" s="160"/>
      <c r="H981" s="69"/>
      <c r="I981" s="69"/>
      <c r="J981" s="4"/>
      <c r="K981" s="4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 spans="1:26" ht="15.75" customHeight="1" x14ac:dyDescent="0.3">
      <c r="A982" s="69"/>
      <c r="B982" s="69"/>
      <c r="C982" s="159"/>
      <c r="D982" s="69"/>
      <c r="E982" s="69"/>
      <c r="F982" s="160"/>
      <c r="G982" s="160"/>
      <c r="H982" s="69"/>
      <c r="I982" s="69"/>
      <c r="J982" s="4"/>
      <c r="K982" s="4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 spans="1:26" ht="15.75" customHeight="1" x14ac:dyDescent="0.3">
      <c r="A983" s="69"/>
      <c r="B983" s="69"/>
      <c r="C983" s="159"/>
      <c r="D983" s="69"/>
      <c r="E983" s="69"/>
      <c r="F983" s="160"/>
      <c r="G983" s="160"/>
      <c r="H983" s="69"/>
      <c r="I983" s="69"/>
      <c r="J983" s="4"/>
      <c r="K983" s="4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 spans="1:26" ht="15.75" customHeight="1" x14ac:dyDescent="0.3">
      <c r="A984" s="69"/>
      <c r="B984" s="69"/>
      <c r="C984" s="159"/>
      <c r="D984" s="69"/>
      <c r="E984" s="69"/>
      <c r="F984" s="160"/>
      <c r="G984" s="160"/>
      <c r="H984" s="69"/>
      <c r="I984" s="69"/>
      <c r="J984" s="4"/>
      <c r="K984" s="4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 spans="1:26" ht="15.75" customHeight="1" x14ac:dyDescent="0.3">
      <c r="A985" s="69"/>
      <c r="B985" s="69"/>
      <c r="C985" s="159"/>
      <c r="D985" s="69"/>
      <c r="E985" s="69"/>
      <c r="F985" s="160"/>
      <c r="G985" s="160"/>
      <c r="H985" s="69"/>
      <c r="I985" s="69"/>
      <c r="J985" s="4"/>
      <c r="K985" s="4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 spans="1:26" ht="15.75" customHeight="1" x14ac:dyDescent="0.3">
      <c r="A986" s="69"/>
      <c r="B986" s="69"/>
      <c r="C986" s="159"/>
      <c r="D986" s="69"/>
      <c r="E986" s="69"/>
      <c r="F986" s="160"/>
      <c r="G986" s="160"/>
      <c r="H986" s="69"/>
      <c r="I986" s="69"/>
      <c r="J986" s="4"/>
      <c r="K986" s="4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 spans="1:26" ht="15.75" customHeight="1" x14ac:dyDescent="0.3">
      <c r="A987" s="69"/>
      <c r="B987" s="69"/>
      <c r="C987" s="159"/>
      <c r="D987" s="69"/>
      <c r="E987" s="69"/>
      <c r="F987" s="160"/>
      <c r="G987" s="160"/>
      <c r="H987" s="69"/>
      <c r="I987" s="69"/>
      <c r="J987" s="4"/>
      <c r="K987" s="4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 spans="1:26" ht="15.75" customHeight="1" x14ac:dyDescent="0.3">
      <c r="A988" s="69"/>
      <c r="B988" s="69"/>
      <c r="C988" s="159"/>
      <c r="D988" s="69"/>
      <c r="E988" s="69"/>
      <c r="F988" s="160"/>
      <c r="G988" s="160"/>
      <c r="H988" s="69"/>
      <c r="I988" s="69"/>
      <c r="J988" s="4"/>
      <c r="K988" s="4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 spans="1:26" ht="15.75" customHeight="1" x14ac:dyDescent="0.3">
      <c r="A989" s="69"/>
      <c r="B989" s="69"/>
      <c r="C989" s="159"/>
      <c r="D989" s="69"/>
      <c r="E989" s="69"/>
      <c r="F989" s="160"/>
      <c r="G989" s="160"/>
      <c r="H989" s="69"/>
      <c r="I989" s="69"/>
      <c r="J989" s="4"/>
      <c r="K989" s="4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 spans="1:26" ht="15.75" customHeight="1" x14ac:dyDescent="0.3">
      <c r="A990" s="69"/>
      <c r="B990" s="69"/>
      <c r="C990" s="159"/>
      <c r="D990" s="69"/>
      <c r="E990" s="69"/>
      <c r="F990" s="160"/>
      <c r="G990" s="160"/>
      <c r="H990" s="69"/>
      <c r="I990" s="69"/>
      <c r="J990" s="4"/>
      <c r="K990" s="4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 spans="1:26" ht="15.75" customHeight="1" x14ac:dyDescent="0.3">
      <c r="A991" s="69"/>
      <c r="B991" s="69"/>
      <c r="C991" s="159"/>
      <c r="D991" s="69"/>
      <c r="E991" s="69"/>
      <c r="F991" s="160"/>
      <c r="G991" s="160"/>
      <c r="H991" s="69"/>
      <c r="I991" s="69"/>
      <c r="J991" s="4"/>
      <c r="K991" s="4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 spans="1:26" ht="15.75" customHeight="1" x14ac:dyDescent="0.3">
      <c r="A992" s="69"/>
      <c r="B992" s="69"/>
      <c r="C992" s="159"/>
      <c r="D992" s="69"/>
      <c r="E992" s="69"/>
      <c r="F992" s="160"/>
      <c r="G992" s="160"/>
      <c r="H992" s="69"/>
      <c r="I992" s="69"/>
      <c r="J992" s="4"/>
      <c r="K992" s="4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 spans="1:26" ht="15.75" customHeight="1" x14ac:dyDescent="0.3">
      <c r="A993" s="69"/>
      <c r="B993" s="69"/>
      <c r="C993" s="159"/>
      <c r="D993" s="69"/>
      <c r="E993" s="69"/>
      <c r="F993" s="160"/>
      <c r="G993" s="160"/>
      <c r="H993" s="69"/>
      <c r="I993" s="69"/>
      <c r="J993" s="4"/>
      <c r="K993" s="4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 spans="1:26" ht="15.75" customHeight="1" x14ac:dyDescent="0.3">
      <c r="A994" s="69"/>
      <c r="B994" s="69"/>
      <c r="C994" s="159"/>
      <c r="D994" s="69"/>
      <c r="E994" s="69"/>
      <c r="F994" s="160"/>
      <c r="G994" s="160"/>
      <c r="H994" s="69"/>
      <c r="I994" s="69"/>
      <c r="J994" s="4"/>
      <c r="K994" s="4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 spans="1:26" ht="15.75" customHeight="1" x14ac:dyDescent="0.3">
      <c r="A995" s="69"/>
      <c r="B995" s="69"/>
      <c r="C995" s="159"/>
      <c r="D995" s="69"/>
      <c r="E995" s="69"/>
      <c r="F995" s="160"/>
      <c r="G995" s="160"/>
      <c r="H995" s="69"/>
      <c r="I995" s="69"/>
      <c r="J995" s="4"/>
      <c r="K995" s="4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 spans="1:26" ht="15.75" customHeight="1" x14ac:dyDescent="0.3">
      <c r="A996" s="69"/>
      <c r="B996" s="69"/>
      <c r="C996" s="159"/>
      <c r="D996" s="69"/>
      <c r="E996" s="69"/>
      <c r="F996" s="160"/>
      <c r="G996" s="160"/>
      <c r="H996" s="69"/>
      <c r="I996" s="69"/>
      <c r="J996" s="4"/>
      <c r="K996" s="4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 spans="1:26" ht="15.75" customHeight="1" x14ac:dyDescent="0.3">
      <c r="A997" s="69"/>
      <c r="B997" s="69"/>
      <c r="C997" s="159"/>
      <c r="D997" s="69"/>
      <c r="E997" s="69"/>
      <c r="F997" s="160"/>
      <c r="G997" s="160"/>
      <c r="H997" s="69"/>
      <c r="I997" s="69"/>
      <c r="J997" s="4"/>
      <c r="K997" s="4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 spans="1:26" ht="15.75" customHeight="1" x14ac:dyDescent="0.3">
      <c r="A998" s="69"/>
      <c r="B998" s="69"/>
      <c r="C998" s="159"/>
      <c r="D998" s="69"/>
      <c r="E998" s="69"/>
      <c r="F998" s="160"/>
      <c r="G998" s="160"/>
      <c r="H998" s="69"/>
      <c r="I998" s="69"/>
      <c r="J998" s="4"/>
      <c r="K998" s="4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 spans="1:26" ht="15.75" customHeight="1" x14ac:dyDescent="0.3">
      <c r="A999" s="69"/>
      <c r="B999" s="69"/>
      <c r="C999" s="159"/>
      <c r="D999" s="69"/>
      <c r="E999" s="69"/>
      <c r="F999" s="160"/>
      <c r="G999" s="160"/>
      <c r="H999" s="69"/>
      <c r="I999" s="69"/>
      <c r="J999" s="4"/>
      <c r="K999" s="4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 spans="1:26" ht="15.75" customHeight="1" x14ac:dyDescent="0.3">
      <c r="A1000" s="69"/>
      <c r="B1000" s="69"/>
      <c r="C1000" s="159"/>
      <c r="D1000" s="69"/>
      <c r="E1000" s="69"/>
      <c r="F1000" s="160"/>
      <c r="G1000" s="160"/>
      <c r="H1000" s="69"/>
      <c r="I1000" s="69"/>
      <c r="J1000" s="4"/>
      <c r="K1000" s="4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3">
    <mergeCell ref="A1:G1"/>
    <mergeCell ref="D3:E3"/>
    <mergeCell ref="C18:D18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1000"/>
  <sheetViews>
    <sheetView workbookViewId="0"/>
  </sheetViews>
  <sheetFormatPr defaultColWidth="14.44140625" defaultRowHeight="15" customHeight="1" x14ac:dyDescent="0.3"/>
  <cols>
    <col min="1" max="1" width="5.6640625" customWidth="1"/>
    <col min="2" max="2" width="11.5546875" customWidth="1"/>
    <col min="3" max="3" width="52.5546875" customWidth="1"/>
    <col min="4" max="4" width="20.44140625" customWidth="1"/>
    <col min="5" max="5" width="8.44140625" customWidth="1"/>
    <col min="6" max="6" width="10.44140625" customWidth="1"/>
    <col min="7" max="7" width="11.5546875" customWidth="1"/>
    <col min="8" max="26" width="9.109375" customWidth="1"/>
  </cols>
  <sheetData>
    <row r="1" spans="1:26" ht="18" x14ac:dyDescent="0.3">
      <c r="A1" s="278" t="s">
        <v>283</v>
      </c>
      <c r="B1" s="253"/>
      <c r="C1" s="253"/>
      <c r="D1" s="253"/>
      <c r="E1" s="253"/>
      <c r="F1" s="253"/>
      <c r="G1" s="254"/>
      <c r="H1" s="69"/>
      <c r="I1" s="69"/>
      <c r="J1" s="4"/>
      <c r="K1" s="4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spans="1:26" ht="14.4" x14ac:dyDescent="0.3">
      <c r="A2" s="46" t="s">
        <v>6</v>
      </c>
      <c r="B2" s="27" t="s">
        <v>8</v>
      </c>
      <c r="C2" s="111" t="s">
        <v>10</v>
      </c>
      <c r="D2" s="27" t="s">
        <v>12</v>
      </c>
      <c r="E2" s="27" t="s">
        <v>15</v>
      </c>
      <c r="F2" s="145" t="s">
        <v>16</v>
      </c>
      <c r="G2" s="146" t="s">
        <v>19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6" x14ac:dyDescent="0.3">
      <c r="A3" s="35"/>
      <c r="B3" s="36"/>
      <c r="C3" s="37"/>
      <c r="D3" s="255" t="s">
        <v>25</v>
      </c>
      <c r="E3" s="240"/>
      <c r="F3" s="147">
        <f>'Apr-24'!F18</f>
        <v>-116</v>
      </c>
      <c r="G3" s="148"/>
      <c r="H3" s="69"/>
      <c r="I3" s="69"/>
      <c r="J3" s="4"/>
      <c r="K3" s="4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spans="1:26" ht="15.6" x14ac:dyDescent="0.3">
      <c r="A4" s="35">
        <v>1</v>
      </c>
      <c r="B4" s="42">
        <v>45424</v>
      </c>
      <c r="C4" s="26" t="s">
        <v>284</v>
      </c>
      <c r="D4" s="17" t="s">
        <v>64</v>
      </c>
      <c r="E4" s="17" t="s">
        <v>45</v>
      </c>
      <c r="F4" s="28">
        <v>10000</v>
      </c>
      <c r="G4" s="149">
        <v>640</v>
      </c>
      <c r="H4" s="69"/>
      <c r="I4" s="69"/>
      <c r="J4" s="4"/>
      <c r="K4" s="4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spans="1:26" ht="15.6" x14ac:dyDescent="0.3">
      <c r="A5" s="35">
        <f t="shared" ref="A5:A13" si="0">A4+1</f>
        <v>2</v>
      </c>
      <c r="B5" s="42">
        <v>45425</v>
      </c>
      <c r="C5" s="26" t="s">
        <v>285</v>
      </c>
      <c r="D5" s="17" t="s">
        <v>286</v>
      </c>
      <c r="E5" s="17" t="s">
        <v>45</v>
      </c>
      <c r="F5" s="28"/>
      <c r="G5" s="149">
        <v>120</v>
      </c>
      <c r="H5" s="69"/>
      <c r="I5" s="69"/>
      <c r="J5" s="4"/>
      <c r="K5" s="4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spans="1:26" ht="28.8" x14ac:dyDescent="0.3">
      <c r="A6" s="35">
        <f t="shared" si="0"/>
        <v>3</v>
      </c>
      <c r="B6" s="42">
        <v>45429</v>
      </c>
      <c r="C6" s="26" t="s">
        <v>287</v>
      </c>
      <c r="D6" s="17" t="s">
        <v>64</v>
      </c>
      <c r="E6" s="17" t="s">
        <v>45</v>
      </c>
      <c r="F6" s="28"/>
      <c r="G6" s="149">
        <v>1450</v>
      </c>
      <c r="H6" s="69"/>
      <c r="I6" s="69"/>
      <c r="J6" s="4"/>
      <c r="K6" s="4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spans="1:26" ht="15.6" x14ac:dyDescent="0.3">
      <c r="A7" s="35">
        <f t="shared" si="0"/>
        <v>4</v>
      </c>
      <c r="B7" s="42">
        <v>45439</v>
      </c>
      <c r="C7" s="26" t="s">
        <v>288</v>
      </c>
      <c r="D7" s="17" t="s">
        <v>64</v>
      </c>
      <c r="E7" s="17" t="s">
        <v>45</v>
      </c>
      <c r="F7" s="28"/>
      <c r="G7" s="149">
        <v>380</v>
      </c>
      <c r="H7" s="69"/>
      <c r="I7" s="69"/>
      <c r="J7" s="4"/>
      <c r="K7" s="4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spans="1:26" ht="28.8" x14ac:dyDescent="0.3">
      <c r="A8" s="35">
        <f t="shared" si="0"/>
        <v>5</v>
      </c>
      <c r="B8" s="42">
        <v>45448</v>
      </c>
      <c r="C8" s="26" t="s">
        <v>289</v>
      </c>
      <c r="D8" s="17" t="s">
        <v>64</v>
      </c>
      <c r="E8" s="17" t="s">
        <v>45</v>
      </c>
      <c r="F8" s="28"/>
      <c r="G8" s="149">
        <v>300</v>
      </c>
      <c r="H8" s="69"/>
      <c r="I8" s="69"/>
      <c r="J8" s="4"/>
      <c r="K8" s="4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spans="1:26" ht="28.8" x14ac:dyDescent="0.3">
      <c r="A9" s="35">
        <f t="shared" si="0"/>
        <v>6</v>
      </c>
      <c r="B9" s="42">
        <v>45449</v>
      </c>
      <c r="C9" s="26" t="s">
        <v>290</v>
      </c>
      <c r="D9" s="17" t="s">
        <v>64</v>
      </c>
      <c r="E9" s="17" t="s">
        <v>45</v>
      </c>
      <c r="F9" s="28"/>
      <c r="G9" s="149">
        <v>40</v>
      </c>
      <c r="H9" s="69"/>
      <c r="I9" s="69"/>
      <c r="J9" s="4"/>
      <c r="K9" s="4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spans="1:26" ht="15.6" x14ac:dyDescent="0.3">
      <c r="A10" s="35">
        <f t="shared" si="0"/>
        <v>7</v>
      </c>
      <c r="B10" s="42">
        <v>45449</v>
      </c>
      <c r="C10" s="26" t="s">
        <v>291</v>
      </c>
      <c r="D10" s="17" t="s">
        <v>64</v>
      </c>
      <c r="E10" s="17" t="s">
        <v>45</v>
      </c>
      <c r="F10" s="28"/>
      <c r="G10" s="149">
        <v>400</v>
      </c>
      <c r="H10" s="69"/>
      <c r="I10" s="69"/>
      <c r="J10" s="4"/>
      <c r="K10" s="4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spans="1:26" ht="15.6" x14ac:dyDescent="0.3">
      <c r="A11" s="35">
        <f t="shared" si="0"/>
        <v>8</v>
      </c>
      <c r="B11" s="42">
        <v>45450</v>
      </c>
      <c r="C11" s="26" t="s">
        <v>292</v>
      </c>
      <c r="D11" s="17" t="s">
        <v>64</v>
      </c>
      <c r="E11" s="17" t="s">
        <v>45</v>
      </c>
      <c r="F11" s="28"/>
      <c r="G11" s="149">
        <v>1750</v>
      </c>
      <c r="H11" s="69"/>
      <c r="I11" s="69"/>
      <c r="J11" s="4"/>
      <c r="K11" s="4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spans="1:26" ht="28.8" x14ac:dyDescent="0.3">
      <c r="A12" s="35">
        <f t="shared" si="0"/>
        <v>9</v>
      </c>
      <c r="B12" s="42">
        <v>45450</v>
      </c>
      <c r="C12" s="26" t="s">
        <v>293</v>
      </c>
      <c r="D12" s="17" t="s">
        <v>64</v>
      </c>
      <c r="E12" s="17" t="s">
        <v>45</v>
      </c>
      <c r="F12" s="57"/>
      <c r="G12" s="155">
        <v>640</v>
      </c>
      <c r="H12" s="69"/>
      <c r="I12" s="69"/>
      <c r="J12" s="4"/>
      <c r="K12" s="4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spans="1:26" ht="15.6" x14ac:dyDescent="0.3">
      <c r="A13" s="35">
        <f t="shared" si="0"/>
        <v>10</v>
      </c>
      <c r="B13" s="42">
        <v>45453</v>
      </c>
      <c r="C13" s="26" t="s">
        <v>294</v>
      </c>
      <c r="D13" s="17" t="s">
        <v>64</v>
      </c>
      <c r="E13" s="17" t="s">
        <v>45</v>
      </c>
      <c r="F13" s="57"/>
      <c r="G13" s="155">
        <v>180</v>
      </c>
      <c r="H13" s="69"/>
      <c r="I13" s="69"/>
      <c r="J13" s="4"/>
      <c r="K13" s="4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spans="1:26" ht="28.8" x14ac:dyDescent="0.3">
      <c r="A14" s="35">
        <v>11</v>
      </c>
      <c r="B14" s="42">
        <v>45453</v>
      </c>
      <c r="C14" s="26" t="s">
        <v>295</v>
      </c>
      <c r="D14" s="17" t="s">
        <v>64</v>
      </c>
      <c r="E14" s="17" t="s">
        <v>45</v>
      </c>
      <c r="F14" s="57"/>
      <c r="G14" s="155">
        <v>250</v>
      </c>
      <c r="H14" s="69"/>
      <c r="I14" s="69"/>
      <c r="J14" s="4"/>
      <c r="K14" s="4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spans="1:26" ht="14.4" x14ac:dyDescent="0.3">
      <c r="A15" s="46"/>
      <c r="B15" s="36"/>
      <c r="C15" s="26"/>
      <c r="D15" s="27" t="s">
        <v>52</v>
      </c>
      <c r="E15" s="27"/>
      <c r="F15" s="57">
        <f>SUM(F3:F12)</f>
        <v>9884</v>
      </c>
      <c r="G15" s="156">
        <f>SUM(G3:G14)</f>
        <v>6150</v>
      </c>
      <c r="H15" s="69"/>
      <c r="I15" s="69"/>
      <c r="J15" s="4"/>
      <c r="K15" s="4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spans="1:26" ht="14.4" x14ac:dyDescent="0.3">
      <c r="A16" s="49"/>
      <c r="B16" s="50"/>
      <c r="C16" s="256" t="s">
        <v>73</v>
      </c>
      <c r="D16" s="248"/>
      <c r="E16" s="51"/>
      <c r="F16" s="157">
        <f>F15-G15</f>
        <v>3734</v>
      </c>
      <c r="G16" s="158"/>
      <c r="H16" s="69"/>
      <c r="I16" s="69"/>
      <c r="J16" s="4"/>
      <c r="K16" s="4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spans="1:26" ht="14.4" x14ac:dyDescent="0.3">
      <c r="A17" s="69"/>
      <c r="B17" s="69"/>
      <c r="C17" s="159"/>
      <c r="D17" s="69"/>
      <c r="E17" s="69"/>
      <c r="F17" s="160"/>
      <c r="G17" s="160"/>
      <c r="H17" s="69"/>
      <c r="I17" s="69"/>
      <c r="J17" s="4"/>
      <c r="K17" s="4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spans="1:26" ht="14.4" x14ac:dyDescent="0.3">
      <c r="A18" s="69"/>
      <c r="B18" s="69"/>
      <c r="C18" s="159"/>
      <c r="D18" s="69"/>
      <c r="E18" s="69"/>
      <c r="F18" s="160"/>
      <c r="G18" s="160"/>
      <c r="H18" s="69"/>
      <c r="I18" s="69"/>
      <c r="J18" s="4"/>
      <c r="K18" s="4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spans="1:26" ht="14.4" x14ac:dyDescent="0.3">
      <c r="A19" s="69"/>
      <c r="B19" s="69"/>
      <c r="C19" s="159"/>
      <c r="D19" s="69"/>
      <c r="E19" s="69"/>
      <c r="F19" s="160"/>
      <c r="G19" s="160"/>
      <c r="H19" s="69"/>
      <c r="I19" s="69"/>
      <c r="J19" s="4"/>
      <c r="K19" s="4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spans="1:26" ht="14.4" x14ac:dyDescent="0.3">
      <c r="A20" s="69"/>
      <c r="B20" s="69"/>
      <c r="C20" s="159"/>
      <c r="D20" s="69"/>
      <c r="E20" s="69"/>
      <c r="F20" s="160"/>
      <c r="G20" s="160"/>
      <c r="H20" s="69"/>
      <c r="I20" s="69"/>
      <c r="J20" s="4"/>
      <c r="K20" s="4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spans="1:26" ht="15.75" customHeight="1" x14ac:dyDescent="0.3">
      <c r="A21" s="69"/>
      <c r="B21" s="69"/>
      <c r="C21" s="159"/>
      <c r="D21" s="69"/>
      <c r="E21" s="69"/>
      <c r="F21" s="160"/>
      <c r="G21" s="160"/>
      <c r="H21" s="69"/>
      <c r="I21" s="69"/>
      <c r="J21" s="4"/>
      <c r="K21" s="4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spans="1:26" ht="15.75" customHeight="1" x14ac:dyDescent="0.3">
      <c r="A22" s="69"/>
      <c r="B22" s="69"/>
      <c r="C22" s="159"/>
      <c r="D22" s="69"/>
      <c r="E22" s="69"/>
      <c r="F22" s="160"/>
      <c r="G22" s="160"/>
      <c r="H22" s="69"/>
      <c r="I22" s="69"/>
      <c r="J22" s="4"/>
      <c r="K22" s="4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spans="1:26" ht="15.75" customHeight="1" x14ac:dyDescent="0.3">
      <c r="A23" s="69"/>
      <c r="B23" s="69"/>
      <c r="C23" s="159"/>
      <c r="D23" s="69"/>
      <c r="E23" s="69"/>
      <c r="F23" s="160"/>
      <c r="G23" s="160"/>
      <c r="H23" s="69"/>
      <c r="I23" s="69"/>
      <c r="J23" s="4"/>
      <c r="K23" s="4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spans="1:26" ht="15.75" customHeight="1" x14ac:dyDescent="0.3">
      <c r="A24" s="69"/>
      <c r="B24" s="69"/>
      <c r="C24" s="159"/>
      <c r="D24" s="69"/>
      <c r="E24" s="69"/>
      <c r="F24" s="160"/>
      <c r="G24" s="160"/>
      <c r="H24" s="69"/>
      <c r="I24" s="69"/>
      <c r="J24" s="4"/>
      <c r="K24" s="4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spans="1:26" ht="15.75" customHeight="1" x14ac:dyDescent="0.3">
      <c r="A25" s="69"/>
      <c r="B25" s="69"/>
      <c r="C25" s="159"/>
      <c r="D25" s="69"/>
      <c r="E25" s="69"/>
      <c r="F25" s="160"/>
      <c r="G25" s="160"/>
      <c r="H25" s="69"/>
      <c r="I25" s="69"/>
      <c r="J25" s="4"/>
      <c r="K25" s="4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spans="1:26" ht="15.75" customHeight="1" x14ac:dyDescent="0.3">
      <c r="A26" s="69"/>
      <c r="B26" s="69"/>
      <c r="C26" s="159"/>
      <c r="D26" s="69"/>
      <c r="E26" s="69"/>
      <c r="F26" s="160"/>
      <c r="G26" s="160"/>
      <c r="H26" s="69"/>
      <c r="I26" s="69"/>
      <c r="J26" s="4"/>
      <c r="K26" s="4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spans="1:26" ht="15.75" customHeight="1" x14ac:dyDescent="0.3">
      <c r="A27" s="69"/>
      <c r="B27" s="69"/>
      <c r="C27" s="159"/>
      <c r="D27" s="69"/>
      <c r="E27" s="69"/>
      <c r="F27" s="160"/>
      <c r="G27" s="160"/>
      <c r="H27" s="69"/>
      <c r="I27" s="69"/>
      <c r="J27" s="4"/>
      <c r="K27" s="4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spans="1:26" ht="15.75" customHeight="1" x14ac:dyDescent="0.3">
      <c r="A28" s="69"/>
      <c r="B28" s="69"/>
      <c r="C28" s="159"/>
      <c r="D28" s="69"/>
      <c r="E28" s="69"/>
      <c r="F28" s="160"/>
      <c r="G28" s="160"/>
      <c r="H28" s="69"/>
      <c r="I28" s="69"/>
      <c r="J28" s="4"/>
      <c r="K28" s="4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spans="1:26" ht="15.75" customHeight="1" x14ac:dyDescent="0.3">
      <c r="A29" s="69"/>
      <c r="B29" s="69"/>
      <c r="C29" s="159"/>
      <c r="D29" s="69"/>
      <c r="E29" s="69"/>
      <c r="F29" s="160"/>
      <c r="G29" s="160"/>
      <c r="H29" s="69"/>
      <c r="I29" s="69"/>
      <c r="J29" s="4"/>
      <c r="K29" s="4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spans="1:26" ht="15.75" customHeight="1" x14ac:dyDescent="0.3">
      <c r="A30" s="69"/>
      <c r="B30" s="69"/>
      <c r="C30" s="159"/>
      <c r="D30" s="69"/>
      <c r="E30" s="69"/>
      <c r="F30" s="160"/>
      <c r="G30" s="160"/>
      <c r="H30" s="69"/>
      <c r="I30" s="69"/>
      <c r="J30" s="4"/>
      <c r="K30" s="4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spans="1:26" ht="15.75" customHeight="1" x14ac:dyDescent="0.3">
      <c r="A31" s="69"/>
      <c r="B31" s="69"/>
      <c r="C31" s="159"/>
      <c r="D31" s="69"/>
      <c r="E31" s="69"/>
      <c r="F31" s="160"/>
      <c r="G31" s="160"/>
      <c r="H31" s="69"/>
      <c r="I31" s="69"/>
      <c r="J31" s="4"/>
      <c r="K31" s="4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spans="1:26" ht="15.75" customHeight="1" x14ac:dyDescent="0.3">
      <c r="A32" s="69"/>
      <c r="B32" s="69"/>
      <c r="C32" s="159"/>
      <c r="D32" s="69"/>
      <c r="E32" s="69"/>
      <c r="F32" s="160"/>
      <c r="G32" s="160"/>
      <c r="H32" s="69"/>
      <c r="I32" s="69"/>
      <c r="J32" s="4"/>
      <c r="K32" s="4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spans="1:26" ht="15.75" customHeight="1" x14ac:dyDescent="0.3">
      <c r="A33" s="69"/>
      <c r="B33" s="69"/>
      <c r="C33" s="159"/>
      <c r="D33" s="69"/>
      <c r="E33" s="69"/>
      <c r="F33" s="160"/>
      <c r="G33" s="160"/>
      <c r="H33" s="69"/>
      <c r="I33" s="69"/>
      <c r="J33" s="4"/>
      <c r="K33" s="4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spans="1:26" ht="15.75" customHeight="1" x14ac:dyDescent="0.3">
      <c r="A34" s="69"/>
      <c r="B34" s="69"/>
      <c r="C34" s="159"/>
      <c r="D34" s="69"/>
      <c r="E34" s="69"/>
      <c r="F34" s="160"/>
      <c r="G34" s="160"/>
      <c r="H34" s="69"/>
      <c r="I34" s="69"/>
      <c r="J34" s="4"/>
      <c r="K34" s="4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spans="1:26" ht="15.75" customHeight="1" x14ac:dyDescent="0.3">
      <c r="A35" s="69"/>
      <c r="B35" s="69"/>
      <c r="C35" s="159"/>
      <c r="D35" s="69"/>
      <c r="E35" s="69"/>
      <c r="F35" s="160"/>
      <c r="G35" s="160"/>
      <c r="H35" s="69"/>
      <c r="I35" s="69"/>
      <c r="J35" s="4"/>
      <c r="K35" s="4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spans="1:26" ht="15.75" customHeight="1" x14ac:dyDescent="0.3">
      <c r="A36" s="69"/>
      <c r="B36" s="69"/>
      <c r="C36" s="159"/>
      <c r="D36" s="69"/>
      <c r="E36" s="69"/>
      <c r="F36" s="160"/>
      <c r="G36" s="160"/>
      <c r="H36" s="69"/>
      <c r="I36" s="69"/>
      <c r="J36" s="4"/>
      <c r="K36" s="4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spans="1:26" ht="15.75" customHeight="1" x14ac:dyDescent="0.3">
      <c r="A37" s="69"/>
      <c r="B37" s="69"/>
      <c r="C37" s="159"/>
      <c r="D37" s="69"/>
      <c r="E37" s="69"/>
      <c r="F37" s="160"/>
      <c r="G37" s="160"/>
      <c r="H37" s="69"/>
      <c r="I37" s="69"/>
      <c r="J37" s="4"/>
      <c r="K37" s="4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spans="1:26" ht="15.75" customHeight="1" x14ac:dyDescent="0.3">
      <c r="A38" s="69"/>
      <c r="B38" s="69"/>
      <c r="C38" s="159"/>
      <c r="D38" s="69"/>
      <c r="E38" s="69"/>
      <c r="F38" s="160"/>
      <c r="G38" s="160"/>
      <c r="H38" s="69"/>
      <c r="I38" s="69"/>
      <c r="J38" s="4"/>
      <c r="K38" s="4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spans="1:26" ht="15.75" customHeight="1" x14ac:dyDescent="0.3">
      <c r="A39" s="69"/>
      <c r="B39" s="69"/>
      <c r="C39" s="159"/>
      <c r="D39" s="69"/>
      <c r="E39" s="69"/>
      <c r="F39" s="160"/>
      <c r="G39" s="160"/>
      <c r="H39" s="69"/>
      <c r="I39" s="69"/>
      <c r="J39" s="4"/>
      <c r="K39" s="4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spans="1:26" ht="15.75" customHeight="1" x14ac:dyDescent="0.3">
      <c r="A40" s="69"/>
      <c r="B40" s="69"/>
      <c r="C40" s="159"/>
      <c r="D40" s="69"/>
      <c r="E40" s="69"/>
      <c r="F40" s="160"/>
      <c r="G40" s="160"/>
      <c r="H40" s="69"/>
      <c r="I40" s="69"/>
      <c r="J40" s="4"/>
      <c r="K40" s="4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spans="1:26" ht="15.75" customHeight="1" x14ac:dyDescent="0.3">
      <c r="A41" s="69"/>
      <c r="B41" s="69"/>
      <c r="C41" s="159"/>
      <c r="D41" s="69"/>
      <c r="E41" s="69"/>
      <c r="F41" s="160"/>
      <c r="G41" s="160"/>
      <c r="H41" s="69"/>
      <c r="I41" s="69"/>
      <c r="J41" s="4"/>
      <c r="K41" s="4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spans="1:26" ht="15.75" customHeight="1" x14ac:dyDescent="0.3">
      <c r="A42" s="69"/>
      <c r="B42" s="69"/>
      <c r="C42" s="159"/>
      <c r="D42" s="69"/>
      <c r="E42" s="69"/>
      <c r="F42" s="160"/>
      <c r="G42" s="160"/>
      <c r="H42" s="69"/>
      <c r="I42" s="69"/>
      <c r="J42" s="4"/>
      <c r="K42" s="4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spans="1:26" ht="15.75" customHeight="1" x14ac:dyDescent="0.3">
      <c r="A43" s="69"/>
      <c r="B43" s="69"/>
      <c r="C43" s="159"/>
      <c r="D43" s="69"/>
      <c r="E43" s="69"/>
      <c r="F43" s="160"/>
      <c r="G43" s="160"/>
      <c r="H43" s="69"/>
      <c r="I43" s="69"/>
      <c r="J43" s="4"/>
      <c r="K43" s="4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ht="15.75" customHeight="1" x14ac:dyDescent="0.3">
      <c r="A44" s="69"/>
      <c r="B44" s="69"/>
      <c r="C44" s="159"/>
      <c r="D44" s="69"/>
      <c r="E44" s="69"/>
      <c r="F44" s="160"/>
      <c r="G44" s="160"/>
      <c r="H44" s="69"/>
      <c r="I44" s="69"/>
      <c r="J44" s="4"/>
      <c r="K44" s="4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ht="15.75" customHeight="1" x14ac:dyDescent="0.3">
      <c r="A45" s="69"/>
      <c r="B45" s="69"/>
      <c r="C45" s="159"/>
      <c r="D45" s="69"/>
      <c r="E45" s="69"/>
      <c r="F45" s="160"/>
      <c r="G45" s="160"/>
      <c r="H45" s="69"/>
      <c r="I45" s="69"/>
      <c r="J45" s="4"/>
      <c r="K45" s="4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spans="1:26" ht="15.75" customHeight="1" x14ac:dyDescent="0.3">
      <c r="A46" s="69"/>
      <c r="B46" s="69"/>
      <c r="C46" s="159"/>
      <c r="D46" s="69"/>
      <c r="E46" s="69"/>
      <c r="F46" s="160"/>
      <c r="G46" s="160"/>
      <c r="H46" s="69"/>
      <c r="I46" s="69"/>
      <c r="J46" s="4"/>
      <c r="K46" s="4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spans="1:26" ht="15.75" customHeight="1" x14ac:dyDescent="0.3">
      <c r="A47" s="69"/>
      <c r="B47" s="69"/>
      <c r="C47" s="159"/>
      <c r="D47" s="69"/>
      <c r="E47" s="69"/>
      <c r="F47" s="160"/>
      <c r="G47" s="160"/>
      <c r="H47" s="69"/>
      <c r="I47" s="69"/>
      <c r="J47" s="4"/>
      <c r="K47" s="4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spans="1:26" ht="15.75" customHeight="1" x14ac:dyDescent="0.3">
      <c r="A48" s="69"/>
      <c r="B48" s="69"/>
      <c r="C48" s="159"/>
      <c r="D48" s="69"/>
      <c r="E48" s="69"/>
      <c r="F48" s="160"/>
      <c r="G48" s="160"/>
      <c r="H48" s="69"/>
      <c r="I48" s="69"/>
      <c r="J48" s="4"/>
      <c r="K48" s="4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spans="1:26" ht="15.75" customHeight="1" x14ac:dyDescent="0.3">
      <c r="A49" s="69"/>
      <c r="B49" s="69"/>
      <c r="C49" s="159"/>
      <c r="D49" s="69"/>
      <c r="E49" s="69"/>
      <c r="F49" s="160"/>
      <c r="G49" s="160"/>
      <c r="H49" s="69"/>
      <c r="I49" s="69"/>
      <c r="J49" s="4"/>
      <c r="K49" s="4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spans="1:26" ht="15.75" customHeight="1" x14ac:dyDescent="0.3">
      <c r="A50" s="69"/>
      <c r="B50" s="69"/>
      <c r="C50" s="159"/>
      <c r="D50" s="69"/>
      <c r="E50" s="69"/>
      <c r="F50" s="160"/>
      <c r="G50" s="160"/>
      <c r="H50" s="69"/>
      <c r="I50" s="69"/>
      <c r="J50" s="4"/>
      <c r="K50" s="4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spans="1:26" ht="15.75" customHeight="1" x14ac:dyDescent="0.3">
      <c r="A51" s="69"/>
      <c r="B51" s="69"/>
      <c r="C51" s="159"/>
      <c r="D51" s="69"/>
      <c r="E51" s="69"/>
      <c r="F51" s="160"/>
      <c r="G51" s="160"/>
      <c r="H51" s="69"/>
      <c r="I51" s="69"/>
      <c r="J51" s="4"/>
      <c r="K51" s="4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spans="1:26" ht="15.75" customHeight="1" x14ac:dyDescent="0.3">
      <c r="A52" s="69"/>
      <c r="B52" s="69"/>
      <c r="C52" s="159"/>
      <c r="D52" s="69"/>
      <c r="E52" s="69"/>
      <c r="F52" s="160"/>
      <c r="G52" s="160"/>
      <c r="H52" s="69"/>
      <c r="I52" s="69"/>
      <c r="J52" s="4"/>
      <c r="K52" s="4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spans="1:26" ht="15.75" customHeight="1" x14ac:dyDescent="0.3">
      <c r="A53" s="69"/>
      <c r="B53" s="69"/>
      <c r="C53" s="159"/>
      <c r="D53" s="69"/>
      <c r="E53" s="69"/>
      <c r="F53" s="160"/>
      <c r="G53" s="160"/>
      <c r="H53" s="69"/>
      <c r="I53" s="69"/>
      <c r="J53" s="4"/>
      <c r="K53" s="4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spans="1:26" ht="15.75" customHeight="1" x14ac:dyDescent="0.3">
      <c r="A54" s="69"/>
      <c r="B54" s="69"/>
      <c r="C54" s="159"/>
      <c r="D54" s="69"/>
      <c r="E54" s="69"/>
      <c r="F54" s="160"/>
      <c r="G54" s="160"/>
      <c r="H54" s="69"/>
      <c r="I54" s="69"/>
      <c r="J54" s="4"/>
      <c r="K54" s="4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spans="1:26" ht="15.75" customHeight="1" x14ac:dyDescent="0.3">
      <c r="A55" s="69"/>
      <c r="B55" s="69"/>
      <c r="C55" s="159"/>
      <c r="D55" s="69"/>
      <c r="E55" s="69"/>
      <c r="F55" s="160"/>
      <c r="G55" s="160"/>
      <c r="H55" s="69"/>
      <c r="I55" s="69"/>
      <c r="J55" s="4"/>
      <c r="K55" s="4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spans="1:26" ht="15.75" customHeight="1" x14ac:dyDescent="0.3">
      <c r="A56" s="69"/>
      <c r="B56" s="69"/>
      <c r="C56" s="159"/>
      <c r="D56" s="69"/>
      <c r="E56" s="69"/>
      <c r="F56" s="160"/>
      <c r="G56" s="160"/>
      <c r="H56" s="69"/>
      <c r="I56" s="69"/>
      <c r="J56" s="4"/>
      <c r="K56" s="4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spans="1:26" ht="15.75" customHeight="1" x14ac:dyDescent="0.3">
      <c r="A57" s="69"/>
      <c r="B57" s="69"/>
      <c r="C57" s="159"/>
      <c r="D57" s="69"/>
      <c r="E57" s="69"/>
      <c r="F57" s="160"/>
      <c r="G57" s="160"/>
      <c r="H57" s="69"/>
      <c r="I57" s="69"/>
      <c r="J57" s="4"/>
      <c r="K57" s="4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spans="1:26" ht="15.75" customHeight="1" x14ac:dyDescent="0.3">
      <c r="A58" s="69"/>
      <c r="B58" s="69"/>
      <c r="C58" s="159"/>
      <c r="D58" s="69"/>
      <c r="E58" s="69"/>
      <c r="F58" s="160"/>
      <c r="G58" s="160"/>
      <c r="H58" s="69"/>
      <c r="I58" s="69"/>
      <c r="J58" s="4"/>
      <c r="K58" s="4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spans="1:26" ht="15.75" customHeight="1" x14ac:dyDescent="0.3">
      <c r="A59" s="69"/>
      <c r="B59" s="69"/>
      <c r="C59" s="159"/>
      <c r="D59" s="69"/>
      <c r="E59" s="69"/>
      <c r="F59" s="160"/>
      <c r="G59" s="160"/>
      <c r="H59" s="69"/>
      <c r="I59" s="69"/>
      <c r="J59" s="4"/>
      <c r="K59" s="4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spans="1:26" ht="15.75" customHeight="1" x14ac:dyDescent="0.3">
      <c r="A60" s="69"/>
      <c r="B60" s="69"/>
      <c r="C60" s="159"/>
      <c r="D60" s="69"/>
      <c r="E60" s="69"/>
      <c r="F60" s="160"/>
      <c r="G60" s="160"/>
      <c r="H60" s="69"/>
      <c r="I60" s="69"/>
      <c r="J60" s="4"/>
      <c r="K60" s="4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spans="1:26" ht="15.75" customHeight="1" x14ac:dyDescent="0.3">
      <c r="A61" s="69"/>
      <c r="B61" s="69"/>
      <c r="C61" s="159"/>
      <c r="D61" s="69"/>
      <c r="E61" s="69"/>
      <c r="F61" s="160"/>
      <c r="G61" s="160"/>
      <c r="H61" s="69"/>
      <c r="I61" s="69"/>
      <c r="J61" s="4"/>
      <c r="K61" s="4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spans="1:26" ht="15.75" customHeight="1" x14ac:dyDescent="0.3">
      <c r="A62" s="69"/>
      <c r="B62" s="69"/>
      <c r="C62" s="159"/>
      <c r="D62" s="69"/>
      <c r="E62" s="69"/>
      <c r="F62" s="160"/>
      <c r="G62" s="160"/>
      <c r="H62" s="69"/>
      <c r="I62" s="69"/>
      <c r="J62" s="4"/>
      <c r="K62" s="4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spans="1:26" ht="15.75" customHeight="1" x14ac:dyDescent="0.3">
      <c r="A63" s="69"/>
      <c r="B63" s="69"/>
      <c r="C63" s="159"/>
      <c r="D63" s="69"/>
      <c r="E63" s="69"/>
      <c r="F63" s="160"/>
      <c r="G63" s="160"/>
      <c r="H63" s="69"/>
      <c r="I63" s="69"/>
      <c r="J63" s="4"/>
      <c r="K63" s="4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spans="1:26" ht="15.75" customHeight="1" x14ac:dyDescent="0.3">
      <c r="A64" s="69"/>
      <c r="B64" s="69"/>
      <c r="C64" s="159"/>
      <c r="D64" s="69"/>
      <c r="E64" s="69"/>
      <c r="F64" s="160"/>
      <c r="G64" s="160"/>
      <c r="H64" s="69"/>
      <c r="I64" s="69"/>
      <c r="J64" s="4"/>
      <c r="K64" s="4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spans="1:26" ht="15.75" customHeight="1" x14ac:dyDescent="0.3">
      <c r="A65" s="69"/>
      <c r="B65" s="69"/>
      <c r="C65" s="159"/>
      <c r="D65" s="69"/>
      <c r="E65" s="69"/>
      <c r="F65" s="160"/>
      <c r="G65" s="160"/>
      <c r="H65" s="69"/>
      <c r="I65" s="69"/>
      <c r="J65" s="4"/>
      <c r="K65" s="4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spans="1:26" ht="15.75" customHeight="1" x14ac:dyDescent="0.3">
      <c r="A66" s="69"/>
      <c r="B66" s="69"/>
      <c r="C66" s="159"/>
      <c r="D66" s="69"/>
      <c r="E66" s="69"/>
      <c r="F66" s="160"/>
      <c r="G66" s="160"/>
      <c r="H66" s="69"/>
      <c r="I66" s="69"/>
      <c r="J66" s="4"/>
      <c r="K66" s="4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spans="1:26" ht="15.75" customHeight="1" x14ac:dyDescent="0.3">
      <c r="A67" s="69"/>
      <c r="B67" s="69"/>
      <c r="C67" s="159"/>
      <c r="D67" s="69"/>
      <c r="E67" s="69"/>
      <c r="F67" s="160"/>
      <c r="G67" s="160"/>
      <c r="H67" s="69"/>
      <c r="I67" s="69"/>
      <c r="J67" s="4"/>
      <c r="K67" s="4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spans="1:26" ht="15.75" customHeight="1" x14ac:dyDescent="0.3">
      <c r="A68" s="69"/>
      <c r="B68" s="69"/>
      <c r="C68" s="159"/>
      <c r="D68" s="69"/>
      <c r="E68" s="69"/>
      <c r="F68" s="160"/>
      <c r="G68" s="160"/>
      <c r="H68" s="69"/>
      <c r="I68" s="69"/>
      <c r="J68" s="4"/>
      <c r="K68" s="4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spans="1:26" ht="15.75" customHeight="1" x14ac:dyDescent="0.3">
      <c r="A69" s="69"/>
      <c r="B69" s="69"/>
      <c r="C69" s="159"/>
      <c r="D69" s="69"/>
      <c r="E69" s="69"/>
      <c r="F69" s="160"/>
      <c r="G69" s="160"/>
      <c r="H69" s="69"/>
      <c r="I69" s="69"/>
      <c r="J69" s="4"/>
      <c r="K69" s="4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spans="1:26" ht="15.75" customHeight="1" x14ac:dyDescent="0.3">
      <c r="A70" s="69"/>
      <c r="B70" s="69"/>
      <c r="C70" s="159"/>
      <c r="D70" s="69"/>
      <c r="E70" s="69"/>
      <c r="F70" s="160"/>
      <c r="G70" s="160"/>
      <c r="H70" s="69"/>
      <c r="I70" s="69"/>
      <c r="J70" s="4"/>
      <c r="K70" s="4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spans="1:26" ht="15.75" customHeight="1" x14ac:dyDescent="0.3">
      <c r="A71" s="69"/>
      <c r="B71" s="69"/>
      <c r="C71" s="159"/>
      <c r="D71" s="69"/>
      <c r="E71" s="69"/>
      <c r="F71" s="160"/>
      <c r="G71" s="160"/>
      <c r="H71" s="69"/>
      <c r="I71" s="69"/>
      <c r="J71" s="4"/>
      <c r="K71" s="4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spans="1:26" ht="15.75" customHeight="1" x14ac:dyDescent="0.3">
      <c r="A72" s="69"/>
      <c r="B72" s="69"/>
      <c r="C72" s="159"/>
      <c r="D72" s="69"/>
      <c r="E72" s="69"/>
      <c r="F72" s="160"/>
      <c r="G72" s="160"/>
      <c r="H72" s="69"/>
      <c r="I72" s="69"/>
      <c r="J72" s="4"/>
      <c r="K72" s="4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spans="1:26" ht="15.75" customHeight="1" x14ac:dyDescent="0.3">
      <c r="A73" s="69"/>
      <c r="B73" s="69"/>
      <c r="C73" s="159"/>
      <c r="D73" s="69"/>
      <c r="E73" s="69"/>
      <c r="F73" s="160"/>
      <c r="G73" s="160"/>
      <c r="H73" s="69"/>
      <c r="I73" s="69"/>
      <c r="J73" s="4"/>
      <c r="K73" s="4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spans="1:26" ht="15.75" customHeight="1" x14ac:dyDescent="0.3">
      <c r="A74" s="69"/>
      <c r="B74" s="69"/>
      <c r="C74" s="159"/>
      <c r="D74" s="69"/>
      <c r="E74" s="69"/>
      <c r="F74" s="160"/>
      <c r="G74" s="160"/>
      <c r="H74" s="69"/>
      <c r="I74" s="69"/>
      <c r="J74" s="4"/>
      <c r="K74" s="4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spans="1:26" ht="15.75" customHeight="1" x14ac:dyDescent="0.3">
      <c r="A75" s="69"/>
      <c r="B75" s="69"/>
      <c r="C75" s="159"/>
      <c r="D75" s="69"/>
      <c r="E75" s="69"/>
      <c r="F75" s="160"/>
      <c r="G75" s="160"/>
      <c r="H75" s="69"/>
      <c r="I75" s="69"/>
      <c r="J75" s="4"/>
      <c r="K75" s="4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spans="1:26" ht="15.75" customHeight="1" x14ac:dyDescent="0.3">
      <c r="A76" s="69"/>
      <c r="B76" s="69"/>
      <c r="C76" s="159"/>
      <c r="D76" s="69"/>
      <c r="E76" s="69"/>
      <c r="F76" s="160"/>
      <c r="G76" s="160"/>
      <c r="H76" s="69"/>
      <c r="I76" s="69"/>
      <c r="J76" s="4"/>
      <c r="K76" s="4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spans="1:26" ht="15.75" customHeight="1" x14ac:dyDescent="0.3">
      <c r="A77" s="69"/>
      <c r="B77" s="69"/>
      <c r="C77" s="159"/>
      <c r="D77" s="69"/>
      <c r="E77" s="69"/>
      <c r="F77" s="160"/>
      <c r="G77" s="160"/>
      <c r="H77" s="69"/>
      <c r="I77" s="69"/>
      <c r="J77" s="4"/>
      <c r="K77" s="4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spans="1:26" ht="15.75" customHeight="1" x14ac:dyDescent="0.3">
      <c r="A78" s="69"/>
      <c r="B78" s="69"/>
      <c r="C78" s="159"/>
      <c r="D78" s="69"/>
      <c r="E78" s="69"/>
      <c r="F78" s="160"/>
      <c r="G78" s="160"/>
      <c r="H78" s="69"/>
      <c r="I78" s="69"/>
      <c r="J78" s="4"/>
      <c r="K78" s="4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spans="1:26" ht="15.75" customHeight="1" x14ac:dyDescent="0.3">
      <c r="A79" s="69"/>
      <c r="B79" s="69"/>
      <c r="C79" s="159"/>
      <c r="D79" s="69"/>
      <c r="E79" s="69"/>
      <c r="F79" s="160"/>
      <c r="G79" s="160"/>
      <c r="H79" s="69"/>
      <c r="I79" s="69"/>
      <c r="J79" s="4"/>
      <c r="K79" s="4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spans="1:26" ht="15.75" customHeight="1" x14ac:dyDescent="0.3">
      <c r="A80" s="69"/>
      <c r="B80" s="69"/>
      <c r="C80" s="159"/>
      <c r="D80" s="69"/>
      <c r="E80" s="69"/>
      <c r="F80" s="160"/>
      <c r="G80" s="160"/>
      <c r="H80" s="69"/>
      <c r="I80" s="69"/>
      <c r="J80" s="4"/>
      <c r="K80" s="4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spans="1:26" ht="15.75" customHeight="1" x14ac:dyDescent="0.3">
      <c r="A81" s="69"/>
      <c r="B81" s="69"/>
      <c r="C81" s="159"/>
      <c r="D81" s="69"/>
      <c r="E81" s="69"/>
      <c r="F81" s="160"/>
      <c r="G81" s="160"/>
      <c r="H81" s="69"/>
      <c r="I81" s="69"/>
      <c r="J81" s="4"/>
      <c r="K81" s="4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spans="1:26" ht="15.75" customHeight="1" x14ac:dyDescent="0.3">
      <c r="A82" s="69"/>
      <c r="B82" s="69"/>
      <c r="C82" s="159"/>
      <c r="D82" s="69"/>
      <c r="E82" s="69"/>
      <c r="F82" s="160"/>
      <c r="G82" s="160"/>
      <c r="H82" s="69"/>
      <c r="I82" s="69"/>
      <c r="J82" s="4"/>
      <c r="K82" s="4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spans="1:26" ht="15.75" customHeight="1" x14ac:dyDescent="0.3">
      <c r="A83" s="69"/>
      <c r="B83" s="69"/>
      <c r="C83" s="159"/>
      <c r="D83" s="69"/>
      <c r="E83" s="69"/>
      <c r="F83" s="160"/>
      <c r="G83" s="160"/>
      <c r="H83" s="69"/>
      <c r="I83" s="69"/>
      <c r="J83" s="4"/>
      <c r="K83" s="4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spans="1:26" ht="15.75" customHeight="1" x14ac:dyDescent="0.3">
      <c r="A84" s="69"/>
      <c r="B84" s="69"/>
      <c r="C84" s="159"/>
      <c r="D84" s="69"/>
      <c r="E84" s="69"/>
      <c r="F84" s="160"/>
      <c r="G84" s="160"/>
      <c r="H84" s="69"/>
      <c r="I84" s="69"/>
      <c r="J84" s="4"/>
      <c r="K84" s="4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spans="1:26" ht="15.75" customHeight="1" x14ac:dyDescent="0.3">
      <c r="A85" s="69"/>
      <c r="B85" s="69"/>
      <c r="C85" s="159"/>
      <c r="D85" s="69"/>
      <c r="E85" s="69"/>
      <c r="F85" s="160"/>
      <c r="G85" s="160"/>
      <c r="H85" s="69"/>
      <c r="I85" s="69"/>
      <c r="J85" s="4"/>
      <c r="K85" s="4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spans="1:26" ht="15.75" customHeight="1" x14ac:dyDescent="0.3">
      <c r="A86" s="69"/>
      <c r="B86" s="69"/>
      <c r="C86" s="159"/>
      <c r="D86" s="69"/>
      <c r="E86" s="69"/>
      <c r="F86" s="160"/>
      <c r="G86" s="160"/>
      <c r="H86" s="69"/>
      <c r="I86" s="69"/>
      <c r="J86" s="4"/>
      <c r="K86" s="4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spans="1:26" ht="15.75" customHeight="1" x14ac:dyDescent="0.3">
      <c r="A87" s="69"/>
      <c r="B87" s="69"/>
      <c r="C87" s="159"/>
      <c r="D87" s="69"/>
      <c r="E87" s="69"/>
      <c r="F87" s="160"/>
      <c r="G87" s="160"/>
      <c r="H87" s="69"/>
      <c r="I87" s="69"/>
      <c r="J87" s="4"/>
      <c r="K87" s="4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spans="1:26" ht="15.75" customHeight="1" x14ac:dyDescent="0.3">
      <c r="A88" s="69"/>
      <c r="B88" s="69"/>
      <c r="C88" s="159"/>
      <c r="D88" s="69"/>
      <c r="E88" s="69"/>
      <c r="F88" s="160"/>
      <c r="G88" s="160"/>
      <c r="H88" s="69"/>
      <c r="I88" s="69"/>
      <c r="J88" s="4"/>
      <c r="K88" s="4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spans="1:26" ht="15.75" customHeight="1" x14ac:dyDescent="0.3">
      <c r="A89" s="69"/>
      <c r="B89" s="69"/>
      <c r="C89" s="159"/>
      <c r="D89" s="69"/>
      <c r="E89" s="69"/>
      <c r="F89" s="160"/>
      <c r="G89" s="160"/>
      <c r="H89" s="69"/>
      <c r="I89" s="69"/>
      <c r="J89" s="4"/>
      <c r="K89" s="4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spans="1:26" ht="15.75" customHeight="1" x14ac:dyDescent="0.3">
      <c r="A90" s="69"/>
      <c r="B90" s="69"/>
      <c r="C90" s="159"/>
      <c r="D90" s="69"/>
      <c r="E90" s="69"/>
      <c r="F90" s="160"/>
      <c r="G90" s="160"/>
      <c r="H90" s="69"/>
      <c r="I90" s="69"/>
      <c r="J90" s="4"/>
      <c r="K90" s="4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spans="1:26" ht="15.75" customHeight="1" x14ac:dyDescent="0.3">
      <c r="A91" s="69"/>
      <c r="B91" s="69"/>
      <c r="C91" s="159"/>
      <c r="D91" s="69"/>
      <c r="E91" s="69"/>
      <c r="F91" s="160"/>
      <c r="G91" s="160"/>
      <c r="H91" s="69"/>
      <c r="I91" s="69"/>
      <c r="J91" s="4"/>
      <c r="K91" s="4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spans="1:26" ht="15.75" customHeight="1" x14ac:dyDescent="0.3">
      <c r="A92" s="69"/>
      <c r="B92" s="69"/>
      <c r="C92" s="159"/>
      <c r="D92" s="69"/>
      <c r="E92" s="69"/>
      <c r="F92" s="160"/>
      <c r="G92" s="160"/>
      <c r="H92" s="69"/>
      <c r="I92" s="69"/>
      <c r="J92" s="4"/>
      <c r="K92" s="4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spans="1:26" ht="15.75" customHeight="1" x14ac:dyDescent="0.3">
      <c r="A93" s="69"/>
      <c r="B93" s="69"/>
      <c r="C93" s="159"/>
      <c r="D93" s="69"/>
      <c r="E93" s="69"/>
      <c r="F93" s="160"/>
      <c r="G93" s="160"/>
      <c r="H93" s="69"/>
      <c r="I93" s="69"/>
      <c r="J93" s="4"/>
      <c r="K93" s="4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spans="1:26" ht="15.75" customHeight="1" x14ac:dyDescent="0.3">
      <c r="A94" s="69"/>
      <c r="B94" s="69"/>
      <c r="C94" s="159"/>
      <c r="D94" s="69"/>
      <c r="E94" s="69"/>
      <c r="F94" s="160"/>
      <c r="G94" s="160"/>
      <c r="H94" s="69"/>
      <c r="I94" s="69"/>
      <c r="J94" s="4"/>
      <c r="K94" s="4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spans="1:26" ht="15.75" customHeight="1" x14ac:dyDescent="0.3">
      <c r="A95" s="69"/>
      <c r="B95" s="69"/>
      <c r="C95" s="159"/>
      <c r="D95" s="69"/>
      <c r="E95" s="69"/>
      <c r="F95" s="160"/>
      <c r="G95" s="160"/>
      <c r="H95" s="69"/>
      <c r="I95" s="69"/>
      <c r="J95" s="4"/>
      <c r="K95" s="4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spans="1:26" ht="15.75" customHeight="1" x14ac:dyDescent="0.3">
      <c r="A96" s="69"/>
      <c r="B96" s="69"/>
      <c r="C96" s="159"/>
      <c r="D96" s="69"/>
      <c r="E96" s="69"/>
      <c r="F96" s="160"/>
      <c r="G96" s="160"/>
      <c r="H96" s="69"/>
      <c r="I96" s="69"/>
      <c r="J96" s="4"/>
      <c r="K96" s="4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spans="1:26" ht="15.75" customHeight="1" x14ac:dyDescent="0.3">
      <c r="A97" s="69"/>
      <c r="B97" s="69"/>
      <c r="C97" s="159"/>
      <c r="D97" s="69"/>
      <c r="E97" s="69"/>
      <c r="F97" s="160"/>
      <c r="G97" s="160"/>
      <c r="H97" s="69"/>
      <c r="I97" s="69"/>
      <c r="J97" s="4"/>
      <c r="K97" s="4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spans="1:26" ht="15.75" customHeight="1" x14ac:dyDescent="0.3">
      <c r="A98" s="69"/>
      <c r="B98" s="69"/>
      <c r="C98" s="159"/>
      <c r="D98" s="69"/>
      <c r="E98" s="69"/>
      <c r="F98" s="160"/>
      <c r="G98" s="160"/>
      <c r="H98" s="69"/>
      <c r="I98" s="69"/>
      <c r="J98" s="4"/>
      <c r="K98" s="4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spans="1:26" ht="15.75" customHeight="1" x14ac:dyDescent="0.3">
      <c r="A99" s="69"/>
      <c r="B99" s="69"/>
      <c r="C99" s="159"/>
      <c r="D99" s="69"/>
      <c r="E99" s="69"/>
      <c r="F99" s="160"/>
      <c r="G99" s="160"/>
      <c r="H99" s="69"/>
      <c r="I99" s="69"/>
      <c r="J99" s="4"/>
      <c r="K99" s="4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spans="1:26" ht="15.75" customHeight="1" x14ac:dyDescent="0.3">
      <c r="A100" s="69"/>
      <c r="B100" s="69"/>
      <c r="C100" s="159"/>
      <c r="D100" s="69"/>
      <c r="E100" s="69"/>
      <c r="F100" s="160"/>
      <c r="G100" s="160"/>
      <c r="H100" s="69"/>
      <c r="I100" s="69"/>
      <c r="J100" s="4"/>
      <c r="K100" s="4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 spans="1:26" ht="15.75" customHeight="1" x14ac:dyDescent="0.3">
      <c r="A101" s="69"/>
      <c r="B101" s="69"/>
      <c r="C101" s="159"/>
      <c r="D101" s="69"/>
      <c r="E101" s="69"/>
      <c r="F101" s="160"/>
      <c r="G101" s="160"/>
      <c r="H101" s="69"/>
      <c r="I101" s="69"/>
      <c r="J101" s="4"/>
      <c r="K101" s="4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 spans="1:26" ht="15.75" customHeight="1" x14ac:dyDescent="0.3">
      <c r="A102" s="69"/>
      <c r="B102" s="69"/>
      <c r="C102" s="159"/>
      <c r="D102" s="69"/>
      <c r="E102" s="69"/>
      <c r="F102" s="160"/>
      <c r="G102" s="160"/>
      <c r="H102" s="69"/>
      <c r="I102" s="69"/>
      <c r="J102" s="4"/>
      <c r="K102" s="4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 spans="1:26" ht="15.75" customHeight="1" x14ac:dyDescent="0.3">
      <c r="A103" s="69"/>
      <c r="B103" s="69"/>
      <c r="C103" s="159"/>
      <c r="D103" s="69"/>
      <c r="E103" s="69"/>
      <c r="F103" s="160"/>
      <c r="G103" s="160"/>
      <c r="H103" s="69"/>
      <c r="I103" s="69"/>
      <c r="J103" s="4"/>
      <c r="K103" s="4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 spans="1:26" ht="15.75" customHeight="1" x14ac:dyDescent="0.3">
      <c r="A104" s="69"/>
      <c r="B104" s="69"/>
      <c r="C104" s="159"/>
      <c r="D104" s="69"/>
      <c r="E104" s="69"/>
      <c r="F104" s="160"/>
      <c r="G104" s="160"/>
      <c r="H104" s="69"/>
      <c r="I104" s="69"/>
      <c r="J104" s="4"/>
      <c r="K104" s="4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 spans="1:26" ht="15.75" customHeight="1" x14ac:dyDescent="0.3">
      <c r="A105" s="69"/>
      <c r="B105" s="69"/>
      <c r="C105" s="159"/>
      <c r="D105" s="69"/>
      <c r="E105" s="69"/>
      <c r="F105" s="160"/>
      <c r="G105" s="160"/>
      <c r="H105" s="69"/>
      <c r="I105" s="69"/>
      <c r="J105" s="4"/>
      <c r="K105" s="4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 spans="1:26" ht="15.75" customHeight="1" x14ac:dyDescent="0.3">
      <c r="A106" s="69"/>
      <c r="B106" s="69"/>
      <c r="C106" s="159"/>
      <c r="D106" s="69"/>
      <c r="E106" s="69"/>
      <c r="F106" s="160"/>
      <c r="G106" s="160"/>
      <c r="H106" s="69"/>
      <c r="I106" s="69"/>
      <c r="J106" s="4"/>
      <c r="K106" s="4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 spans="1:26" ht="15.75" customHeight="1" x14ac:dyDescent="0.3">
      <c r="A107" s="69"/>
      <c r="B107" s="69"/>
      <c r="C107" s="159"/>
      <c r="D107" s="69"/>
      <c r="E107" s="69"/>
      <c r="F107" s="160"/>
      <c r="G107" s="160"/>
      <c r="H107" s="69"/>
      <c r="I107" s="69"/>
      <c r="J107" s="4"/>
      <c r="K107" s="4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 spans="1:26" ht="15.75" customHeight="1" x14ac:dyDescent="0.3">
      <c r="A108" s="69"/>
      <c r="B108" s="69"/>
      <c r="C108" s="159"/>
      <c r="D108" s="69"/>
      <c r="E108" s="69"/>
      <c r="F108" s="160"/>
      <c r="G108" s="160"/>
      <c r="H108" s="69"/>
      <c r="I108" s="69"/>
      <c r="J108" s="4"/>
      <c r="K108" s="4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 spans="1:26" ht="15.75" customHeight="1" x14ac:dyDescent="0.3">
      <c r="A109" s="69"/>
      <c r="B109" s="69"/>
      <c r="C109" s="159"/>
      <c r="D109" s="69"/>
      <c r="E109" s="69"/>
      <c r="F109" s="160"/>
      <c r="G109" s="160"/>
      <c r="H109" s="69"/>
      <c r="I109" s="69"/>
      <c r="J109" s="4"/>
      <c r="K109" s="4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 spans="1:26" ht="15.75" customHeight="1" x14ac:dyDescent="0.3">
      <c r="A110" s="69"/>
      <c r="B110" s="69"/>
      <c r="C110" s="159"/>
      <c r="D110" s="69"/>
      <c r="E110" s="69"/>
      <c r="F110" s="160"/>
      <c r="G110" s="160"/>
      <c r="H110" s="69"/>
      <c r="I110" s="69"/>
      <c r="J110" s="4"/>
      <c r="K110" s="4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 spans="1:26" ht="15.75" customHeight="1" x14ac:dyDescent="0.3">
      <c r="A111" s="69"/>
      <c r="B111" s="69"/>
      <c r="C111" s="159"/>
      <c r="D111" s="69"/>
      <c r="E111" s="69"/>
      <c r="F111" s="160"/>
      <c r="G111" s="160"/>
      <c r="H111" s="69"/>
      <c r="I111" s="69"/>
      <c r="J111" s="4"/>
      <c r="K111" s="4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 spans="1:26" ht="15.75" customHeight="1" x14ac:dyDescent="0.3">
      <c r="A112" s="69"/>
      <c r="B112" s="69"/>
      <c r="C112" s="159"/>
      <c r="D112" s="69"/>
      <c r="E112" s="69"/>
      <c r="F112" s="160"/>
      <c r="G112" s="160"/>
      <c r="H112" s="69"/>
      <c r="I112" s="69"/>
      <c r="J112" s="4"/>
      <c r="K112" s="4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 spans="1:26" ht="15.75" customHeight="1" x14ac:dyDescent="0.3">
      <c r="A113" s="69"/>
      <c r="B113" s="69"/>
      <c r="C113" s="159"/>
      <c r="D113" s="69"/>
      <c r="E113" s="69"/>
      <c r="F113" s="160"/>
      <c r="G113" s="160"/>
      <c r="H113" s="69"/>
      <c r="I113" s="69"/>
      <c r="J113" s="4"/>
      <c r="K113" s="4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 spans="1:26" ht="15.75" customHeight="1" x14ac:dyDescent="0.3">
      <c r="A114" s="69"/>
      <c r="B114" s="69"/>
      <c r="C114" s="159"/>
      <c r="D114" s="69"/>
      <c r="E114" s="69"/>
      <c r="F114" s="160"/>
      <c r="G114" s="160"/>
      <c r="H114" s="69"/>
      <c r="I114" s="69"/>
      <c r="J114" s="4"/>
      <c r="K114" s="4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 spans="1:26" ht="15.75" customHeight="1" x14ac:dyDescent="0.3">
      <c r="A115" s="69"/>
      <c r="B115" s="69"/>
      <c r="C115" s="159"/>
      <c r="D115" s="69"/>
      <c r="E115" s="69"/>
      <c r="F115" s="160"/>
      <c r="G115" s="160"/>
      <c r="H115" s="69"/>
      <c r="I115" s="69"/>
      <c r="J115" s="4"/>
      <c r="K115" s="4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 spans="1:26" ht="15.75" customHeight="1" x14ac:dyDescent="0.3">
      <c r="A116" s="69"/>
      <c r="B116" s="69"/>
      <c r="C116" s="159"/>
      <c r="D116" s="69"/>
      <c r="E116" s="69"/>
      <c r="F116" s="160"/>
      <c r="G116" s="160"/>
      <c r="H116" s="69"/>
      <c r="I116" s="69"/>
      <c r="J116" s="4"/>
      <c r="K116" s="4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 spans="1:26" ht="15.75" customHeight="1" x14ac:dyDescent="0.3">
      <c r="A117" s="69"/>
      <c r="B117" s="69"/>
      <c r="C117" s="159"/>
      <c r="D117" s="69"/>
      <c r="E117" s="69"/>
      <c r="F117" s="160"/>
      <c r="G117" s="160"/>
      <c r="H117" s="69"/>
      <c r="I117" s="69"/>
      <c r="J117" s="4"/>
      <c r="K117" s="4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 spans="1:26" ht="15.75" customHeight="1" x14ac:dyDescent="0.3">
      <c r="A118" s="69"/>
      <c r="B118" s="69"/>
      <c r="C118" s="159"/>
      <c r="D118" s="69"/>
      <c r="E118" s="69"/>
      <c r="F118" s="160"/>
      <c r="G118" s="160"/>
      <c r="H118" s="69"/>
      <c r="I118" s="69"/>
      <c r="J118" s="4"/>
      <c r="K118" s="4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 spans="1:26" ht="15.75" customHeight="1" x14ac:dyDescent="0.3">
      <c r="A119" s="69"/>
      <c r="B119" s="69"/>
      <c r="C119" s="159"/>
      <c r="D119" s="69"/>
      <c r="E119" s="69"/>
      <c r="F119" s="160"/>
      <c r="G119" s="160"/>
      <c r="H119" s="69"/>
      <c r="I119" s="69"/>
      <c r="J119" s="4"/>
      <c r="K119" s="4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 spans="1:26" ht="15.75" customHeight="1" x14ac:dyDescent="0.3">
      <c r="A120" s="69"/>
      <c r="B120" s="69"/>
      <c r="C120" s="159"/>
      <c r="D120" s="69"/>
      <c r="E120" s="69"/>
      <c r="F120" s="160"/>
      <c r="G120" s="160"/>
      <c r="H120" s="69"/>
      <c r="I120" s="69"/>
      <c r="J120" s="4"/>
      <c r="K120" s="4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 spans="1:26" ht="15.75" customHeight="1" x14ac:dyDescent="0.3">
      <c r="A121" s="69"/>
      <c r="B121" s="69"/>
      <c r="C121" s="159"/>
      <c r="D121" s="69"/>
      <c r="E121" s="69"/>
      <c r="F121" s="160"/>
      <c r="G121" s="160"/>
      <c r="H121" s="69"/>
      <c r="I121" s="69"/>
      <c r="J121" s="4"/>
      <c r="K121" s="4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 spans="1:26" ht="15.75" customHeight="1" x14ac:dyDescent="0.3">
      <c r="A122" s="69"/>
      <c r="B122" s="69"/>
      <c r="C122" s="159"/>
      <c r="D122" s="69"/>
      <c r="E122" s="69"/>
      <c r="F122" s="160"/>
      <c r="G122" s="160"/>
      <c r="H122" s="69"/>
      <c r="I122" s="69"/>
      <c r="J122" s="4"/>
      <c r="K122" s="4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 spans="1:26" ht="15.75" customHeight="1" x14ac:dyDescent="0.3">
      <c r="A123" s="69"/>
      <c r="B123" s="69"/>
      <c r="C123" s="159"/>
      <c r="D123" s="69"/>
      <c r="E123" s="69"/>
      <c r="F123" s="160"/>
      <c r="G123" s="160"/>
      <c r="H123" s="69"/>
      <c r="I123" s="69"/>
      <c r="J123" s="4"/>
      <c r="K123" s="4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 spans="1:26" ht="15.75" customHeight="1" x14ac:dyDescent="0.3">
      <c r="A124" s="69"/>
      <c r="B124" s="69"/>
      <c r="C124" s="159"/>
      <c r="D124" s="69"/>
      <c r="E124" s="69"/>
      <c r="F124" s="160"/>
      <c r="G124" s="160"/>
      <c r="H124" s="69"/>
      <c r="I124" s="69"/>
      <c r="J124" s="4"/>
      <c r="K124" s="4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 spans="1:26" ht="15.75" customHeight="1" x14ac:dyDescent="0.3">
      <c r="A125" s="69"/>
      <c r="B125" s="69"/>
      <c r="C125" s="159"/>
      <c r="D125" s="69"/>
      <c r="E125" s="69"/>
      <c r="F125" s="160"/>
      <c r="G125" s="160"/>
      <c r="H125" s="69"/>
      <c r="I125" s="69"/>
      <c r="J125" s="4"/>
      <c r="K125" s="4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 spans="1:26" ht="15.75" customHeight="1" x14ac:dyDescent="0.3">
      <c r="A126" s="69"/>
      <c r="B126" s="69"/>
      <c r="C126" s="159"/>
      <c r="D126" s="69"/>
      <c r="E126" s="69"/>
      <c r="F126" s="160"/>
      <c r="G126" s="160"/>
      <c r="H126" s="69"/>
      <c r="I126" s="69"/>
      <c r="J126" s="4"/>
      <c r="K126" s="4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 spans="1:26" ht="15.75" customHeight="1" x14ac:dyDescent="0.3">
      <c r="A127" s="69"/>
      <c r="B127" s="69"/>
      <c r="C127" s="159"/>
      <c r="D127" s="69"/>
      <c r="E127" s="69"/>
      <c r="F127" s="160"/>
      <c r="G127" s="160"/>
      <c r="H127" s="69"/>
      <c r="I127" s="69"/>
      <c r="J127" s="4"/>
      <c r="K127" s="4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 spans="1:26" ht="15.75" customHeight="1" x14ac:dyDescent="0.3">
      <c r="A128" s="69"/>
      <c r="B128" s="69"/>
      <c r="C128" s="159"/>
      <c r="D128" s="69"/>
      <c r="E128" s="69"/>
      <c r="F128" s="160"/>
      <c r="G128" s="160"/>
      <c r="H128" s="69"/>
      <c r="I128" s="69"/>
      <c r="J128" s="4"/>
      <c r="K128" s="4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 spans="1:26" ht="15.75" customHeight="1" x14ac:dyDescent="0.3">
      <c r="A129" s="69"/>
      <c r="B129" s="69"/>
      <c r="C129" s="159"/>
      <c r="D129" s="69"/>
      <c r="E129" s="69"/>
      <c r="F129" s="160"/>
      <c r="G129" s="160"/>
      <c r="H129" s="69"/>
      <c r="I129" s="69"/>
      <c r="J129" s="4"/>
      <c r="K129" s="4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 spans="1:26" ht="15.75" customHeight="1" x14ac:dyDescent="0.3">
      <c r="A130" s="69"/>
      <c r="B130" s="69"/>
      <c r="C130" s="159"/>
      <c r="D130" s="69"/>
      <c r="E130" s="69"/>
      <c r="F130" s="160"/>
      <c r="G130" s="160"/>
      <c r="H130" s="69"/>
      <c r="I130" s="69"/>
      <c r="J130" s="4"/>
      <c r="K130" s="4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 spans="1:26" ht="15.75" customHeight="1" x14ac:dyDescent="0.3">
      <c r="A131" s="69"/>
      <c r="B131" s="69"/>
      <c r="C131" s="159"/>
      <c r="D131" s="69"/>
      <c r="E131" s="69"/>
      <c r="F131" s="160"/>
      <c r="G131" s="160"/>
      <c r="H131" s="69"/>
      <c r="I131" s="69"/>
      <c r="J131" s="4"/>
      <c r="K131" s="4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 spans="1:26" ht="15.75" customHeight="1" x14ac:dyDescent="0.3">
      <c r="A132" s="69"/>
      <c r="B132" s="69"/>
      <c r="C132" s="159"/>
      <c r="D132" s="69"/>
      <c r="E132" s="69"/>
      <c r="F132" s="160"/>
      <c r="G132" s="160"/>
      <c r="H132" s="69"/>
      <c r="I132" s="69"/>
      <c r="J132" s="4"/>
      <c r="K132" s="4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 spans="1:26" ht="15.75" customHeight="1" x14ac:dyDescent="0.3">
      <c r="A133" s="69"/>
      <c r="B133" s="69"/>
      <c r="C133" s="159"/>
      <c r="D133" s="69"/>
      <c r="E133" s="69"/>
      <c r="F133" s="160"/>
      <c r="G133" s="160"/>
      <c r="H133" s="69"/>
      <c r="I133" s="69"/>
      <c r="J133" s="4"/>
      <c r="K133" s="4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 spans="1:26" ht="15.75" customHeight="1" x14ac:dyDescent="0.3">
      <c r="A134" s="69"/>
      <c r="B134" s="69"/>
      <c r="C134" s="159"/>
      <c r="D134" s="69"/>
      <c r="E134" s="69"/>
      <c r="F134" s="160"/>
      <c r="G134" s="160"/>
      <c r="H134" s="69"/>
      <c r="I134" s="69"/>
      <c r="J134" s="4"/>
      <c r="K134" s="4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 spans="1:26" ht="15.75" customHeight="1" x14ac:dyDescent="0.3">
      <c r="A135" s="69"/>
      <c r="B135" s="69"/>
      <c r="C135" s="159"/>
      <c r="D135" s="69"/>
      <c r="E135" s="69"/>
      <c r="F135" s="160"/>
      <c r="G135" s="160"/>
      <c r="H135" s="69"/>
      <c r="I135" s="69"/>
      <c r="J135" s="4"/>
      <c r="K135" s="4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 spans="1:26" ht="15.75" customHeight="1" x14ac:dyDescent="0.3">
      <c r="A136" s="69"/>
      <c r="B136" s="69"/>
      <c r="C136" s="159"/>
      <c r="D136" s="69"/>
      <c r="E136" s="69"/>
      <c r="F136" s="160"/>
      <c r="G136" s="160"/>
      <c r="H136" s="69"/>
      <c r="I136" s="69"/>
      <c r="J136" s="4"/>
      <c r="K136" s="4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 spans="1:26" ht="15.75" customHeight="1" x14ac:dyDescent="0.3">
      <c r="A137" s="69"/>
      <c r="B137" s="69"/>
      <c r="C137" s="159"/>
      <c r="D137" s="69"/>
      <c r="E137" s="69"/>
      <c r="F137" s="160"/>
      <c r="G137" s="160"/>
      <c r="H137" s="69"/>
      <c r="I137" s="69"/>
      <c r="J137" s="4"/>
      <c r="K137" s="4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 spans="1:26" ht="15.75" customHeight="1" x14ac:dyDescent="0.3">
      <c r="A138" s="69"/>
      <c r="B138" s="69"/>
      <c r="C138" s="159"/>
      <c r="D138" s="69"/>
      <c r="E138" s="69"/>
      <c r="F138" s="160"/>
      <c r="G138" s="160"/>
      <c r="H138" s="69"/>
      <c r="I138" s="69"/>
      <c r="J138" s="4"/>
      <c r="K138" s="4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 spans="1:26" ht="15.75" customHeight="1" x14ac:dyDescent="0.3">
      <c r="A139" s="69"/>
      <c r="B139" s="69"/>
      <c r="C139" s="159"/>
      <c r="D139" s="69"/>
      <c r="E139" s="69"/>
      <c r="F139" s="160"/>
      <c r="G139" s="160"/>
      <c r="H139" s="69"/>
      <c r="I139" s="69"/>
      <c r="J139" s="4"/>
      <c r="K139" s="4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 spans="1:26" ht="15.75" customHeight="1" x14ac:dyDescent="0.3">
      <c r="A140" s="69"/>
      <c r="B140" s="69"/>
      <c r="C140" s="159"/>
      <c r="D140" s="69"/>
      <c r="E140" s="69"/>
      <c r="F140" s="160"/>
      <c r="G140" s="160"/>
      <c r="H140" s="69"/>
      <c r="I140" s="69"/>
      <c r="J140" s="4"/>
      <c r="K140" s="4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 spans="1:26" ht="15.75" customHeight="1" x14ac:dyDescent="0.3">
      <c r="A141" s="69"/>
      <c r="B141" s="69"/>
      <c r="C141" s="159"/>
      <c r="D141" s="69"/>
      <c r="E141" s="69"/>
      <c r="F141" s="160"/>
      <c r="G141" s="160"/>
      <c r="H141" s="69"/>
      <c r="I141" s="69"/>
      <c r="J141" s="4"/>
      <c r="K141" s="4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 spans="1:26" ht="15.75" customHeight="1" x14ac:dyDescent="0.3">
      <c r="A142" s="69"/>
      <c r="B142" s="69"/>
      <c r="C142" s="159"/>
      <c r="D142" s="69"/>
      <c r="E142" s="69"/>
      <c r="F142" s="160"/>
      <c r="G142" s="160"/>
      <c r="H142" s="69"/>
      <c r="I142" s="69"/>
      <c r="J142" s="4"/>
      <c r="K142" s="4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 spans="1:26" ht="15.75" customHeight="1" x14ac:dyDescent="0.3">
      <c r="A143" s="69"/>
      <c r="B143" s="69"/>
      <c r="C143" s="159"/>
      <c r="D143" s="69"/>
      <c r="E143" s="69"/>
      <c r="F143" s="160"/>
      <c r="G143" s="160"/>
      <c r="H143" s="69"/>
      <c r="I143" s="69"/>
      <c r="J143" s="4"/>
      <c r="K143" s="4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 spans="1:26" ht="15.75" customHeight="1" x14ac:dyDescent="0.3">
      <c r="A144" s="69"/>
      <c r="B144" s="69"/>
      <c r="C144" s="159"/>
      <c r="D144" s="69"/>
      <c r="E144" s="69"/>
      <c r="F144" s="160"/>
      <c r="G144" s="160"/>
      <c r="H144" s="69"/>
      <c r="I144" s="69"/>
      <c r="J144" s="4"/>
      <c r="K144" s="4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 spans="1:26" ht="15.75" customHeight="1" x14ac:dyDescent="0.3">
      <c r="A145" s="69"/>
      <c r="B145" s="69"/>
      <c r="C145" s="159"/>
      <c r="D145" s="69"/>
      <c r="E145" s="69"/>
      <c r="F145" s="160"/>
      <c r="G145" s="160"/>
      <c r="H145" s="69"/>
      <c r="I145" s="69"/>
      <c r="J145" s="4"/>
      <c r="K145" s="4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 spans="1:26" ht="15.75" customHeight="1" x14ac:dyDescent="0.3">
      <c r="A146" s="69"/>
      <c r="B146" s="69"/>
      <c r="C146" s="159"/>
      <c r="D146" s="69"/>
      <c r="E146" s="69"/>
      <c r="F146" s="160"/>
      <c r="G146" s="160"/>
      <c r="H146" s="69"/>
      <c r="I146" s="69"/>
      <c r="J146" s="4"/>
      <c r="K146" s="4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 spans="1:26" ht="15.75" customHeight="1" x14ac:dyDescent="0.3">
      <c r="A147" s="69"/>
      <c r="B147" s="69"/>
      <c r="C147" s="159"/>
      <c r="D147" s="69"/>
      <c r="E147" s="69"/>
      <c r="F147" s="160"/>
      <c r="G147" s="160"/>
      <c r="H147" s="69"/>
      <c r="I147" s="69"/>
      <c r="J147" s="4"/>
      <c r="K147" s="4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 spans="1:26" ht="15.75" customHeight="1" x14ac:dyDescent="0.3">
      <c r="A148" s="69"/>
      <c r="B148" s="69"/>
      <c r="C148" s="159"/>
      <c r="D148" s="69"/>
      <c r="E148" s="69"/>
      <c r="F148" s="160"/>
      <c r="G148" s="160"/>
      <c r="H148" s="69"/>
      <c r="I148" s="69"/>
      <c r="J148" s="4"/>
      <c r="K148" s="4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 spans="1:26" ht="15.75" customHeight="1" x14ac:dyDescent="0.3">
      <c r="A149" s="69"/>
      <c r="B149" s="69"/>
      <c r="C149" s="159"/>
      <c r="D149" s="69"/>
      <c r="E149" s="69"/>
      <c r="F149" s="160"/>
      <c r="G149" s="160"/>
      <c r="H149" s="69"/>
      <c r="I149" s="69"/>
      <c r="J149" s="4"/>
      <c r="K149" s="4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 spans="1:26" ht="15.75" customHeight="1" x14ac:dyDescent="0.3">
      <c r="A150" s="69"/>
      <c r="B150" s="69"/>
      <c r="C150" s="159"/>
      <c r="D150" s="69"/>
      <c r="E150" s="69"/>
      <c r="F150" s="160"/>
      <c r="G150" s="160"/>
      <c r="H150" s="69"/>
      <c r="I150" s="69"/>
      <c r="J150" s="4"/>
      <c r="K150" s="4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 spans="1:26" ht="15.75" customHeight="1" x14ac:dyDescent="0.3">
      <c r="A151" s="69"/>
      <c r="B151" s="69"/>
      <c r="C151" s="159"/>
      <c r="D151" s="69"/>
      <c r="E151" s="69"/>
      <c r="F151" s="160"/>
      <c r="G151" s="160"/>
      <c r="H151" s="69"/>
      <c r="I151" s="69"/>
      <c r="J151" s="4"/>
      <c r="K151" s="4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 spans="1:26" ht="15.75" customHeight="1" x14ac:dyDescent="0.3">
      <c r="A152" s="69"/>
      <c r="B152" s="69"/>
      <c r="C152" s="159"/>
      <c r="D152" s="69"/>
      <c r="E152" s="69"/>
      <c r="F152" s="160"/>
      <c r="G152" s="160"/>
      <c r="H152" s="69"/>
      <c r="I152" s="69"/>
      <c r="J152" s="4"/>
      <c r="K152" s="4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 spans="1:26" ht="15.75" customHeight="1" x14ac:dyDescent="0.3">
      <c r="A153" s="69"/>
      <c r="B153" s="69"/>
      <c r="C153" s="159"/>
      <c r="D153" s="69"/>
      <c r="E153" s="69"/>
      <c r="F153" s="160"/>
      <c r="G153" s="160"/>
      <c r="H153" s="69"/>
      <c r="I153" s="69"/>
      <c r="J153" s="4"/>
      <c r="K153" s="4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 spans="1:26" ht="15.75" customHeight="1" x14ac:dyDescent="0.3">
      <c r="A154" s="69"/>
      <c r="B154" s="69"/>
      <c r="C154" s="159"/>
      <c r="D154" s="69"/>
      <c r="E154" s="69"/>
      <c r="F154" s="160"/>
      <c r="G154" s="160"/>
      <c r="H154" s="69"/>
      <c r="I154" s="69"/>
      <c r="J154" s="4"/>
      <c r="K154" s="4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 spans="1:26" ht="15.75" customHeight="1" x14ac:dyDescent="0.3">
      <c r="A155" s="69"/>
      <c r="B155" s="69"/>
      <c r="C155" s="159"/>
      <c r="D155" s="69"/>
      <c r="E155" s="69"/>
      <c r="F155" s="160"/>
      <c r="G155" s="160"/>
      <c r="H155" s="69"/>
      <c r="I155" s="69"/>
      <c r="J155" s="4"/>
      <c r="K155" s="4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 spans="1:26" ht="15.75" customHeight="1" x14ac:dyDescent="0.3">
      <c r="A156" s="69"/>
      <c r="B156" s="69"/>
      <c r="C156" s="159"/>
      <c r="D156" s="69"/>
      <c r="E156" s="69"/>
      <c r="F156" s="160"/>
      <c r="G156" s="160"/>
      <c r="H156" s="69"/>
      <c r="I156" s="69"/>
      <c r="J156" s="4"/>
      <c r="K156" s="4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 spans="1:26" ht="15.75" customHeight="1" x14ac:dyDescent="0.3">
      <c r="A157" s="69"/>
      <c r="B157" s="69"/>
      <c r="C157" s="159"/>
      <c r="D157" s="69"/>
      <c r="E157" s="69"/>
      <c r="F157" s="160"/>
      <c r="G157" s="160"/>
      <c r="H157" s="69"/>
      <c r="I157" s="69"/>
      <c r="J157" s="4"/>
      <c r="K157" s="4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 spans="1:26" ht="15.75" customHeight="1" x14ac:dyDescent="0.3">
      <c r="A158" s="69"/>
      <c r="B158" s="69"/>
      <c r="C158" s="159"/>
      <c r="D158" s="69"/>
      <c r="E158" s="69"/>
      <c r="F158" s="160"/>
      <c r="G158" s="160"/>
      <c r="H158" s="69"/>
      <c r="I158" s="69"/>
      <c r="J158" s="4"/>
      <c r="K158" s="4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 spans="1:26" ht="15.75" customHeight="1" x14ac:dyDescent="0.3">
      <c r="A159" s="69"/>
      <c r="B159" s="69"/>
      <c r="C159" s="159"/>
      <c r="D159" s="69"/>
      <c r="E159" s="69"/>
      <c r="F159" s="160"/>
      <c r="G159" s="160"/>
      <c r="H159" s="69"/>
      <c r="I159" s="69"/>
      <c r="J159" s="4"/>
      <c r="K159" s="4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 spans="1:26" ht="15.75" customHeight="1" x14ac:dyDescent="0.3">
      <c r="A160" s="69"/>
      <c r="B160" s="69"/>
      <c r="C160" s="159"/>
      <c r="D160" s="69"/>
      <c r="E160" s="69"/>
      <c r="F160" s="160"/>
      <c r="G160" s="160"/>
      <c r="H160" s="69"/>
      <c r="I160" s="69"/>
      <c r="J160" s="4"/>
      <c r="K160" s="4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 spans="1:26" ht="15.75" customHeight="1" x14ac:dyDescent="0.3">
      <c r="A161" s="69"/>
      <c r="B161" s="69"/>
      <c r="C161" s="159"/>
      <c r="D161" s="69"/>
      <c r="E161" s="69"/>
      <c r="F161" s="160"/>
      <c r="G161" s="160"/>
      <c r="H161" s="69"/>
      <c r="I161" s="69"/>
      <c r="J161" s="4"/>
      <c r="K161" s="4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 spans="1:26" ht="15.75" customHeight="1" x14ac:dyDescent="0.3">
      <c r="A162" s="69"/>
      <c r="B162" s="69"/>
      <c r="C162" s="159"/>
      <c r="D162" s="69"/>
      <c r="E162" s="69"/>
      <c r="F162" s="160"/>
      <c r="G162" s="160"/>
      <c r="H162" s="69"/>
      <c r="I162" s="69"/>
      <c r="J162" s="4"/>
      <c r="K162" s="4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 spans="1:26" ht="15.75" customHeight="1" x14ac:dyDescent="0.3">
      <c r="A163" s="69"/>
      <c r="B163" s="69"/>
      <c r="C163" s="159"/>
      <c r="D163" s="69"/>
      <c r="E163" s="69"/>
      <c r="F163" s="160"/>
      <c r="G163" s="160"/>
      <c r="H163" s="69"/>
      <c r="I163" s="69"/>
      <c r="J163" s="4"/>
      <c r="K163" s="4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 spans="1:26" ht="15.75" customHeight="1" x14ac:dyDescent="0.3">
      <c r="A164" s="69"/>
      <c r="B164" s="69"/>
      <c r="C164" s="159"/>
      <c r="D164" s="69"/>
      <c r="E164" s="69"/>
      <c r="F164" s="160"/>
      <c r="G164" s="160"/>
      <c r="H164" s="69"/>
      <c r="I164" s="69"/>
      <c r="J164" s="4"/>
      <c r="K164" s="4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 spans="1:26" ht="15.75" customHeight="1" x14ac:dyDescent="0.3">
      <c r="A165" s="69"/>
      <c r="B165" s="69"/>
      <c r="C165" s="159"/>
      <c r="D165" s="69"/>
      <c r="E165" s="69"/>
      <c r="F165" s="160"/>
      <c r="G165" s="160"/>
      <c r="H165" s="69"/>
      <c r="I165" s="69"/>
      <c r="J165" s="4"/>
      <c r="K165" s="4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 spans="1:26" ht="15.75" customHeight="1" x14ac:dyDescent="0.3">
      <c r="A166" s="69"/>
      <c r="B166" s="69"/>
      <c r="C166" s="159"/>
      <c r="D166" s="69"/>
      <c r="E166" s="69"/>
      <c r="F166" s="160"/>
      <c r="G166" s="160"/>
      <c r="H166" s="69"/>
      <c r="I166" s="69"/>
      <c r="J166" s="4"/>
      <c r="K166" s="4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 spans="1:26" ht="15.75" customHeight="1" x14ac:dyDescent="0.3">
      <c r="A167" s="69"/>
      <c r="B167" s="69"/>
      <c r="C167" s="159"/>
      <c r="D167" s="69"/>
      <c r="E167" s="69"/>
      <c r="F167" s="160"/>
      <c r="G167" s="160"/>
      <c r="H167" s="69"/>
      <c r="I167" s="69"/>
      <c r="J167" s="4"/>
      <c r="K167" s="4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 spans="1:26" ht="15.75" customHeight="1" x14ac:dyDescent="0.3">
      <c r="A168" s="69"/>
      <c r="B168" s="69"/>
      <c r="C168" s="159"/>
      <c r="D168" s="69"/>
      <c r="E168" s="69"/>
      <c r="F168" s="160"/>
      <c r="G168" s="160"/>
      <c r="H168" s="69"/>
      <c r="I168" s="69"/>
      <c r="J168" s="4"/>
      <c r="K168" s="4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 spans="1:26" ht="15.75" customHeight="1" x14ac:dyDescent="0.3">
      <c r="A169" s="69"/>
      <c r="B169" s="69"/>
      <c r="C169" s="159"/>
      <c r="D169" s="69"/>
      <c r="E169" s="69"/>
      <c r="F169" s="160"/>
      <c r="G169" s="160"/>
      <c r="H169" s="69"/>
      <c r="I169" s="69"/>
      <c r="J169" s="4"/>
      <c r="K169" s="4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 spans="1:26" ht="15.75" customHeight="1" x14ac:dyDescent="0.3">
      <c r="A170" s="69"/>
      <c r="B170" s="69"/>
      <c r="C170" s="159"/>
      <c r="D170" s="69"/>
      <c r="E170" s="69"/>
      <c r="F170" s="160"/>
      <c r="G170" s="160"/>
      <c r="H170" s="69"/>
      <c r="I170" s="69"/>
      <c r="J170" s="4"/>
      <c r="K170" s="4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 spans="1:26" ht="15.75" customHeight="1" x14ac:dyDescent="0.3">
      <c r="A171" s="69"/>
      <c r="B171" s="69"/>
      <c r="C171" s="159"/>
      <c r="D171" s="69"/>
      <c r="E171" s="69"/>
      <c r="F171" s="160"/>
      <c r="G171" s="160"/>
      <c r="H171" s="69"/>
      <c r="I171" s="69"/>
      <c r="J171" s="4"/>
      <c r="K171" s="4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 spans="1:26" ht="15.75" customHeight="1" x14ac:dyDescent="0.3">
      <c r="A172" s="69"/>
      <c r="B172" s="69"/>
      <c r="C172" s="159"/>
      <c r="D172" s="69"/>
      <c r="E172" s="69"/>
      <c r="F172" s="160"/>
      <c r="G172" s="160"/>
      <c r="H172" s="69"/>
      <c r="I172" s="69"/>
      <c r="J172" s="4"/>
      <c r="K172" s="4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 spans="1:26" ht="15.75" customHeight="1" x14ac:dyDescent="0.3">
      <c r="A173" s="69"/>
      <c r="B173" s="69"/>
      <c r="C173" s="159"/>
      <c r="D173" s="69"/>
      <c r="E173" s="69"/>
      <c r="F173" s="160"/>
      <c r="G173" s="160"/>
      <c r="H173" s="69"/>
      <c r="I173" s="69"/>
      <c r="J173" s="4"/>
      <c r="K173" s="4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 spans="1:26" ht="15.75" customHeight="1" x14ac:dyDescent="0.3">
      <c r="A174" s="69"/>
      <c r="B174" s="69"/>
      <c r="C174" s="159"/>
      <c r="D174" s="69"/>
      <c r="E174" s="69"/>
      <c r="F174" s="160"/>
      <c r="G174" s="160"/>
      <c r="H174" s="69"/>
      <c r="I174" s="69"/>
      <c r="J174" s="4"/>
      <c r="K174" s="4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 spans="1:26" ht="15.75" customHeight="1" x14ac:dyDescent="0.3">
      <c r="A175" s="69"/>
      <c r="B175" s="69"/>
      <c r="C175" s="159"/>
      <c r="D175" s="69"/>
      <c r="E175" s="69"/>
      <c r="F175" s="160"/>
      <c r="G175" s="160"/>
      <c r="H175" s="69"/>
      <c r="I175" s="69"/>
      <c r="J175" s="4"/>
      <c r="K175" s="4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 spans="1:26" ht="15.75" customHeight="1" x14ac:dyDescent="0.3">
      <c r="A176" s="69"/>
      <c r="B176" s="69"/>
      <c r="C176" s="159"/>
      <c r="D176" s="69"/>
      <c r="E176" s="69"/>
      <c r="F176" s="160"/>
      <c r="G176" s="160"/>
      <c r="H176" s="69"/>
      <c r="I176" s="69"/>
      <c r="J176" s="4"/>
      <c r="K176" s="4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 spans="1:26" ht="15.75" customHeight="1" x14ac:dyDescent="0.3">
      <c r="A177" s="69"/>
      <c r="B177" s="69"/>
      <c r="C177" s="159"/>
      <c r="D177" s="69"/>
      <c r="E177" s="69"/>
      <c r="F177" s="160"/>
      <c r="G177" s="160"/>
      <c r="H177" s="69"/>
      <c r="I177" s="69"/>
      <c r="J177" s="4"/>
      <c r="K177" s="4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 spans="1:26" ht="15.75" customHeight="1" x14ac:dyDescent="0.3">
      <c r="A178" s="69"/>
      <c r="B178" s="69"/>
      <c r="C178" s="159"/>
      <c r="D178" s="69"/>
      <c r="E178" s="69"/>
      <c r="F178" s="160"/>
      <c r="G178" s="160"/>
      <c r="H178" s="69"/>
      <c r="I178" s="69"/>
      <c r="J178" s="4"/>
      <c r="K178" s="4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 spans="1:26" ht="15.75" customHeight="1" x14ac:dyDescent="0.3">
      <c r="A179" s="69"/>
      <c r="B179" s="69"/>
      <c r="C179" s="159"/>
      <c r="D179" s="69"/>
      <c r="E179" s="69"/>
      <c r="F179" s="160"/>
      <c r="G179" s="160"/>
      <c r="H179" s="69"/>
      <c r="I179" s="69"/>
      <c r="J179" s="4"/>
      <c r="K179" s="4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 spans="1:26" ht="15.75" customHeight="1" x14ac:dyDescent="0.3">
      <c r="A180" s="69"/>
      <c r="B180" s="69"/>
      <c r="C180" s="159"/>
      <c r="D180" s="69"/>
      <c r="E180" s="69"/>
      <c r="F180" s="160"/>
      <c r="G180" s="160"/>
      <c r="H180" s="69"/>
      <c r="I180" s="69"/>
      <c r="J180" s="4"/>
      <c r="K180" s="4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 spans="1:26" ht="15.75" customHeight="1" x14ac:dyDescent="0.3">
      <c r="A181" s="69"/>
      <c r="B181" s="69"/>
      <c r="C181" s="159"/>
      <c r="D181" s="69"/>
      <c r="E181" s="69"/>
      <c r="F181" s="160"/>
      <c r="G181" s="160"/>
      <c r="H181" s="69"/>
      <c r="I181" s="69"/>
      <c r="J181" s="4"/>
      <c r="K181" s="4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 spans="1:26" ht="15.75" customHeight="1" x14ac:dyDescent="0.3">
      <c r="A182" s="69"/>
      <c r="B182" s="69"/>
      <c r="C182" s="159"/>
      <c r="D182" s="69"/>
      <c r="E182" s="69"/>
      <c r="F182" s="160"/>
      <c r="G182" s="160"/>
      <c r="H182" s="69"/>
      <c r="I182" s="69"/>
      <c r="J182" s="4"/>
      <c r="K182" s="4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 spans="1:26" ht="15.75" customHeight="1" x14ac:dyDescent="0.3">
      <c r="A183" s="69"/>
      <c r="B183" s="69"/>
      <c r="C183" s="159"/>
      <c r="D183" s="69"/>
      <c r="E183" s="69"/>
      <c r="F183" s="160"/>
      <c r="G183" s="160"/>
      <c r="H183" s="69"/>
      <c r="I183" s="69"/>
      <c r="J183" s="4"/>
      <c r="K183" s="4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 spans="1:26" ht="15.75" customHeight="1" x14ac:dyDescent="0.3">
      <c r="A184" s="69"/>
      <c r="B184" s="69"/>
      <c r="C184" s="159"/>
      <c r="D184" s="69"/>
      <c r="E184" s="69"/>
      <c r="F184" s="160"/>
      <c r="G184" s="160"/>
      <c r="H184" s="69"/>
      <c r="I184" s="69"/>
      <c r="J184" s="4"/>
      <c r="K184" s="4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 spans="1:26" ht="15.75" customHeight="1" x14ac:dyDescent="0.3">
      <c r="A185" s="69"/>
      <c r="B185" s="69"/>
      <c r="C185" s="159"/>
      <c r="D185" s="69"/>
      <c r="E185" s="69"/>
      <c r="F185" s="160"/>
      <c r="G185" s="160"/>
      <c r="H185" s="69"/>
      <c r="I185" s="69"/>
      <c r="J185" s="4"/>
      <c r="K185" s="4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 spans="1:26" ht="15.75" customHeight="1" x14ac:dyDescent="0.3">
      <c r="A186" s="69"/>
      <c r="B186" s="69"/>
      <c r="C186" s="159"/>
      <c r="D186" s="69"/>
      <c r="E186" s="69"/>
      <c r="F186" s="160"/>
      <c r="G186" s="160"/>
      <c r="H186" s="69"/>
      <c r="I186" s="69"/>
      <c r="J186" s="4"/>
      <c r="K186" s="4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 spans="1:26" ht="15.75" customHeight="1" x14ac:dyDescent="0.3">
      <c r="A187" s="69"/>
      <c r="B187" s="69"/>
      <c r="C187" s="159"/>
      <c r="D187" s="69"/>
      <c r="E187" s="69"/>
      <c r="F187" s="160"/>
      <c r="G187" s="160"/>
      <c r="H187" s="69"/>
      <c r="I187" s="69"/>
      <c r="J187" s="4"/>
      <c r="K187" s="4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 spans="1:26" ht="15.75" customHeight="1" x14ac:dyDescent="0.3">
      <c r="A188" s="69"/>
      <c r="B188" s="69"/>
      <c r="C188" s="159"/>
      <c r="D188" s="69"/>
      <c r="E188" s="69"/>
      <c r="F188" s="160"/>
      <c r="G188" s="160"/>
      <c r="H188" s="69"/>
      <c r="I188" s="69"/>
      <c r="J188" s="4"/>
      <c r="K188" s="4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 spans="1:26" ht="15.75" customHeight="1" x14ac:dyDescent="0.3">
      <c r="A189" s="69"/>
      <c r="B189" s="69"/>
      <c r="C189" s="159"/>
      <c r="D189" s="69"/>
      <c r="E189" s="69"/>
      <c r="F189" s="160"/>
      <c r="G189" s="160"/>
      <c r="H189" s="69"/>
      <c r="I189" s="69"/>
      <c r="J189" s="4"/>
      <c r="K189" s="4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 spans="1:26" ht="15.75" customHeight="1" x14ac:dyDescent="0.3">
      <c r="A190" s="69"/>
      <c r="B190" s="69"/>
      <c r="C190" s="159"/>
      <c r="D190" s="69"/>
      <c r="E190" s="69"/>
      <c r="F190" s="160"/>
      <c r="G190" s="160"/>
      <c r="H190" s="69"/>
      <c r="I190" s="69"/>
      <c r="J190" s="4"/>
      <c r="K190" s="4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 spans="1:26" ht="15.75" customHeight="1" x14ac:dyDescent="0.3">
      <c r="A191" s="69"/>
      <c r="B191" s="69"/>
      <c r="C191" s="159"/>
      <c r="D191" s="69"/>
      <c r="E191" s="69"/>
      <c r="F191" s="160"/>
      <c r="G191" s="160"/>
      <c r="H191" s="69"/>
      <c r="I191" s="69"/>
      <c r="J191" s="4"/>
      <c r="K191" s="4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 spans="1:26" ht="15.75" customHeight="1" x14ac:dyDescent="0.3">
      <c r="A192" s="69"/>
      <c r="B192" s="69"/>
      <c r="C192" s="159"/>
      <c r="D192" s="69"/>
      <c r="E192" s="69"/>
      <c r="F192" s="160"/>
      <c r="G192" s="160"/>
      <c r="H192" s="69"/>
      <c r="I192" s="69"/>
      <c r="J192" s="4"/>
      <c r="K192" s="4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 spans="1:26" ht="15.75" customHeight="1" x14ac:dyDescent="0.3">
      <c r="A193" s="69"/>
      <c r="B193" s="69"/>
      <c r="C193" s="159"/>
      <c r="D193" s="69"/>
      <c r="E193" s="69"/>
      <c r="F193" s="160"/>
      <c r="G193" s="160"/>
      <c r="H193" s="69"/>
      <c r="I193" s="69"/>
      <c r="J193" s="4"/>
      <c r="K193" s="4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 spans="1:26" ht="15.75" customHeight="1" x14ac:dyDescent="0.3">
      <c r="A194" s="69"/>
      <c r="B194" s="69"/>
      <c r="C194" s="159"/>
      <c r="D194" s="69"/>
      <c r="E194" s="69"/>
      <c r="F194" s="160"/>
      <c r="G194" s="160"/>
      <c r="H194" s="69"/>
      <c r="I194" s="69"/>
      <c r="J194" s="4"/>
      <c r="K194" s="4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 spans="1:26" ht="15.75" customHeight="1" x14ac:dyDescent="0.3">
      <c r="A195" s="69"/>
      <c r="B195" s="69"/>
      <c r="C195" s="159"/>
      <c r="D195" s="69"/>
      <c r="E195" s="69"/>
      <c r="F195" s="160"/>
      <c r="G195" s="160"/>
      <c r="H195" s="69"/>
      <c r="I195" s="69"/>
      <c r="J195" s="4"/>
      <c r="K195" s="4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 spans="1:26" ht="15.75" customHeight="1" x14ac:dyDescent="0.3">
      <c r="A196" s="69"/>
      <c r="B196" s="69"/>
      <c r="C196" s="159"/>
      <c r="D196" s="69"/>
      <c r="E196" s="69"/>
      <c r="F196" s="160"/>
      <c r="G196" s="160"/>
      <c r="H196" s="69"/>
      <c r="I196" s="69"/>
      <c r="J196" s="4"/>
      <c r="K196" s="4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 spans="1:26" ht="15.75" customHeight="1" x14ac:dyDescent="0.3">
      <c r="A197" s="69"/>
      <c r="B197" s="69"/>
      <c r="C197" s="159"/>
      <c r="D197" s="69"/>
      <c r="E197" s="69"/>
      <c r="F197" s="160"/>
      <c r="G197" s="160"/>
      <c r="H197" s="69"/>
      <c r="I197" s="69"/>
      <c r="J197" s="4"/>
      <c r="K197" s="4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 spans="1:26" ht="15.75" customHeight="1" x14ac:dyDescent="0.3">
      <c r="A198" s="69"/>
      <c r="B198" s="69"/>
      <c r="C198" s="159"/>
      <c r="D198" s="69"/>
      <c r="E198" s="69"/>
      <c r="F198" s="160"/>
      <c r="G198" s="160"/>
      <c r="H198" s="69"/>
      <c r="I198" s="69"/>
      <c r="J198" s="4"/>
      <c r="K198" s="4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 spans="1:26" ht="15.75" customHeight="1" x14ac:dyDescent="0.3">
      <c r="A199" s="69"/>
      <c r="B199" s="69"/>
      <c r="C199" s="159"/>
      <c r="D199" s="69"/>
      <c r="E199" s="69"/>
      <c r="F199" s="160"/>
      <c r="G199" s="160"/>
      <c r="H199" s="69"/>
      <c r="I199" s="69"/>
      <c r="J199" s="4"/>
      <c r="K199" s="4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 spans="1:26" ht="15.75" customHeight="1" x14ac:dyDescent="0.3">
      <c r="A200" s="69"/>
      <c r="B200" s="69"/>
      <c r="C200" s="159"/>
      <c r="D200" s="69"/>
      <c r="E200" s="69"/>
      <c r="F200" s="160"/>
      <c r="G200" s="160"/>
      <c r="H200" s="69"/>
      <c r="I200" s="69"/>
      <c r="J200" s="4"/>
      <c r="K200" s="4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 spans="1:26" ht="15.75" customHeight="1" x14ac:dyDescent="0.3">
      <c r="A201" s="69"/>
      <c r="B201" s="69"/>
      <c r="C201" s="159"/>
      <c r="D201" s="69"/>
      <c r="E201" s="69"/>
      <c r="F201" s="160"/>
      <c r="G201" s="160"/>
      <c r="H201" s="69"/>
      <c r="I201" s="69"/>
      <c r="J201" s="4"/>
      <c r="K201" s="4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 spans="1:26" ht="15.75" customHeight="1" x14ac:dyDescent="0.3">
      <c r="A202" s="69"/>
      <c r="B202" s="69"/>
      <c r="C202" s="159"/>
      <c r="D202" s="69"/>
      <c r="E202" s="69"/>
      <c r="F202" s="160"/>
      <c r="G202" s="160"/>
      <c r="H202" s="69"/>
      <c r="I202" s="69"/>
      <c r="J202" s="4"/>
      <c r="K202" s="4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 spans="1:26" ht="15.75" customHeight="1" x14ac:dyDescent="0.3">
      <c r="A203" s="69"/>
      <c r="B203" s="69"/>
      <c r="C203" s="159"/>
      <c r="D203" s="69"/>
      <c r="E203" s="69"/>
      <c r="F203" s="160"/>
      <c r="G203" s="160"/>
      <c r="H203" s="69"/>
      <c r="I203" s="69"/>
      <c r="J203" s="4"/>
      <c r="K203" s="4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 spans="1:26" ht="15.75" customHeight="1" x14ac:dyDescent="0.3">
      <c r="A204" s="69"/>
      <c r="B204" s="69"/>
      <c r="C204" s="159"/>
      <c r="D204" s="69"/>
      <c r="E204" s="69"/>
      <c r="F204" s="160"/>
      <c r="G204" s="160"/>
      <c r="H204" s="69"/>
      <c r="I204" s="69"/>
      <c r="J204" s="4"/>
      <c r="K204" s="4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 spans="1:26" ht="15.75" customHeight="1" x14ac:dyDescent="0.3">
      <c r="A205" s="69"/>
      <c r="B205" s="69"/>
      <c r="C205" s="159"/>
      <c r="D205" s="69"/>
      <c r="E205" s="69"/>
      <c r="F205" s="160"/>
      <c r="G205" s="160"/>
      <c r="H205" s="69"/>
      <c r="I205" s="69"/>
      <c r="J205" s="4"/>
      <c r="K205" s="4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 spans="1:26" ht="15.75" customHeight="1" x14ac:dyDescent="0.3">
      <c r="A206" s="69"/>
      <c r="B206" s="69"/>
      <c r="C206" s="159"/>
      <c r="D206" s="69"/>
      <c r="E206" s="69"/>
      <c r="F206" s="160"/>
      <c r="G206" s="160"/>
      <c r="H206" s="69"/>
      <c r="I206" s="69"/>
      <c r="J206" s="4"/>
      <c r="K206" s="4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 spans="1:26" ht="15.75" customHeight="1" x14ac:dyDescent="0.3">
      <c r="A207" s="69"/>
      <c r="B207" s="69"/>
      <c r="C207" s="159"/>
      <c r="D207" s="69"/>
      <c r="E207" s="69"/>
      <c r="F207" s="160"/>
      <c r="G207" s="160"/>
      <c r="H207" s="69"/>
      <c r="I207" s="69"/>
      <c r="J207" s="4"/>
      <c r="K207" s="4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 spans="1:26" ht="15.75" customHeight="1" x14ac:dyDescent="0.3">
      <c r="A208" s="69"/>
      <c r="B208" s="69"/>
      <c r="C208" s="159"/>
      <c r="D208" s="69"/>
      <c r="E208" s="69"/>
      <c r="F208" s="160"/>
      <c r="G208" s="160"/>
      <c r="H208" s="69"/>
      <c r="I208" s="69"/>
      <c r="J208" s="4"/>
      <c r="K208" s="4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 spans="1:26" ht="15.75" customHeight="1" x14ac:dyDescent="0.3">
      <c r="A209" s="69"/>
      <c r="B209" s="69"/>
      <c r="C209" s="159"/>
      <c r="D209" s="69"/>
      <c r="E209" s="69"/>
      <c r="F209" s="160"/>
      <c r="G209" s="160"/>
      <c r="H209" s="69"/>
      <c r="I209" s="69"/>
      <c r="J209" s="4"/>
      <c r="K209" s="4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 spans="1:26" ht="15.75" customHeight="1" x14ac:dyDescent="0.3">
      <c r="A210" s="69"/>
      <c r="B210" s="69"/>
      <c r="C210" s="159"/>
      <c r="D210" s="69"/>
      <c r="E210" s="69"/>
      <c r="F210" s="160"/>
      <c r="G210" s="160"/>
      <c r="H210" s="69"/>
      <c r="I210" s="69"/>
      <c r="J210" s="4"/>
      <c r="K210" s="4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 spans="1:26" ht="15.75" customHeight="1" x14ac:dyDescent="0.3">
      <c r="A211" s="69"/>
      <c r="B211" s="69"/>
      <c r="C211" s="159"/>
      <c r="D211" s="69"/>
      <c r="E211" s="69"/>
      <c r="F211" s="160"/>
      <c r="G211" s="160"/>
      <c r="H211" s="69"/>
      <c r="I211" s="69"/>
      <c r="J211" s="4"/>
      <c r="K211" s="4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 spans="1:26" ht="15.75" customHeight="1" x14ac:dyDescent="0.3">
      <c r="A212" s="69"/>
      <c r="B212" s="69"/>
      <c r="C212" s="159"/>
      <c r="D212" s="69"/>
      <c r="E212" s="69"/>
      <c r="F212" s="160"/>
      <c r="G212" s="160"/>
      <c r="H212" s="69"/>
      <c r="I212" s="69"/>
      <c r="J212" s="4"/>
      <c r="K212" s="4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 spans="1:26" ht="15.75" customHeight="1" x14ac:dyDescent="0.3">
      <c r="A213" s="69"/>
      <c r="B213" s="69"/>
      <c r="C213" s="159"/>
      <c r="D213" s="69"/>
      <c r="E213" s="69"/>
      <c r="F213" s="160"/>
      <c r="G213" s="160"/>
      <c r="H213" s="69"/>
      <c r="I213" s="69"/>
      <c r="J213" s="4"/>
      <c r="K213" s="4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 spans="1:26" ht="15.75" customHeight="1" x14ac:dyDescent="0.3">
      <c r="A214" s="69"/>
      <c r="B214" s="69"/>
      <c r="C214" s="159"/>
      <c r="D214" s="69"/>
      <c r="E214" s="69"/>
      <c r="F214" s="160"/>
      <c r="G214" s="160"/>
      <c r="H214" s="69"/>
      <c r="I214" s="69"/>
      <c r="J214" s="4"/>
      <c r="K214" s="4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 spans="1:26" ht="15.75" customHeight="1" x14ac:dyDescent="0.3">
      <c r="A215" s="69"/>
      <c r="B215" s="69"/>
      <c r="C215" s="159"/>
      <c r="D215" s="69"/>
      <c r="E215" s="69"/>
      <c r="F215" s="160"/>
      <c r="G215" s="160"/>
      <c r="H215" s="69"/>
      <c r="I215" s="69"/>
      <c r="J215" s="4"/>
      <c r="K215" s="4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 spans="1:26" ht="15.75" customHeight="1" x14ac:dyDescent="0.3">
      <c r="A216" s="69"/>
      <c r="B216" s="69"/>
      <c r="C216" s="159"/>
      <c r="D216" s="69"/>
      <c r="E216" s="69"/>
      <c r="F216" s="160"/>
      <c r="G216" s="160"/>
      <c r="H216" s="69"/>
      <c r="I216" s="69"/>
      <c r="J216" s="4"/>
      <c r="K216" s="4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 spans="1:26" ht="15.75" customHeight="1" x14ac:dyDescent="0.3">
      <c r="A217" s="69"/>
      <c r="B217" s="69"/>
      <c r="C217" s="159"/>
      <c r="D217" s="69"/>
      <c r="E217" s="69"/>
      <c r="F217" s="160"/>
      <c r="G217" s="160"/>
      <c r="H217" s="69"/>
      <c r="I217" s="69"/>
      <c r="J217" s="4"/>
      <c r="K217" s="4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 spans="1:26" ht="15.75" customHeight="1" x14ac:dyDescent="0.3">
      <c r="A218" s="69"/>
      <c r="B218" s="69"/>
      <c r="C218" s="159"/>
      <c r="D218" s="69"/>
      <c r="E218" s="69"/>
      <c r="F218" s="160"/>
      <c r="G218" s="160"/>
      <c r="H218" s="69"/>
      <c r="I218" s="69"/>
      <c r="J218" s="4"/>
      <c r="K218" s="4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 spans="1:26" ht="15.75" customHeight="1" x14ac:dyDescent="0.3">
      <c r="A219" s="69"/>
      <c r="B219" s="69"/>
      <c r="C219" s="159"/>
      <c r="D219" s="69"/>
      <c r="E219" s="69"/>
      <c r="F219" s="160"/>
      <c r="G219" s="160"/>
      <c r="H219" s="69"/>
      <c r="I219" s="69"/>
      <c r="J219" s="4"/>
      <c r="K219" s="4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 spans="1:26" ht="15.75" customHeight="1" x14ac:dyDescent="0.3">
      <c r="A220" s="69"/>
      <c r="B220" s="69"/>
      <c r="C220" s="159"/>
      <c r="D220" s="69"/>
      <c r="E220" s="69"/>
      <c r="F220" s="160"/>
      <c r="G220" s="160"/>
      <c r="H220" s="69"/>
      <c r="I220" s="69"/>
      <c r="J220" s="4"/>
      <c r="K220" s="4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 spans="1:26" ht="15.75" customHeight="1" x14ac:dyDescent="0.3">
      <c r="A221" s="69"/>
      <c r="B221" s="69"/>
      <c r="C221" s="159"/>
      <c r="D221" s="69"/>
      <c r="E221" s="69"/>
      <c r="F221" s="160"/>
      <c r="G221" s="160"/>
      <c r="H221" s="69"/>
      <c r="I221" s="69"/>
      <c r="J221" s="4"/>
      <c r="K221" s="4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 spans="1:26" ht="15.75" customHeight="1" x14ac:dyDescent="0.3">
      <c r="A222" s="69"/>
      <c r="B222" s="69"/>
      <c r="C222" s="159"/>
      <c r="D222" s="69"/>
      <c r="E222" s="69"/>
      <c r="F222" s="160"/>
      <c r="G222" s="160"/>
      <c r="H222" s="69"/>
      <c r="I222" s="69"/>
      <c r="J222" s="4"/>
      <c r="K222" s="4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 spans="1:26" ht="15.75" customHeight="1" x14ac:dyDescent="0.3">
      <c r="A223" s="69"/>
      <c r="B223" s="69"/>
      <c r="C223" s="159"/>
      <c r="D223" s="69"/>
      <c r="E223" s="69"/>
      <c r="F223" s="160"/>
      <c r="G223" s="160"/>
      <c r="H223" s="69"/>
      <c r="I223" s="69"/>
      <c r="J223" s="4"/>
      <c r="K223" s="4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 spans="1:26" ht="15.75" customHeight="1" x14ac:dyDescent="0.3">
      <c r="A224" s="69"/>
      <c r="B224" s="69"/>
      <c r="C224" s="159"/>
      <c r="D224" s="69"/>
      <c r="E224" s="69"/>
      <c r="F224" s="160"/>
      <c r="G224" s="160"/>
      <c r="H224" s="69"/>
      <c r="I224" s="69"/>
      <c r="J224" s="4"/>
      <c r="K224" s="4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 spans="1:26" ht="15.75" customHeight="1" x14ac:dyDescent="0.3">
      <c r="A225" s="69"/>
      <c r="B225" s="69"/>
      <c r="C225" s="159"/>
      <c r="D225" s="69"/>
      <c r="E225" s="69"/>
      <c r="F225" s="160"/>
      <c r="G225" s="160"/>
      <c r="H225" s="69"/>
      <c r="I225" s="69"/>
      <c r="J225" s="4"/>
      <c r="K225" s="4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 spans="1:26" ht="15.75" customHeight="1" x14ac:dyDescent="0.3">
      <c r="A226" s="69"/>
      <c r="B226" s="69"/>
      <c r="C226" s="159"/>
      <c r="D226" s="69"/>
      <c r="E226" s="69"/>
      <c r="F226" s="160"/>
      <c r="G226" s="160"/>
      <c r="H226" s="69"/>
      <c r="I226" s="69"/>
      <c r="J226" s="4"/>
      <c r="K226" s="4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 spans="1:26" ht="15.75" customHeight="1" x14ac:dyDescent="0.3">
      <c r="A227" s="69"/>
      <c r="B227" s="69"/>
      <c r="C227" s="159"/>
      <c r="D227" s="69"/>
      <c r="E227" s="69"/>
      <c r="F227" s="160"/>
      <c r="G227" s="160"/>
      <c r="H227" s="69"/>
      <c r="I227" s="69"/>
      <c r="J227" s="4"/>
      <c r="K227" s="4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 spans="1:26" ht="15.75" customHeight="1" x14ac:dyDescent="0.3">
      <c r="A228" s="69"/>
      <c r="B228" s="69"/>
      <c r="C228" s="159"/>
      <c r="D228" s="69"/>
      <c r="E228" s="69"/>
      <c r="F228" s="160"/>
      <c r="G228" s="160"/>
      <c r="H228" s="69"/>
      <c r="I228" s="69"/>
      <c r="J228" s="4"/>
      <c r="K228" s="4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 spans="1:26" ht="15.75" customHeight="1" x14ac:dyDescent="0.3">
      <c r="A229" s="69"/>
      <c r="B229" s="69"/>
      <c r="C229" s="159"/>
      <c r="D229" s="69"/>
      <c r="E229" s="69"/>
      <c r="F229" s="160"/>
      <c r="G229" s="160"/>
      <c r="H229" s="69"/>
      <c r="I229" s="69"/>
      <c r="J229" s="4"/>
      <c r="K229" s="4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 spans="1:26" ht="15.75" customHeight="1" x14ac:dyDescent="0.3">
      <c r="A230" s="69"/>
      <c r="B230" s="69"/>
      <c r="C230" s="159"/>
      <c r="D230" s="69"/>
      <c r="E230" s="69"/>
      <c r="F230" s="160"/>
      <c r="G230" s="160"/>
      <c r="H230" s="69"/>
      <c r="I230" s="69"/>
      <c r="J230" s="4"/>
      <c r="K230" s="4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 spans="1:26" ht="15.75" customHeight="1" x14ac:dyDescent="0.3">
      <c r="A231" s="69"/>
      <c r="B231" s="69"/>
      <c r="C231" s="159"/>
      <c r="D231" s="69"/>
      <c r="E231" s="69"/>
      <c r="F231" s="160"/>
      <c r="G231" s="160"/>
      <c r="H231" s="69"/>
      <c r="I231" s="69"/>
      <c r="J231" s="4"/>
      <c r="K231" s="4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 spans="1:26" ht="15.75" customHeight="1" x14ac:dyDescent="0.3">
      <c r="A232" s="69"/>
      <c r="B232" s="69"/>
      <c r="C232" s="159"/>
      <c r="D232" s="69"/>
      <c r="E232" s="69"/>
      <c r="F232" s="160"/>
      <c r="G232" s="160"/>
      <c r="H232" s="69"/>
      <c r="I232" s="69"/>
      <c r="J232" s="4"/>
      <c r="K232" s="4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 spans="1:26" ht="15.75" customHeight="1" x14ac:dyDescent="0.3">
      <c r="A233" s="69"/>
      <c r="B233" s="69"/>
      <c r="C233" s="159"/>
      <c r="D233" s="69"/>
      <c r="E233" s="69"/>
      <c r="F233" s="160"/>
      <c r="G233" s="160"/>
      <c r="H233" s="69"/>
      <c r="I233" s="69"/>
      <c r="J233" s="4"/>
      <c r="K233" s="4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 spans="1:26" ht="15.75" customHeight="1" x14ac:dyDescent="0.3">
      <c r="A234" s="69"/>
      <c r="B234" s="69"/>
      <c r="C234" s="159"/>
      <c r="D234" s="69"/>
      <c r="E234" s="69"/>
      <c r="F234" s="160"/>
      <c r="G234" s="160"/>
      <c r="H234" s="69"/>
      <c r="I234" s="69"/>
      <c r="J234" s="4"/>
      <c r="K234" s="4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 spans="1:26" ht="15.75" customHeight="1" x14ac:dyDescent="0.3">
      <c r="A235" s="69"/>
      <c r="B235" s="69"/>
      <c r="C235" s="159"/>
      <c r="D235" s="69"/>
      <c r="E235" s="69"/>
      <c r="F235" s="160"/>
      <c r="G235" s="160"/>
      <c r="H235" s="69"/>
      <c r="I235" s="69"/>
      <c r="J235" s="4"/>
      <c r="K235" s="4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 spans="1:26" ht="15.75" customHeight="1" x14ac:dyDescent="0.3">
      <c r="A236" s="69"/>
      <c r="B236" s="69"/>
      <c r="C236" s="159"/>
      <c r="D236" s="69"/>
      <c r="E236" s="69"/>
      <c r="F236" s="160"/>
      <c r="G236" s="160"/>
      <c r="H236" s="69"/>
      <c r="I236" s="69"/>
      <c r="J236" s="4"/>
      <c r="K236" s="4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 spans="1:26" ht="15.75" customHeight="1" x14ac:dyDescent="0.3">
      <c r="A237" s="69"/>
      <c r="B237" s="69"/>
      <c r="C237" s="159"/>
      <c r="D237" s="69"/>
      <c r="E237" s="69"/>
      <c r="F237" s="160"/>
      <c r="G237" s="160"/>
      <c r="H237" s="69"/>
      <c r="I237" s="69"/>
      <c r="J237" s="4"/>
      <c r="K237" s="4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 spans="1:26" ht="15.75" customHeight="1" x14ac:dyDescent="0.3">
      <c r="A238" s="69"/>
      <c r="B238" s="69"/>
      <c r="C238" s="159"/>
      <c r="D238" s="69"/>
      <c r="E238" s="69"/>
      <c r="F238" s="160"/>
      <c r="G238" s="160"/>
      <c r="H238" s="69"/>
      <c r="I238" s="69"/>
      <c r="J238" s="4"/>
      <c r="K238" s="4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 spans="1:26" ht="15.75" customHeight="1" x14ac:dyDescent="0.3">
      <c r="A239" s="69"/>
      <c r="B239" s="69"/>
      <c r="C239" s="159"/>
      <c r="D239" s="69"/>
      <c r="E239" s="69"/>
      <c r="F239" s="160"/>
      <c r="G239" s="160"/>
      <c r="H239" s="69"/>
      <c r="I239" s="69"/>
      <c r="J239" s="4"/>
      <c r="K239" s="4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 spans="1:26" ht="15.75" customHeight="1" x14ac:dyDescent="0.3">
      <c r="A240" s="69"/>
      <c r="B240" s="69"/>
      <c r="C240" s="159"/>
      <c r="D240" s="69"/>
      <c r="E240" s="69"/>
      <c r="F240" s="160"/>
      <c r="G240" s="160"/>
      <c r="H240" s="69"/>
      <c r="I240" s="69"/>
      <c r="J240" s="4"/>
      <c r="K240" s="4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 spans="1:26" ht="15.75" customHeight="1" x14ac:dyDescent="0.3">
      <c r="A241" s="69"/>
      <c r="B241" s="69"/>
      <c r="C241" s="159"/>
      <c r="D241" s="69"/>
      <c r="E241" s="69"/>
      <c r="F241" s="160"/>
      <c r="G241" s="160"/>
      <c r="H241" s="69"/>
      <c r="I241" s="69"/>
      <c r="J241" s="4"/>
      <c r="K241" s="4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 spans="1:26" ht="15.75" customHeight="1" x14ac:dyDescent="0.3">
      <c r="A242" s="69"/>
      <c r="B242" s="69"/>
      <c r="C242" s="159"/>
      <c r="D242" s="69"/>
      <c r="E242" s="69"/>
      <c r="F242" s="160"/>
      <c r="G242" s="160"/>
      <c r="H242" s="69"/>
      <c r="I242" s="69"/>
      <c r="J242" s="4"/>
      <c r="K242" s="4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 spans="1:26" ht="15.75" customHeight="1" x14ac:dyDescent="0.3">
      <c r="A243" s="69"/>
      <c r="B243" s="69"/>
      <c r="C243" s="159"/>
      <c r="D243" s="69"/>
      <c r="E243" s="69"/>
      <c r="F243" s="160"/>
      <c r="G243" s="160"/>
      <c r="H243" s="69"/>
      <c r="I243" s="69"/>
      <c r="J243" s="4"/>
      <c r="K243" s="4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 spans="1:26" ht="15.75" customHeight="1" x14ac:dyDescent="0.3">
      <c r="A244" s="69"/>
      <c r="B244" s="69"/>
      <c r="C244" s="159"/>
      <c r="D244" s="69"/>
      <c r="E244" s="69"/>
      <c r="F244" s="160"/>
      <c r="G244" s="160"/>
      <c r="H244" s="69"/>
      <c r="I244" s="69"/>
      <c r="J244" s="4"/>
      <c r="K244" s="4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 spans="1:26" ht="15.75" customHeight="1" x14ac:dyDescent="0.3">
      <c r="A245" s="69"/>
      <c r="B245" s="69"/>
      <c r="C245" s="159"/>
      <c r="D245" s="69"/>
      <c r="E245" s="69"/>
      <c r="F245" s="160"/>
      <c r="G245" s="160"/>
      <c r="H245" s="69"/>
      <c r="I245" s="69"/>
      <c r="J245" s="4"/>
      <c r="K245" s="4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 spans="1:26" ht="15.75" customHeight="1" x14ac:dyDescent="0.3">
      <c r="A246" s="69"/>
      <c r="B246" s="69"/>
      <c r="C246" s="159"/>
      <c r="D246" s="69"/>
      <c r="E246" s="69"/>
      <c r="F246" s="160"/>
      <c r="G246" s="160"/>
      <c r="H246" s="69"/>
      <c r="I246" s="69"/>
      <c r="J246" s="4"/>
      <c r="K246" s="4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 spans="1:26" ht="15.75" customHeight="1" x14ac:dyDescent="0.3">
      <c r="A247" s="69"/>
      <c r="B247" s="69"/>
      <c r="C247" s="159"/>
      <c r="D247" s="69"/>
      <c r="E247" s="69"/>
      <c r="F247" s="160"/>
      <c r="G247" s="160"/>
      <c r="H247" s="69"/>
      <c r="I247" s="69"/>
      <c r="J247" s="4"/>
      <c r="K247" s="4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 spans="1:26" ht="15.75" customHeight="1" x14ac:dyDescent="0.3">
      <c r="A248" s="69"/>
      <c r="B248" s="69"/>
      <c r="C248" s="159"/>
      <c r="D248" s="69"/>
      <c r="E248" s="69"/>
      <c r="F248" s="160"/>
      <c r="G248" s="160"/>
      <c r="H248" s="69"/>
      <c r="I248" s="69"/>
      <c r="J248" s="4"/>
      <c r="K248" s="4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 spans="1:26" ht="15.75" customHeight="1" x14ac:dyDescent="0.3">
      <c r="A249" s="69"/>
      <c r="B249" s="69"/>
      <c r="C249" s="159"/>
      <c r="D249" s="69"/>
      <c r="E249" s="69"/>
      <c r="F249" s="160"/>
      <c r="G249" s="160"/>
      <c r="H249" s="69"/>
      <c r="I249" s="69"/>
      <c r="J249" s="4"/>
      <c r="K249" s="4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 spans="1:26" ht="15.75" customHeight="1" x14ac:dyDescent="0.3">
      <c r="A250" s="69"/>
      <c r="B250" s="69"/>
      <c r="C250" s="159"/>
      <c r="D250" s="69"/>
      <c r="E250" s="69"/>
      <c r="F250" s="160"/>
      <c r="G250" s="160"/>
      <c r="H250" s="69"/>
      <c r="I250" s="69"/>
      <c r="J250" s="4"/>
      <c r="K250" s="4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 spans="1:26" ht="15.75" customHeight="1" x14ac:dyDescent="0.3">
      <c r="A251" s="69"/>
      <c r="B251" s="69"/>
      <c r="C251" s="159"/>
      <c r="D251" s="69"/>
      <c r="E251" s="69"/>
      <c r="F251" s="160"/>
      <c r="G251" s="160"/>
      <c r="H251" s="69"/>
      <c r="I251" s="69"/>
      <c r="J251" s="4"/>
      <c r="K251" s="4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 spans="1:26" ht="15.75" customHeight="1" x14ac:dyDescent="0.3">
      <c r="A252" s="69"/>
      <c r="B252" s="69"/>
      <c r="C252" s="159"/>
      <c r="D252" s="69"/>
      <c r="E252" s="69"/>
      <c r="F252" s="160"/>
      <c r="G252" s="160"/>
      <c r="H252" s="69"/>
      <c r="I252" s="69"/>
      <c r="J252" s="4"/>
      <c r="K252" s="4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 spans="1:26" ht="15.75" customHeight="1" x14ac:dyDescent="0.3">
      <c r="A253" s="69"/>
      <c r="B253" s="69"/>
      <c r="C253" s="159"/>
      <c r="D253" s="69"/>
      <c r="E253" s="69"/>
      <c r="F253" s="160"/>
      <c r="G253" s="160"/>
      <c r="H253" s="69"/>
      <c r="I253" s="69"/>
      <c r="J253" s="4"/>
      <c r="K253" s="4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 spans="1:26" ht="15.75" customHeight="1" x14ac:dyDescent="0.3">
      <c r="A254" s="69"/>
      <c r="B254" s="69"/>
      <c r="C254" s="159"/>
      <c r="D254" s="69"/>
      <c r="E254" s="69"/>
      <c r="F254" s="160"/>
      <c r="G254" s="160"/>
      <c r="H254" s="69"/>
      <c r="I254" s="69"/>
      <c r="J254" s="4"/>
      <c r="K254" s="4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 spans="1:26" ht="15.75" customHeight="1" x14ac:dyDescent="0.3">
      <c r="A255" s="69"/>
      <c r="B255" s="69"/>
      <c r="C255" s="159"/>
      <c r="D255" s="69"/>
      <c r="E255" s="69"/>
      <c r="F255" s="160"/>
      <c r="G255" s="160"/>
      <c r="H255" s="69"/>
      <c r="I255" s="69"/>
      <c r="J255" s="4"/>
      <c r="K255" s="4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 spans="1:26" ht="15.75" customHeight="1" x14ac:dyDescent="0.3">
      <c r="A256" s="69"/>
      <c r="B256" s="69"/>
      <c r="C256" s="159"/>
      <c r="D256" s="69"/>
      <c r="E256" s="69"/>
      <c r="F256" s="160"/>
      <c r="G256" s="160"/>
      <c r="H256" s="69"/>
      <c r="I256" s="69"/>
      <c r="J256" s="4"/>
      <c r="K256" s="4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 spans="1:26" ht="15.75" customHeight="1" x14ac:dyDescent="0.3">
      <c r="A257" s="69"/>
      <c r="B257" s="69"/>
      <c r="C257" s="159"/>
      <c r="D257" s="69"/>
      <c r="E257" s="69"/>
      <c r="F257" s="160"/>
      <c r="G257" s="160"/>
      <c r="H257" s="69"/>
      <c r="I257" s="69"/>
      <c r="J257" s="4"/>
      <c r="K257" s="4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 spans="1:26" ht="15.75" customHeight="1" x14ac:dyDescent="0.3">
      <c r="A258" s="69"/>
      <c r="B258" s="69"/>
      <c r="C258" s="159"/>
      <c r="D258" s="69"/>
      <c r="E258" s="69"/>
      <c r="F258" s="160"/>
      <c r="G258" s="160"/>
      <c r="H258" s="69"/>
      <c r="I258" s="69"/>
      <c r="J258" s="4"/>
      <c r="K258" s="4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 spans="1:26" ht="15.75" customHeight="1" x14ac:dyDescent="0.3">
      <c r="A259" s="69"/>
      <c r="B259" s="69"/>
      <c r="C259" s="159"/>
      <c r="D259" s="69"/>
      <c r="E259" s="69"/>
      <c r="F259" s="160"/>
      <c r="G259" s="160"/>
      <c r="H259" s="69"/>
      <c r="I259" s="69"/>
      <c r="J259" s="4"/>
      <c r="K259" s="4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 spans="1:26" ht="15.75" customHeight="1" x14ac:dyDescent="0.3">
      <c r="A260" s="69"/>
      <c r="B260" s="69"/>
      <c r="C260" s="159"/>
      <c r="D260" s="69"/>
      <c r="E260" s="69"/>
      <c r="F260" s="160"/>
      <c r="G260" s="160"/>
      <c r="H260" s="69"/>
      <c r="I260" s="69"/>
      <c r="J260" s="4"/>
      <c r="K260" s="4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 spans="1:26" ht="15.75" customHeight="1" x14ac:dyDescent="0.3">
      <c r="A261" s="69"/>
      <c r="B261" s="69"/>
      <c r="C261" s="159"/>
      <c r="D261" s="69"/>
      <c r="E261" s="69"/>
      <c r="F261" s="160"/>
      <c r="G261" s="160"/>
      <c r="H261" s="69"/>
      <c r="I261" s="69"/>
      <c r="J261" s="4"/>
      <c r="K261" s="4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 spans="1:26" ht="15.75" customHeight="1" x14ac:dyDescent="0.3">
      <c r="A262" s="69"/>
      <c r="B262" s="69"/>
      <c r="C262" s="159"/>
      <c r="D262" s="69"/>
      <c r="E262" s="69"/>
      <c r="F262" s="160"/>
      <c r="G262" s="160"/>
      <c r="H262" s="69"/>
      <c r="I262" s="69"/>
      <c r="J262" s="4"/>
      <c r="K262" s="4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 spans="1:26" ht="15.75" customHeight="1" x14ac:dyDescent="0.3">
      <c r="A263" s="69"/>
      <c r="B263" s="69"/>
      <c r="C263" s="159"/>
      <c r="D263" s="69"/>
      <c r="E263" s="69"/>
      <c r="F263" s="160"/>
      <c r="G263" s="160"/>
      <c r="H263" s="69"/>
      <c r="I263" s="69"/>
      <c r="J263" s="4"/>
      <c r="K263" s="4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 spans="1:26" ht="15.75" customHeight="1" x14ac:dyDescent="0.3">
      <c r="A264" s="69"/>
      <c r="B264" s="69"/>
      <c r="C264" s="159"/>
      <c r="D264" s="69"/>
      <c r="E264" s="69"/>
      <c r="F264" s="160"/>
      <c r="G264" s="160"/>
      <c r="H264" s="69"/>
      <c r="I264" s="69"/>
      <c r="J264" s="4"/>
      <c r="K264" s="4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 spans="1:26" ht="15.75" customHeight="1" x14ac:dyDescent="0.3">
      <c r="A265" s="69"/>
      <c r="B265" s="69"/>
      <c r="C265" s="159"/>
      <c r="D265" s="69"/>
      <c r="E265" s="69"/>
      <c r="F265" s="160"/>
      <c r="G265" s="160"/>
      <c r="H265" s="69"/>
      <c r="I265" s="69"/>
      <c r="J265" s="4"/>
      <c r="K265" s="4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 spans="1:26" ht="15.75" customHeight="1" x14ac:dyDescent="0.3">
      <c r="A266" s="69"/>
      <c r="B266" s="69"/>
      <c r="C266" s="159"/>
      <c r="D266" s="69"/>
      <c r="E266" s="69"/>
      <c r="F266" s="160"/>
      <c r="G266" s="160"/>
      <c r="H266" s="69"/>
      <c r="I266" s="69"/>
      <c r="J266" s="4"/>
      <c r="K266" s="4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 spans="1:26" ht="15.75" customHeight="1" x14ac:dyDescent="0.3">
      <c r="A267" s="69"/>
      <c r="B267" s="69"/>
      <c r="C267" s="159"/>
      <c r="D267" s="69"/>
      <c r="E267" s="69"/>
      <c r="F267" s="160"/>
      <c r="G267" s="160"/>
      <c r="H267" s="69"/>
      <c r="I267" s="69"/>
      <c r="J267" s="4"/>
      <c r="K267" s="4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 spans="1:26" ht="15.75" customHeight="1" x14ac:dyDescent="0.3">
      <c r="A268" s="69"/>
      <c r="B268" s="69"/>
      <c r="C268" s="159"/>
      <c r="D268" s="69"/>
      <c r="E268" s="69"/>
      <c r="F268" s="160"/>
      <c r="G268" s="160"/>
      <c r="H268" s="69"/>
      <c r="I268" s="69"/>
      <c r="J268" s="4"/>
      <c r="K268" s="4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 spans="1:26" ht="15.75" customHeight="1" x14ac:dyDescent="0.3">
      <c r="A269" s="69"/>
      <c r="B269" s="69"/>
      <c r="C269" s="159"/>
      <c r="D269" s="69"/>
      <c r="E269" s="69"/>
      <c r="F269" s="160"/>
      <c r="G269" s="160"/>
      <c r="H269" s="69"/>
      <c r="I269" s="69"/>
      <c r="J269" s="4"/>
      <c r="K269" s="4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 spans="1:26" ht="15.75" customHeight="1" x14ac:dyDescent="0.3">
      <c r="A270" s="69"/>
      <c r="B270" s="69"/>
      <c r="C270" s="159"/>
      <c r="D270" s="69"/>
      <c r="E270" s="69"/>
      <c r="F270" s="160"/>
      <c r="G270" s="160"/>
      <c r="H270" s="69"/>
      <c r="I270" s="69"/>
      <c r="J270" s="4"/>
      <c r="K270" s="4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 spans="1:26" ht="15.75" customHeight="1" x14ac:dyDescent="0.3">
      <c r="A271" s="69"/>
      <c r="B271" s="69"/>
      <c r="C271" s="159"/>
      <c r="D271" s="69"/>
      <c r="E271" s="69"/>
      <c r="F271" s="160"/>
      <c r="G271" s="160"/>
      <c r="H271" s="69"/>
      <c r="I271" s="69"/>
      <c r="J271" s="4"/>
      <c r="K271" s="4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 spans="1:26" ht="15.75" customHeight="1" x14ac:dyDescent="0.3">
      <c r="A272" s="69"/>
      <c r="B272" s="69"/>
      <c r="C272" s="159"/>
      <c r="D272" s="69"/>
      <c r="E272" s="69"/>
      <c r="F272" s="160"/>
      <c r="G272" s="160"/>
      <c r="H272" s="69"/>
      <c r="I272" s="69"/>
      <c r="J272" s="4"/>
      <c r="K272" s="4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 spans="1:26" ht="15.75" customHeight="1" x14ac:dyDescent="0.3">
      <c r="A273" s="69"/>
      <c r="B273" s="69"/>
      <c r="C273" s="159"/>
      <c r="D273" s="69"/>
      <c r="E273" s="69"/>
      <c r="F273" s="160"/>
      <c r="G273" s="160"/>
      <c r="H273" s="69"/>
      <c r="I273" s="69"/>
      <c r="J273" s="4"/>
      <c r="K273" s="4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 spans="1:26" ht="15.75" customHeight="1" x14ac:dyDescent="0.3">
      <c r="A274" s="69"/>
      <c r="B274" s="69"/>
      <c r="C274" s="159"/>
      <c r="D274" s="69"/>
      <c r="E274" s="69"/>
      <c r="F274" s="160"/>
      <c r="G274" s="160"/>
      <c r="H274" s="69"/>
      <c r="I274" s="69"/>
      <c r="J274" s="4"/>
      <c r="K274" s="4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 spans="1:26" ht="15.75" customHeight="1" x14ac:dyDescent="0.3">
      <c r="A275" s="69"/>
      <c r="B275" s="69"/>
      <c r="C275" s="159"/>
      <c r="D275" s="69"/>
      <c r="E275" s="69"/>
      <c r="F275" s="160"/>
      <c r="G275" s="160"/>
      <c r="H275" s="69"/>
      <c r="I275" s="69"/>
      <c r="J275" s="4"/>
      <c r="K275" s="4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 spans="1:26" ht="15.75" customHeight="1" x14ac:dyDescent="0.3">
      <c r="A276" s="69"/>
      <c r="B276" s="69"/>
      <c r="C276" s="159"/>
      <c r="D276" s="69"/>
      <c r="E276" s="69"/>
      <c r="F276" s="160"/>
      <c r="G276" s="160"/>
      <c r="H276" s="69"/>
      <c r="I276" s="69"/>
      <c r="J276" s="4"/>
      <c r="K276" s="4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 spans="1:26" ht="15.75" customHeight="1" x14ac:dyDescent="0.3">
      <c r="A277" s="69"/>
      <c r="B277" s="69"/>
      <c r="C277" s="159"/>
      <c r="D277" s="69"/>
      <c r="E277" s="69"/>
      <c r="F277" s="160"/>
      <c r="G277" s="160"/>
      <c r="H277" s="69"/>
      <c r="I277" s="69"/>
      <c r="J277" s="4"/>
      <c r="K277" s="4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 spans="1:26" ht="15.75" customHeight="1" x14ac:dyDescent="0.3">
      <c r="A278" s="69"/>
      <c r="B278" s="69"/>
      <c r="C278" s="159"/>
      <c r="D278" s="69"/>
      <c r="E278" s="69"/>
      <c r="F278" s="160"/>
      <c r="G278" s="160"/>
      <c r="H278" s="69"/>
      <c r="I278" s="69"/>
      <c r="J278" s="4"/>
      <c r="K278" s="4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 spans="1:26" ht="15.75" customHeight="1" x14ac:dyDescent="0.3">
      <c r="A279" s="69"/>
      <c r="B279" s="69"/>
      <c r="C279" s="159"/>
      <c r="D279" s="69"/>
      <c r="E279" s="69"/>
      <c r="F279" s="160"/>
      <c r="G279" s="160"/>
      <c r="H279" s="69"/>
      <c r="I279" s="69"/>
      <c r="J279" s="4"/>
      <c r="K279" s="4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 spans="1:26" ht="15.75" customHeight="1" x14ac:dyDescent="0.3">
      <c r="A280" s="69"/>
      <c r="B280" s="69"/>
      <c r="C280" s="159"/>
      <c r="D280" s="69"/>
      <c r="E280" s="69"/>
      <c r="F280" s="160"/>
      <c r="G280" s="160"/>
      <c r="H280" s="69"/>
      <c r="I280" s="69"/>
      <c r="J280" s="4"/>
      <c r="K280" s="4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 spans="1:26" ht="15.75" customHeight="1" x14ac:dyDescent="0.3">
      <c r="A281" s="69"/>
      <c r="B281" s="69"/>
      <c r="C281" s="159"/>
      <c r="D281" s="69"/>
      <c r="E281" s="69"/>
      <c r="F281" s="160"/>
      <c r="G281" s="160"/>
      <c r="H281" s="69"/>
      <c r="I281" s="69"/>
      <c r="J281" s="4"/>
      <c r="K281" s="4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 spans="1:26" ht="15.75" customHeight="1" x14ac:dyDescent="0.3">
      <c r="A282" s="69"/>
      <c r="B282" s="69"/>
      <c r="C282" s="159"/>
      <c r="D282" s="69"/>
      <c r="E282" s="69"/>
      <c r="F282" s="160"/>
      <c r="G282" s="160"/>
      <c r="H282" s="69"/>
      <c r="I282" s="69"/>
      <c r="J282" s="4"/>
      <c r="K282" s="4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 spans="1:26" ht="15.75" customHeight="1" x14ac:dyDescent="0.3">
      <c r="A283" s="69"/>
      <c r="B283" s="69"/>
      <c r="C283" s="159"/>
      <c r="D283" s="69"/>
      <c r="E283" s="69"/>
      <c r="F283" s="160"/>
      <c r="G283" s="160"/>
      <c r="H283" s="69"/>
      <c r="I283" s="69"/>
      <c r="J283" s="4"/>
      <c r="K283" s="4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 spans="1:26" ht="15.75" customHeight="1" x14ac:dyDescent="0.3">
      <c r="A284" s="69"/>
      <c r="B284" s="69"/>
      <c r="C284" s="159"/>
      <c r="D284" s="69"/>
      <c r="E284" s="69"/>
      <c r="F284" s="160"/>
      <c r="G284" s="160"/>
      <c r="H284" s="69"/>
      <c r="I284" s="69"/>
      <c r="J284" s="4"/>
      <c r="K284" s="4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 spans="1:26" ht="15.75" customHeight="1" x14ac:dyDescent="0.3">
      <c r="A285" s="69"/>
      <c r="B285" s="69"/>
      <c r="C285" s="159"/>
      <c r="D285" s="69"/>
      <c r="E285" s="69"/>
      <c r="F285" s="160"/>
      <c r="G285" s="160"/>
      <c r="H285" s="69"/>
      <c r="I285" s="69"/>
      <c r="J285" s="4"/>
      <c r="K285" s="4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 spans="1:26" ht="15.75" customHeight="1" x14ac:dyDescent="0.3">
      <c r="A286" s="69"/>
      <c r="B286" s="69"/>
      <c r="C286" s="159"/>
      <c r="D286" s="69"/>
      <c r="E286" s="69"/>
      <c r="F286" s="160"/>
      <c r="G286" s="160"/>
      <c r="H286" s="69"/>
      <c r="I286" s="69"/>
      <c r="J286" s="4"/>
      <c r="K286" s="4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 spans="1:26" ht="15.75" customHeight="1" x14ac:dyDescent="0.3">
      <c r="A287" s="69"/>
      <c r="B287" s="69"/>
      <c r="C287" s="159"/>
      <c r="D287" s="69"/>
      <c r="E287" s="69"/>
      <c r="F287" s="160"/>
      <c r="G287" s="160"/>
      <c r="H287" s="69"/>
      <c r="I287" s="69"/>
      <c r="J287" s="4"/>
      <c r="K287" s="4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 spans="1:26" ht="15.75" customHeight="1" x14ac:dyDescent="0.3">
      <c r="A288" s="69"/>
      <c r="B288" s="69"/>
      <c r="C288" s="159"/>
      <c r="D288" s="69"/>
      <c r="E288" s="69"/>
      <c r="F288" s="160"/>
      <c r="G288" s="160"/>
      <c r="H288" s="69"/>
      <c r="I288" s="69"/>
      <c r="J288" s="4"/>
      <c r="K288" s="4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 spans="1:26" ht="15.75" customHeight="1" x14ac:dyDescent="0.3">
      <c r="A289" s="69"/>
      <c r="B289" s="69"/>
      <c r="C289" s="159"/>
      <c r="D289" s="69"/>
      <c r="E289" s="69"/>
      <c r="F289" s="160"/>
      <c r="G289" s="160"/>
      <c r="H289" s="69"/>
      <c r="I289" s="69"/>
      <c r="J289" s="4"/>
      <c r="K289" s="4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 spans="1:26" ht="15.75" customHeight="1" x14ac:dyDescent="0.3">
      <c r="A290" s="69"/>
      <c r="B290" s="69"/>
      <c r="C290" s="159"/>
      <c r="D290" s="69"/>
      <c r="E290" s="69"/>
      <c r="F290" s="160"/>
      <c r="G290" s="160"/>
      <c r="H290" s="69"/>
      <c r="I290" s="69"/>
      <c r="J290" s="4"/>
      <c r="K290" s="4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 spans="1:26" ht="15.75" customHeight="1" x14ac:dyDescent="0.3">
      <c r="A291" s="69"/>
      <c r="B291" s="69"/>
      <c r="C291" s="159"/>
      <c r="D291" s="69"/>
      <c r="E291" s="69"/>
      <c r="F291" s="160"/>
      <c r="G291" s="160"/>
      <c r="H291" s="69"/>
      <c r="I291" s="69"/>
      <c r="J291" s="4"/>
      <c r="K291" s="4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 spans="1:26" ht="15.75" customHeight="1" x14ac:dyDescent="0.3">
      <c r="A292" s="69"/>
      <c r="B292" s="69"/>
      <c r="C292" s="159"/>
      <c r="D292" s="69"/>
      <c r="E292" s="69"/>
      <c r="F292" s="160"/>
      <c r="G292" s="160"/>
      <c r="H292" s="69"/>
      <c r="I292" s="69"/>
      <c r="J292" s="4"/>
      <c r="K292" s="4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 spans="1:26" ht="15.75" customHeight="1" x14ac:dyDescent="0.3">
      <c r="A293" s="69"/>
      <c r="B293" s="69"/>
      <c r="C293" s="159"/>
      <c r="D293" s="69"/>
      <c r="E293" s="69"/>
      <c r="F293" s="160"/>
      <c r="G293" s="160"/>
      <c r="H293" s="69"/>
      <c r="I293" s="69"/>
      <c r="J293" s="4"/>
      <c r="K293" s="4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 spans="1:26" ht="15.75" customHeight="1" x14ac:dyDescent="0.3">
      <c r="A294" s="69"/>
      <c r="B294" s="69"/>
      <c r="C294" s="159"/>
      <c r="D294" s="69"/>
      <c r="E294" s="69"/>
      <c r="F294" s="160"/>
      <c r="G294" s="160"/>
      <c r="H294" s="69"/>
      <c r="I294" s="69"/>
      <c r="J294" s="4"/>
      <c r="K294" s="4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 spans="1:26" ht="15.75" customHeight="1" x14ac:dyDescent="0.3">
      <c r="A295" s="69"/>
      <c r="B295" s="69"/>
      <c r="C295" s="159"/>
      <c r="D295" s="69"/>
      <c r="E295" s="69"/>
      <c r="F295" s="160"/>
      <c r="G295" s="160"/>
      <c r="H295" s="69"/>
      <c r="I295" s="69"/>
      <c r="J295" s="4"/>
      <c r="K295" s="4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 spans="1:26" ht="15.75" customHeight="1" x14ac:dyDescent="0.3">
      <c r="A296" s="69"/>
      <c r="B296" s="69"/>
      <c r="C296" s="159"/>
      <c r="D296" s="69"/>
      <c r="E296" s="69"/>
      <c r="F296" s="160"/>
      <c r="G296" s="160"/>
      <c r="H296" s="69"/>
      <c r="I296" s="69"/>
      <c r="J296" s="4"/>
      <c r="K296" s="4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 spans="1:26" ht="15.75" customHeight="1" x14ac:dyDescent="0.3">
      <c r="A297" s="69"/>
      <c r="B297" s="69"/>
      <c r="C297" s="159"/>
      <c r="D297" s="69"/>
      <c r="E297" s="69"/>
      <c r="F297" s="160"/>
      <c r="G297" s="160"/>
      <c r="H297" s="69"/>
      <c r="I297" s="69"/>
      <c r="J297" s="4"/>
      <c r="K297" s="4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 spans="1:26" ht="15.75" customHeight="1" x14ac:dyDescent="0.3">
      <c r="A298" s="69"/>
      <c r="B298" s="69"/>
      <c r="C298" s="159"/>
      <c r="D298" s="69"/>
      <c r="E298" s="69"/>
      <c r="F298" s="160"/>
      <c r="G298" s="160"/>
      <c r="H298" s="69"/>
      <c r="I298" s="69"/>
      <c r="J298" s="4"/>
      <c r="K298" s="4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 spans="1:26" ht="15.75" customHeight="1" x14ac:dyDescent="0.3">
      <c r="A299" s="69"/>
      <c r="B299" s="69"/>
      <c r="C299" s="159"/>
      <c r="D299" s="69"/>
      <c r="E299" s="69"/>
      <c r="F299" s="160"/>
      <c r="G299" s="160"/>
      <c r="H299" s="69"/>
      <c r="I299" s="69"/>
      <c r="J299" s="4"/>
      <c r="K299" s="4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 spans="1:26" ht="15.75" customHeight="1" x14ac:dyDescent="0.3">
      <c r="A300" s="69"/>
      <c r="B300" s="69"/>
      <c r="C300" s="159"/>
      <c r="D300" s="69"/>
      <c r="E300" s="69"/>
      <c r="F300" s="160"/>
      <c r="G300" s="160"/>
      <c r="H300" s="69"/>
      <c r="I300" s="69"/>
      <c r="J300" s="4"/>
      <c r="K300" s="4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 spans="1:26" ht="15.75" customHeight="1" x14ac:dyDescent="0.3">
      <c r="A301" s="69"/>
      <c r="B301" s="69"/>
      <c r="C301" s="159"/>
      <c r="D301" s="69"/>
      <c r="E301" s="69"/>
      <c r="F301" s="160"/>
      <c r="G301" s="160"/>
      <c r="H301" s="69"/>
      <c r="I301" s="69"/>
      <c r="J301" s="4"/>
      <c r="K301" s="4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 spans="1:26" ht="15.75" customHeight="1" x14ac:dyDescent="0.3">
      <c r="A302" s="69"/>
      <c r="B302" s="69"/>
      <c r="C302" s="159"/>
      <c r="D302" s="69"/>
      <c r="E302" s="69"/>
      <c r="F302" s="160"/>
      <c r="G302" s="160"/>
      <c r="H302" s="69"/>
      <c r="I302" s="69"/>
      <c r="J302" s="4"/>
      <c r="K302" s="4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 spans="1:26" ht="15.75" customHeight="1" x14ac:dyDescent="0.3">
      <c r="A303" s="69"/>
      <c r="B303" s="69"/>
      <c r="C303" s="159"/>
      <c r="D303" s="69"/>
      <c r="E303" s="69"/>
      <c r="F303" s="160"/>
      <c r="G303" s="160"/>
      <c r="H303" s="69"/>
      <c r="I303" s="69"/>
      <c r="J303" s="4"/>
      <c r="K303" s="4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 spans="1:26" ht="15.75" customHeight="1" x14ac:dyDescent="0.3">
      <c r="A304" s="69"/>
      <c r="B304" s="69"/>
      <c r="C304" s="159"/>
      <c r="D304" s="69"/>
      <c r="E304" s="69"/>
      <c r="F304" s="160"/>
      <c r="G304" s="160"/>
      <c r="H304" s="69"/>
      <c r="I304" s="69"/>
      <c r="J304" s="4"/>
      <c r="K304" s="4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 spans="1:26" ht="15.75" customHeight="1" x14ac:dyDescent="0.3">
      <c r="A305" s="69"/>
      <c r="B305" s="69"/>
      <c r="C305" s="159"/>
      <c r="D305" s="69"/>
      <c r="E305" s="69"/>
      <c r="F305" s="160"/>
      <c r="G305" s="160"/>
      <c r="H305" s="69"/>
      <c r="I305" s="69"/>
      <c r="J305" s="4"/>
      <c r="K305" s="4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 spans="1:26" ht="15.75" customHeight="1" x14ac:dyDescent="0.3">
      <c r="A306" s="69"/>
      <c r="B306" s="69"/>
      <c r="C306" s="159"/>
      <c r="D306" s="69"/>
      <c r="E306" s="69"/>
      <c r="F306" s="160"/>
      <c r="G306" s="160"/>
      <c r="H306" s="69"/>
      <c r="I306" s="69"/>
      <c r="J306" s="4"/>
      <c r="K306" s="4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 spans="1:26" ht="15.75" customHeight="1" x14ac:dyDescent="0.3">
      <c r="A307" s="69"/>
      <c r="B307" s="69"/>
      <c r="C307" s="159"/>
      <c r="D307" s="69"/>
      <c r="E307" s="69"/>
      <c r="F307" s="160"/>
      <c r="G307" s="160"/>
      <c r="H307" s="69"/>
      <c r="I307" s="69"/>
      <c r="J307" s="4"/>
      <c r="K307" s="4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 spans="1:26" ht="15.75" customHeight="1" x14ac:dyDescent="0.3">
      <c r="A308" s="69"/>
      <c r="B308" s="69"/>
      <c r="C308" s="159"/>
      <c r="D308" s="69"/>
      <c r="E308" s="69"/>
      <c r="F308" s="160"/>
      <c r="G308" s="160"/>
      <c r="H308" s="69"/>
      <c r="I308" s="69"/>
      <c r="J308" s="4"/>
      <c r="K308" s="4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 spans="1:26" ht="15.75" customHeight="1" x14ac:dyDescent="0.3">
      <c r="A309" s="69"/>
      <c r="B309" s="69"/>
      <c r="C309" s="159"/>
      <c r="D309" s="69"/>
      <c r="E309" s="69"/>
      <c r="F309" s="160"/>
      <c r="G309" s="160"/>
      <c r="H309" s="69"/>
      <c r="I309" s="69"/>
      <c r="J309" s="4"/>
      <c r="K309" s="4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 spans="1:26" ht="15.75" customHeight="1" x14ac:dyDescent="0.3">
      <c r="A310" s="69"/>
      <c r="B310" s="69"/>
      <c r="C310" s="159"/>
      <c r="D310" s="69"/>
      <c r="E310" s="69"/>
      <c r="F310" s="160"/>
      <c r="G310" s="160"/>
      <c r="H310" s="69"/>
      <c r="I310" s="69"/>
      <c r="J310" s="4"/>
      <c r="K310" s="4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 spans="1:26" ht="15.75" customHeight="1" x14ac:dyDescent="0.3">
      <c r="A311" s="69"/>
      <c r="B311" s="69"/>
      <c r="C311" s="159"/>
      <c r="D311" s="69"/>
      <c r="E311" s="69"/>
      <c r="F311" s="160"/>
      <c r="G311" s="160"/>
      <c r="H311" s="69"/>
      <c r="I311" s="69"/>
      <c r="J311" s="4"/>
      <c r="K311" s="4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 spans="1:26" ht="15.75" customHeight="1" x14ac:dyDescent="0.3">
      <c r="A312" s="69"/>
      <c r="B312" s="69"/>
      <c r="C312" s="159"/>
      <c r="D312" s="69"/>
      <c r="E312" s="69"/>
      <c r="F312" s="160"/>
      <c r="G312" s="160"/>
      <c r="H312" s="69"/>
      <c r="I312" s="69"/>
      <c r="J312" s="4"/>
      <c r="K312" s="4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 spans="1:26" ht="15.75" customHeight="1" x14ac:dyDescent="0.3">
      <c r="A313" s="69"/>
      <c r="B313" s="69"/>
      <c r="C313" s="159"/>
      <c r="D313" s="69"/>
      <c r="E313" s="69"/>
      <c r="F313" s="160"/>
      <c r="G313" s="160"/>
      <c r="H313" s="69"/>
      <c r="I313" s="69"/>
      <c r="J313" s="4"/>
      <c r="K313" s="4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 spans="1:26" ht="15.75" customHeight="1" x14ac:dyDescent="0.3">
      <c r="A314" s="69"/>
      <c r="B314" s="69"/>
      <c r="C314" s="159"/>
      <c r="D314" s="69"/>
      <c r="E314" s="69"/>
      <c r="F314" s="160"/>
      <c r="G314" s="160"/>
      <c r="H314" s="69"/>
      <c r="I314" s="69"/>
      <c r="J314" s="4"/>
      <c r="K314" s="4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 spans="1:26" ht="15.75" customHeight="1" x14ac:dyDescent="0.3">
      <c r="A315" s="69"/>
      <c r="B315" s="69"/>
      <c r="C315" s="159"/>
      <c r="D315" s="69"/>
      <c r="E315" s="69"/>
      <c r="F315" s="160"/>
      <c r="G315" s="160"/>
      <c r="H315" s="69"/>
      <c r="I315" s="69"/>
      <c r="J315" s="4"/>
      <c r="K315" s="4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 spans="1:26" ht="15.75" customHeight="1" x14ac:dyDescent="0.3">
      <c r="A316" s="69"/>
      <c r="B316" s="69"/>
      <c r="C316" s="159"/>
      <c r="D316" s="69"/>
      <c r="E316" s="69"/>
      <c r="F316" s="160"/>
      <c r="G316" s="160"/>
      <c r="H316" s="69"/>
      <c r="I316" s="69"/>
      <c r="J316" s="4"/>
      <c r="K316" s="4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 spans="1:26" ht="15.75" customHeight="1" x14ac:dyDescent="0.3">
      <c r="A317" s="69"/>
      <c r="B317" s="69"/>
      <c r="C317" s="159"/>
      <c r="D317" s="69"/>
      <c r="E317" s="69"/>
      <c r="F317" s="160"/>
      <c r="G317" s="160"/>
      <c r="H317" s="69"/>
      <c r="I317" s="69"/>
      <c r="J317" s="4"/>
      <c r="K317" s="4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 spans="1:26" ht="15.75" customHeight="1" x14ac:dyDescent="0.3">
      <c r="A318" s="69"/>
      <c r="B318" s="69"/>
      <c r="C318" s="159"/>
      <c r="D318" s="69"/>
      <c r="E318" s="69"/>
      <c r="F318" s="160"/>
      <c r="G318" s="160"/>
      <c r="H318" s="69"/>
      <c r="I318" s="69"/>
      <c r="J318" s="4"/>
      <c r="K318" s="4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 spans="1:26" ht="15.75" customHeight="1" x14ac:dyDescent="0.3">
      <c r="A319" s="69"/>
      <c r="B319" s="69"/>
      <c r="C319" s="159"/>
      <c r="D319" s="69"/>
      <c r="E319" s="69"/>
      <c r="F319" s="160"/>
      <c r="G319" s="160"/>
      <c r="H319" s="69"/>
      <c r="I319" s="69"/>
      <c r="J319" s="4"/>
      <c r="K319" s="4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 spans="1:26" ht="15.75" customHeight="1" x14ac:dyDescent="0.3">
      <c r="A320" s="69"/>
      <c r="B320" s="69"/>
      <c r="C320" s="159"/>
      <c r="D320" s="69"/>
      <c r="E320" s="69"/>
      <c r="F320" s="160"/>
      <c r="G320" s="160"/>
      <c r="H320" s="69"/>
      <c r="I320" s="69"/>
      <c r="J320" s="4"/>
      <c r="K320" s="4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 spans="1:26" ht="15.75" customHeight="1" x14ac:dyDescent="0.3">
      <c r="A321" s="69"/>
      <c r="B321" s="69"/>
      <c r="C321" s="159"/>
      <c r="D321" s="69"/>
      <c r="E321" s="69"/>
      <c r="F321" s="160"/>
      <c r="G321" s="160"/>
      <c r="H321" s="69"/>
      <c r="I321" s="69"/>
      <c r="J321" s="4"/>
      <c r="K321" s="4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 spans="1:26" ht="15.75" customHeight="1" x14ac:dyDescent="0.3">
      <c r="A322" s="69"/>
      <c r="B322" s="69"/>
      <c r="C322" s="159"/>
      <c r="D322" s="69"/>
      <c r="E322" s="69"/>
      <c r="F322" s="160"/>
      <c r="G322" s="160"/>
      <c r="H322" s="69"/>
      <c r="I322" s="69"/>
      <c r="J322" s="4"/>
      <c r="K322" s="4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 spans="1:26" ht="15.75" customHeight="1" x14ac:dyDescent="0.3">
      <c r="A323" s="69"/>
      <c r="B323" s="69"/>
      <c r="C323" s="159"/>
      <c r="D323" s="69"/>
      <c r="E323" s="69"/>
      <c r="F323" s="160"/>
      <c r="G323" s="160"/>
      <c r="H323" s="69"/>
      <c r="I323" s="69"/>
      <c r="J323" s="4"/>
      <c r="K323" s="4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 spans="1:26" ht="15.75" customHeight="1" x14ac:dyDescent="0.3">
      <c r="A324" s="69"/>
      <c r="B324" s="69"/>
      <c r="C324" s="159"/>
      <c r="D324" s="69"/>
      <c r="E324" s="69"/>
      <c r="F324" s="160"/>
      <c r="G324" s="160"/>
      <c r="H324" s="69"/>
      <c r="I324" s="69"/>
      <c r="J324" s="4"/>
      <c r="K324" s="4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 spans="1:26" ht="15.75" customHeight="1" x14ac:dyDescent="0.3">
      <c r="A325" s="69"/>
      <c r="B325" s="69"/>
      <c r="C325" s="159"/>
      <c r="D325" s="69"/>
      <c r="E325" s="69"/>
      <c r="F325" s="160"/>
      <c r="G325" s="160"/>
      <c r="H325" s="69"/>
      <c r="I325" s="69"/>
      <c r="J325" s="4"/>
      <c r="K325" s="4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 spans="1:26" ht="15.75" customHeight="1" x14ac:dyDescent="0.3">
      <c r="A326" s="69"/>
      <c r="B326" s="69"/>
      <c r="C326" s="159"/>
      <c r="D326" s="69"/>
      <c r="E326" s="69"/>
      <c r="F326" s="160"/>
      <c r="G326" s="160"/>
      <c r="H326" s="69"/>
      <c r="I326" s="69"/>
      <c r="J326" s="4"/>
      <c r="K326" s="4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 spans="1:26" ht="15.75" customHeight="1" x14ac:dyDescent="0.3">
      <c r="A327" s="69"/>
      <c r="B327" s="69"/>
      <c r="C327" s="159"/>
      <c r="D327" s="69"/>
      <c r="E327" s="69"/>
      <c r="F327" s="160"/>
      <c r="G327" s="160"/>
      <c r="H327" s="69"/>
      <c r="I327" s="69"/>
      <c r="J327" s="4"/>
      <c r="K327" s="4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 spans="1:26" ht="15.75" customHeight="1" x14ac:dyDescent="0.3">
      <c r="A328" s="69"/>
      <c r="B328" s="69"/>
      <c r="C328" s="159"/>
      <c r="D328" s="69"/>
      <c r="E328" s="69"/>
      <c r="F328" s="160"/>
      <c r="G328" s="160"/>
      <c r="H328" s="69"/>
      <c r="I328" s="69"/>
      <c r="J328" s="4"/>
      <c r="K328" s="4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 spans="1:26" ht="15.75" customHeight="1" x14ac:dyDescent="0.3">
      <c r="A329" s="69"/>
      <c r="B329" s="69"/>
      <c r="C329" s="159"/>
      <c r="D329" s="69"/>
      <c r="E329" s="69"/>
      <c r="F329" s="160"/>
      <c r="G329" s="160"/>
      <c r="H329" s="69"/>
      <c r="I329" s="69"/>
      <c r="J329" s="4"/>
      <c r="K329" s="4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 spans="1:26" ht="15.75" customHeight="1" x14ac:dyDescent="0.3">
      <c r="A330" s="69"/>
      <c r="B330" s="69"/>
      <c r="C330" s="159"/>
      <c r="D330" s="69"/>
      <c r="E330" s="69"/>
      <c r="F330" s="160"/>
      <c r="G330" s="160"/>
      <c r="H330" s="69"/>
      <c r="I330" s="69"/>
      <c r="J330" s="4"/>
      <c r="K330" s="4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 spans="1:26" ht="15.75" customHeight="1" x14ac:dyDescent="0.3">
      <c r="A331" s="69"/>
      <c r="B331" s="69"/>
      <c r="C331" s="159"/>
      <c r="D331" s="69"/>
      <c r="E331" s="69"/>
      <c r="F331" s="160"/>
      <c r="G331" s="160"/>
      <c r="H331" s="69"/>
      <c r="I331" s="69"/>
      <c r="J331" s="4"/>
      <c r="K331" s="4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 spans="1:26" ht="15.75" customHeight="1" x14ac:dyDescent="0.3">
      <c r="A332" s="69"/>
      <c r="B332" s="69"/>
      <c r="C332" s="159"/>
      <c r="D332" s="69"/>
      <c r="E332" s="69"/>
      <c r="F332" s="160"/>
      <c r="G332" s="160"/>
      <c r="H332" s="69"/>
      <c r="I332" s="69"/>
      <c r="J332" s="4"/>
      <c r="K332" s="4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 spans="1:26" ht="15.75" customHeight="1" x14ac:dyDescent="0.3">
      <c r="A333" s="69"/>
      <c r="B333" s="69"/>
      <c r="C333" s="159"/>
      <c r="D333" s="69"/>
      <c r="E333" s="69"/>
      <c r="F333" s="160"/>
      <c r="G333" s="160"/>
      <c r="H333" s="69"/>
      <c r="I333" s="69"/>
      <c r="J333" s="4"/>
      <c r="K333" s="4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 spans="1:26" ht="15.75" customHeight="1" x14ac:dyDescent="0.3">
      <c r="A334" s="69"/>
      <c r="B334" s="69"/>
      <c r="C334" s="159"/>
      <c r="D334" s="69"/>
      <c r="E334" s="69"/>
      <c r="F334" s="160"/>
      <c r="G334" s="160"/>
      <c r="H334" s="69"/>
      <c r="I334" s="69"/>
      <c r="J334" s="4"/>
      <c r="K334" s="4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 spans="1:26" ht="15.75" customHeight="1" x14ac:dyDescent="0.3">
      <c r="A335" s="69"/>
      <c r="B335" s="69"/>
      <c r="C335" s="159"/>
      <c r="D335" s="69"/>
      <c r="E335" s="69"/>
      <c r="F335" s="160"/>
      <c r="G335" s="160"/>
      <c r="H335" s="69"/>
      <c r="I335" s="69"/>
      <c r="J335" s="4"/>
      <c r="K335" s="4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 spans="1:26" ht="15.75" customHeight="1" x14ac:dyDescent="0.3">
      <c r="A336" s="69"/>
      <c r="B336" s="69"/>
      <c r="C336" s="159"/>
      <c r="D336" s="69"/>
      <c r="E336" s="69"/>
      <c r="F336" s="160"/>
      <c r="G336" s="160"/>
      <c r="H336" s="69"/>
      <c r="I336" s="69"/>
      <c r="J336" s="4"/>
      <c r="K336" s="4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 spans="1:26" ht="15.75" customHeight="1" x14ac:dyDescent="0.3">
      <c r="A337" s="69"/>
      <c r="B337" s="69"/>
      <c r="C337" s="159"/>
      <c r="D337" s="69"/>
      <c r="E337" s="69"/>
      <c r="F337" s="160"/>
      <c r="G337" s="160"/>
      <c r="H337" s="69"/>
      <c r="I337" s="69"/>
      <c r="J337" s="4"/>
      <c r="K337" s="4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 spans="1:26" ht="15.75" customHeight="1" x14ac:dyDescent="0.3">
      <c r="A338" s="69"/>
      <c r="B338" s="69"/>
      <c r="C338" s="159"/>
      <c r="D338" s="69"/>
      <c r="E338" s="69"/>
      <c r="F338" s="160"/>
      <c r="G338" s="160"/>
      <c r="H338" s="69"/>
      <c r="I338" s="69"/>
      <c r="J338" s="4"/>
      <c r="K338" s="4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 spans="1:26" ht="15.75" customHeight="1" x14ac:dyDescent="0.3">
      <c r="A339" s="69"/>
      <c r="B339" s="69"/>
      <c r="C339" s="159"/>
      <c r="D339" s="69"/>
      <c r="E339" s="69"/>
      <c r="F339" s="160"/>
      <c r="G339" s="160"/>
      <c r="H339" s="69"/>
      <c r="I339" s="69"/>
      <c r="J339" s="4"/>
      <c r="K339" s="4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 spans="1:26" ht="15.75" customHeight="1" x14ac:dyDescent="0.3">
      <c r="A340" s="69"/>
      <c r="B340" s="69"/>
      <c r="C340" s="159"/>
      <c r="D340" s="69"/>
      <c r="E340" s="69"/>
      <c r="F340" s="160"/>
      <c r="G340" s="160"/>
      <c r="H340" s="69"/>
      <c r="I340" s="69"/>
      <c r="J340" s="4"/>
      <c r="K340" s="4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 spans="1:26" ht="15.75" customHeight="1" x14ac:dyDescent="0.3">
      <c r="A341" s="69"/>
      <c r="B341" s="69"/>
      <c r="C341" s="159"/>
      <c r="D341" s="69"/>
      <c r="E341" s="69"/>
      <c r="F341" s="160"/>
      <c r="G341" s="160"/>
      <c r="H341" s="69"/>
      <c r="I341" s="69"/>
      <c r="J341" s="4"/>
      <c r="K341" s="4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 spans="1:26" ht="15.75" customHeight="1" x14ac:dyDescent="0.3">
      <c r="A342" s="69"/>
      <c r="B342" s="69"/>
      <c r="C342" s="159"/>
      <c r="D342" s="69"/>
      <c r="E342" s="69"/>
      <c r="F342" s="160"/>
      <c r="G342" s="160"/>
      <c r="H342" s="69"/>
      <c r="I342" s="69"/>
      <c r="J342" s="4"/>
      <c r="K342" s="4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 spans="1:26" ht="15.75" customHeight="1" x14ac:dyDescent="0.3">
      <c r="A343" s="69"/>
      <c r="B343" s="69"/>
      <c r="C343" s="159"/>
      <c r="D343" s="69"/>
      <c r="E343" s="69"/>
      <c r="F343" s="160"/>
      <c r="G343" s="160"/>
      <c r="H343" s="69"/>
      <c r="I343" s="69"/>
      <c r="J343" s="4"/>
      <c r="K343" s="4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 spans="1:26" ht="15.75" customHeight="1" x14ac:dyDescent="0.3">
      <c r="A344" s="69"/>
      <c r="B344" s="69"/>
      <c r="C344" s="159"/>
      <c r="D344" s="69"/>
      <c r="E344" s="69"/>
      <c r="F344" s="160"/>
      <c r="G344" s="160"/>
      <c r="H344" s="69"/>
      <c r="I344" s="69"/>
      <c r="J344" s="4"/>
      <c r="K344" s="4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 spans="1:26" ht="15.75" customHeight="1" x14ac:dyDescent="0.3">
      <c r="A345" s="69"/>
      <c r="B345" s="69"/>
      <c r="C345" s="159"/>
      <c r="D345" s="69"/>
      <c r="E345" s="69"/>
      <c r="F345" s="160"/>
      <c r="G345" s="160"/>
      <c r="H345" s="69"/>
      <c r="I345" s="69"/>
      <c r="J345" s="4"/>
      <c r="K345" s="4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 spans="1:26" ht="15.75" customHeight="1" x14ac:dyDescent="0.3">
      <c r="A346" s="69"/>
      <c r="B346" s="69"/>
      <c r="C346" s="159"/>
      <c r="D346" s="69"/>
      <c r="E346" s="69"/>
      <c r="F346" s="160"/>
      <c r="G346" s="160"/>
      <c r="H346" s="69"/>
      <c r="I346" s="69"/>
      <c r="J346" s="4"/>
      <c r="K346" s="4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 spans="1:26" ht="15.75" customHeight="1" x14ac:dyDescent="0.3">
      <c r="A347" s="69"/>
      <c r="B347" s="69"/>
      <c r="C347" s="159"/>
      <c r="D347" s="69"/>
      <c r="E347" s="69"/>
      <c r="F347" s="160"/>
      <c r="G347" s="160"/>
      <c r="H347" s="69"/>
      <c r="I347" s="69"/>
      <c r="J347" s="4"/>
      <c r="K347" s="4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 spans="1:26" ht="15.75" customHeight="1" x14ac:dyDescent="0.3">
      <c r="A348" s="69"/>
      <c r="B348" s="69"/>
      <c r="C348" s="159"/>
      <c r="D348" s="69"/>
      <c r="E348" s="69"/>
      <c r="F348" s="160"/>
      <c r="G348" s="160"/>
      <c r="H348" s="69"/>
      <c r="I348" s="69"/>
      <c r="J348" s="4"/>
      <c r="K348" s="4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 spans="1:26" ht="15.75" customHeight="1" x14ac:dyDescent="0.3">
      <c r="A349" s="69"/>
      <c r="B349" s="69"/>
      <c r="C349" s="159"/>
      <c r="D349" s="69"/>
      <c r="E349" s="69"/>
      <c r="F349" s="160"/>
      <c r="G349" s="160"/>
      <c r="H349" s="69"/>
      <c r="I349" s="69"/>
      <c r="J349" s="4"/>
      <c r="K349" s="4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 spans="1:26" ht="15.75" customHeight="1" x14ac:dyDescent="0.3">
      <c r="A350" s="69"/>
      <c r="B350" s="69"/>
      <c r="C350" s="159"/>
      <c r="D350" s="69"/>
      <c r="E350" s="69"/>
      <c r="F350" s="160"/>
      <c r="G350" s="160"/>
      <c r="H350" s="69"/>
      <c r="I350" s="69"/>
      <c r="J350" s="4"/>
      <c r="K350" s="4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 spans="1:26" ht="15.75" customHeight="1" x14ac:dyDescent="0.3">
      <c r="A351" s="69"/>
      <c r="B351" s="69"/>
      <c r="C351" s="159"/>
      <c r="D351" s="69"/>
      <c r="E351" s="69"/>
      <c r="F351" s="160"/>
      <c r="G351" s="160"/>
      <c r="H351" s="69"/>
      <c r="I351" s="69"/>
      <c r="J351" s="4"/>
      <c r="K351" s="4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 spans="1:26" ht="15.75" customHeight="1" x14ac:dyDescent="0.3">
      <c r="A352" s="69"/>
      <c r="B352" s="69"/>
      <c r="C352" s="159"/>
      <c r="D352" s="69"/>
      <c r="E352" s="69"/>
      <c r="F352" s="160"/>
      <c r="G352" s="160"/>
      <c r="H352" s="69"/>
      <c r="I352" s="69"/>
      <c r="J352" s="4"/>
      <c r="K352" s="4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 spans="1:26" ht="15.75" customHeight="1" x14ac:dyDescent="0.3">
      <c r="A353" s="69"/>
      <c r="B353" s="69"/>
      <c r="C353" s="159"/>
      <c r="D353" s="69"/>
      <c r="E353" s="69"/>
      <c r="F353" s="160"/>
      <c r="G353" s="160"/>
      <c r="H353" s="69"/>
      <c r="I353" s="69"/>
      <c r="J353" s="4"/>
      <c r="K353" s="4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 spans="1:26" ht="15.75" customHeight="1" x14ac:dyDescent="0.3">
      <c r="A354" s="69"/>
      <c r="B354" s="69"/>
      <c r="C354" s="159"/>
      <c r="D354" s="69"/>
      <c r="E354" s="69"/>
      <c r="F354" s="160"/>
      <c r="G354" s="160"/>
      <c r="H354" s="69"/>
      <c r="I354" s="69"/>
      <c r="J354" s="4"/>
      <c r="K354" s="4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 spans="1:26" ht="15.75" customHeight="1" x14ac:dyDescent="0.3">
      <c r="A355" s="69"/>
      <c r="B355" s="69"/>
      <c r="C355" s="159"/>
      <c r="D355" s="69"/>
      <c r="E355" s="69"/>
      <c r="F355" s="160"/>
      <c r="G355" s="160"/>
      <c r="H355" s="69"/>
      <c r="I355" s="69"/>
      <c r="J355" s="4"/>
      <c r="K355" s="4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 spans="1:26" ht="15.75" customHeight="1" x14ac:dyDescent="0.3">
      <c r="A356" s="69"/>
      <c r="B356" s="69"/>
      <c r="C356" s="159"/>
      <c r="D356" s="69"/>
      <c r="E356" s="69"/>
      <c r="F356" s="160"/>
      <c r="G356" s="160"/>
      <c r="H356" s="69"/>
      <c r="I356" s="69"/>
      <c r="J356" s="4"/>
      <c r="K356" s="4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 spans="1:26" ht="15.75" customHeight="1" x14ac:dyDescent="0.3">
      <c r="A357" s="69"/>
      <c r="B357" s="69"/>
      <c r="C357" s="159"/>
      <c r="D357" s="69"/>
      <c r="E357" s="69"/>
      <c r="F357" s="160"/>
      <c r="G357" s="160"/>
      <c r="H357" s="69"/>
      <c r="I357" s="69"/>
      <c r="J357" s="4"/>
      <c r="K357" s="4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 spans="1:26" ht="15.75" customHeight="1" x14ac:dyDescent="0.3">
      <c r="A358" s="69"/>
      <c r="B358" s="69"/>
      <c r="C358" s="159"/>
      <c r="D358" s="69"/>
      <c r="E358" s="69"/>
      <c r="F358" s="160"/>
      <c r="G358" s="160"/>
      <c r="H358" s="69"/>
      <c r="I358" s="69"/>
      <c r="J358" s="4"/>
      <c r="K358" s="4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 spans="1:26" ht="15.75" customHeight="1" x14ac:dyDescent="0.3">
      <c r="A359" s="69"/>
      <c r="B359" s="69"/>
      <c r="C359" s="159"/>
      <c r="D359" s="69"/>
      <c r="E359" s="69"/>
      <c r="F359" s="160"/>
      <c r="G359" s="160"/>
      <c r="H359" s="69"/>
      <c r="I359" s="69"/>
      <c r="J359" s="4"/>
      <c r="K359" s="4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 spans="1:26" ht="15.75" customHeight="1" x14ac:dyDescent="0.3">
      <c r="A360" s="69"/>
      <c r="B360" s="69"/>
      <c r="C360" s="159"/>
      <c r="D360" s="69"/>
      <c r="E360" s="69"/>
      <c r="F360" s="160"/>
      <c r="G360" s="160"/>
      <c r="H360" s="69"/>
      <c r="I360" s="69"/>
      <c r="J360" s="4"/>
      <c r="K360" s="4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 spans="1:26" ht="15.75" customHeight="1" x14ac:dyDescent="0.3">
      <c r="A361" s="69"/>
      <c r="B361" s="69"/>
      <c r="C361" s="159"/>
      <c r="D361" s="69"/>
      <c r="E361" s="69"/>
      <c r="F361" s="160"/>
      <c r="G361" s="160"/>
      <c r="H361" s="69"/>
      <c r="I361" s="69"/>
      <c r="J361" s="4"/>
      <c r="K361" s="4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 spans="1:26" ht="15.75" customHeight="1" x14ac:dyDescent="0.3">
      <c r="A362" s="69"/>
      <c r="B362" s="69"/>
      <c r="C362" s="159"/>
      <c r="D362" s="69"/>
      <c r="E362" s="69"/>
      <c r="F362" s="160"/>
      <c r="G362" s="160"/>
      <c r="H362" s="69"/>
      <c r="I362" s="69"/>
      <c r="J362" s="4"/>
      <c r="K362" s="4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 spans="1:26" ht="15.75" customHeight="1" x14ac:dyDescent="0.3">
      <c r="A363" s="69"/>
      <c r="B363" s="69"/>
      <c r="C363" s="159"/>
      <c r="D363" s="69"/>
      <c r="E363" s="69"/>
      <c r="F363" s="160"/>
      <c r="G363" s="160"/>
      <c r="H363" s="69"/>
      <c r="I363" s="69"/>
      <c r="J363" s="4"/>
      <c r="K363" s="4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 spans="1:26" ht="15.75" customHeight="1" x14ac:dyDescent="0.3">
      <c r="A364" s="69"/>
      <c r="B364" s="69"/>
      <c r="C364" s="159"/>
      <c r="D364" s="69"/>
      <c r="E364" s="69"/>
      <c r="F364" s="160"/>
      <c r="G364" s="160"/>
      <c r="H364" s="69"/>
      <c r="I364" s="69"/>
      <c r="J364" s="4"/>
      <c r="K364" s="4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 spans="1:26" ht="15.75" customHeight="1" x14ac:dyDescent="0.3">
      <c r="A365" s="69"/>
      <c r="B365" s="69"/>
      <c r="C365" s="159"/>
      <c r="D365" s="69"/>
      <c r="E365" s="69"/>
      <c r="F365" s="160"/>
      <c r="G365" s="160"/>
      <c r="H365" s="69"/>
      <c r="I365" s="69"/>
      <c r="J365" s="4"/>
      <c r="K365" s="4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 spans="1:26" ht="15.75" customHeight="1" x14ac:dyDescent="0.3">
      <c r="A366" s="69"/>
      <c r="B366" s="69"/>
      <c r="C366" s="159"/>
      <c r="D366" s="69"/>
      <c r="E366" s="69"/>
      <c r="F366" s="160"/>
      <c r="G366" s="160"/>
      <c r="H366" s="69"/>
      <c r="I366" s="69"/>
      <c r="J366" s="4"/>
      <c r="K366" s="4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 spans="1:26" ht="15.75" customHeight="1" x14ac:dyDescent="0.3">
      <c r="A367" s="69"/>
      <c r="B367" s="69"/>
      <c r="C367" s="159"/>
      <c r="D367" s="69"/>
      <c r="E367" s="69"/>
      <c r="F367" s="160"/>
      <c r="G367" s="160"/>
      <c r="H367" s="69"/>
      <c r="I367" s="69"/>
      <c r="J367" s="4"/>
      <c r="K367" s="4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 spans="1:26" ht="15.75" customHeight="1" x14ac:dyDescent="0.3">
      <c r="A368" s="69"/>
      <c r="B368" s="69"/>
      <c r="C368" s="159"/>
      <c r="D368" s="69"/>
      <c r="E368" s="69"/>
      <c r="F368" s="160"/>
      <c r="G368" s="160"/>
      <c r="H368" s="69"/>
      <c r="I368" s="69"/>
      <c r="J368" s="4"/>
      <c r="K368" s="4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 spans="1:26" ht="15.75" customHeight="1" x14ac:dyDescent="0.3">
      <c r="A369" s="69"/>
      <c r="B369" s="69"/>
      <c r="C369" s="159"/>
      <c r="D369" s="69"/>
      <c r="E369" s="69"/>
      <c r="F369" s="160"/>
      <c r="G369" s="160"/>
      <c r="H369" s="69"/>
      <c r="I369" s="69"/>
      <c r="J369" s="4"/>
      <c r="K369" s="4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 spans="1:26" ht="15.75" customHeight="1" x14ac:dyDescent="0.3">
      <c r="A370" s="69"/>
      <c r="B370" s="69"/>
      <c r="C370" s="159"/>
      <c r="D370" s="69"/>
      <c r="E370" s="69"/>
      <c r="F370" s="160"/>
      <c r="G370" s="160"/>
      <c r="H370" s="69"/>
      <c r="I370" s="69"/>
      <c r="J370" s="4"/>
      <c r="K370" s="4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 spans="1:26" ht="15.75" customHeight="1" x14ac:dyDescent="0.3">
      <c r="A371" s="69"/>
      <c r="B371" s="69"/>
      <c r="C371" s="159"/>
      <c r="D371" s="69"/>
      <c r="E371" s="69"/>
      <c r="F371" s="160"/>
      <c r="G371" s="160"/>
      <c r="H371" s="69"/>
      <c r="I371" s="69"/>
      <c r="J371" s="4"/>
      <c r="K371" s="4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 spans="1:26" ht="15.75" customHeight="1" x14ac:dyDescent="0.3">
      <c r="A372" s="69"/>
      <c r="B372" s="69"/>
      <c r="C372" s="159"/>
      <c r="D372" s="69"/>
      <c r="E372" s="69"/>
      <c r="F372" s="160"/>
      <c r="G372" s="160"/>
      <c r="H372" s="69"/>
      <c r="I372" s="69"/>
      <c r="J372" s="4"/>
      <c r="K372" s="4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 spans="1:26" ht="15.75" customHeight="1" x14ac:dyDescent="0.3">
      <c r="A373" s="69"/>
      <c r="B373" s="69"/>
      <c r="C373" s="159"/>
      <c r="D373" s="69"/>
      <c r="E373" s="69"/>
      <c r="F373" s="160"/>
      <c r="G373" s="160"/>
      <c r="H373" s="69"/>
      <c r="I373" s="69"/>
      <c r="J373" s="4"/>
      <c r="K373" s="4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 spans="1:26" ht="15.75" customHeight="1" x14ac:dyDescent="0.3">
      <c r="A374" s="69"/>
      <c r="B374" s="69"/>
      <c r="C374" s="159"/>
      <c r="D374" s="69"/>
      <c r="E374" s="69"/>
      <c r="F374" s="160"/>
      <c r="G374" s="160"/>
      <c r="H374" s="69"/>
      <c r="I374" s="69"/>
      <c r="J374" s="4"/>
      <c r="K374" s="4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 spans="1:26" ht="15.75" customHeight="1" x14ac:dyDescent="0.3">
      <c r="A375" s="69"/>
      <c r="B375" s="69"/>
      <c r="C375" s="159"/>
      <c r="D375" s="69"/>
      <c r="E375" s="69"/>
      <c r="F375" s="160"/>
      <c r="G375" s="160"/>
      <c r="H375" s="69"/>
      <c r="I375" s="69"/>
      <c r="J375" s="4"/>
      <c r="K375" s="4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 spans="1:26" ht="15.75" customHeight="1" x14ac:dyDescent="0.3">
      <c r="A376" s="69"/>
      <c r="B376" s="69"/>
      <c r="C376" s="159"/>
      <c r="D376" s="69"/>
      <c r="E376" s="69"/>
      <c r="F376" s="160"/>
      <c r="G376" s="160"/>
      <c r="H376" s="69"/>
      <c r="I376" s="69"/>
      <c r="J376" s="4"/>
      <c r="K376" s="4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 spans="1:26" ht="15.75" customHeight="1" x14ac:dyDescent="0.3">
      <c r="A377" s="69"/>
      <c r="B377" s="69"/>
      <c r="C377" s="159"/>
      <c r="D377" s="69"/>
      <c r="E377" s="69"/>
      <c r="F377" s="160"/>
      <c r="G377" s="160"/>
      <c r="H377" s="69"/>
      <c r="I377" s="69"/>
      <c r="J377" s="4"/>
      <c r="K377" s="4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 spans="1:26" ht="15.75" customHeight="1" x14ac:dyDescent="0.3">
      <c r="A378" s="69"/>
      <c r="B378" s="69"/>
      <c r="C378" s="159"/>
      <c r="D378" s="69"/>
      <c r="E378" s="69"/>
      <c r="F378" s="160"/>
      <c r="G378" s="160"/>
      <c r="H378" s="69"/>
      <c r="I378" s="69"/>
      <c r="J378" s="4"/>
      <c r="K378" s="4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 spans="1:26" ht="15.75" customHeight="1" x14ac:dyDescent="0.3">
      <c r="A379" s="69"/>
      <c r="B379" s="69"/>
      <c r="C379" s="159"/>
      <c r="D379" s="69"/>
      <c r="E379" s="69"/>
      <c r="F379" s="160"/>
      <c r="G379" s="160"/>
      <c r="H379" s="69"/>
      <c r="I379" s="69"/>
      <c r="J379" s="4"/>
      <c r="K379" s="4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 spans="1:26" ht="15.75" customHeight="1" x14ac:dyDescent="0.3">
      <c r="A380" s="69"/>
      <c r="B380" s="69"/>
      <c r="C380" s="159"/>
      <c r="D380" s="69"/>
      <c r="E380" s="69"/>
      <c r="F380" s="160"/>
      <c r="G380" s="160"/>
      <c r="H380" s="69"/>
      <c r="I380" s="69"/>
      <c r="J380" s="4"/>
      <c r="K380" s="4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 spans="1:26" ht="15.75" customHeight="1" x14ac:dyDescent="0.3">
      <c r="A381" s="69"/>
      <c r="B381" s="69"/>
      <c r="C381" s="159"/>
      <c r="D381" s="69"/>
      <c r="E381" s="69"/>
      <c r="F381" s="160"/>
      <c r="G381" s="160"/>
      <c r="H381" s="69"/>
      <c r="I381" s="69"/>
      <c r="J381" s="4"/>
      <c r="K381" s="4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 spans="1:26" ht="15.75" customHeight="1" x14ac:dyDescent="0.3">
      <c r="A382" s="69"/>
      <c r="B382" s="69"/>
      <c r="C382" s="159"/>
      <c r="D382" s="69"/>
      <c r="E382" s="69"/>
      <c r="F382" s="160"/>
      <c r="G382" s="160"/>
      <c r="H382" s="69"/>
      <c r="I382" s="69"/>
      <c r="J382" s="4"/>
      <c r="K382" s="4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 spans="1:26" ht="15.75" customHeight="1" x14ac:dyDescent="0.3">
      <c r="A383" s="69"/>
      <c r="B383" s="69"/>
      <c r="C383" s="159"/>
      <c r="D383" s="69"/>
      <c r="E383" s="69"/>
      <c r="F383" s="160"/>
      <c r="G383" s="160"/>
      <c r="H383" s="69"/>
      <c r="I383" s="69"/>
      <c r="J383" s="4"/>
      <c r="K383" s="4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 spans="1:26" ht="15.75" customHeight="1" x14ac:dyDescent="0.3">
      <c r="A384" s="69"/>
      <c r="B384" s="69"/>
      <c r="C384" s="159"/>
      <c r="D384" s="69"/>
      <c r="E384" s="69"/>
      <c r="F384" s="160"/>
      <c r="G384" s="160"/>
      <c r="H384" s="69"/>
      <c r="I384" s="69"/>
      <c r="J384" s="4"/>
      <c r="K384" s="4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 spans="1:26" ht="15.75" customHeight="1" x14ac:dyDescent="0.3">
      <c r="A385" s="69"/>
      <c r="B385" s="69"/>
      <c r="C385" s="159"/>
      <c r="D385" s="69"/>
      <c r="E385" s="69"/>
      <c r="F385" s="160"/>
      <c r="G385" s="160"/>
      <c r="H385" s="69"/>
      <c r="I385" s="69"/>
      <c r="J385" s="4"/>
      <c r="K385" s="4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 spans="1:26" ht="15.75" customHeight="1" x14ac:dyDescent="0.3">
      <c r="A386" s="69"/>
      <c r="B386" s="69"/>
      <c r="C386" s="159"/>
      <c r="D386" s="69"/>
      <c r="E386" s="69"/>
      <c r="F386" s="160"/>
      <c r="G386" s="160"/>
      <c r="H386" s="69"/>
      <c r="I386" s="69"/>
      <c r="J386" s="4"/>
      <c r="K386" s="4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 spans="1:26" ht="15.75" customHeight="1" x14ac:dyDescent="0.3">
      <c r="A387" s="69"/>
      <c r="B387" s="69"/>
      <c r="C387" s="159"/>
      <c r="D387" s="69"/>
      <c r="E387" s="69"/>
      <c r="F387" s="160"/>
      <c r="G387" s="160"/>
      <c r="H387" s="69"/>
      <c r="I387" s="69"/>
      <c r="J387" s="4"/>
      <c r="K387" s="4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 spans="1:26" ht="15.75" customHeight="1" x14ac:dyDescent="0.3">
      <c r="A388" s="69"/>
      <c r="B388" s="69"/>
      <c r="C388" s="159"/>
      <c r="D388" s="69"/>
      <c r="E388" s="69"/>
      <c r="F388" s="160"/>
      <c r="G388" s="160"/>
      <c r="H388" s="69"/>
      <c r="I388" s="69"/>
      <c r="J388" s="4"/>
      <c r="K388" s="4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 spans="1:26" ht="15.75" customHeight="1" x14ac:dyDescent="0.3">
      <c r="A389" s="69"/>
      <c r="B389" s="69"/>
      <c r="C389" s="159"/>
      <c r="D389" s="69"/>
      <c r="E389" s="69"/>
      <c r="F389" s="160"/>
      <c r="G389" s="160"/>
      <c r="H389" s="69"/>
      <c r="I389" s="69"/>
      <c r="J389" s="4"/>
      <c r="K389" s="4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 spans="1:26" ht="15.75" customHeight="1" x14ac:dyDescent="0.3">
      <c r="A390" s="69"/>
      <c r="B390" s="69"/>
      <c r="C390" s="159"/>
      <c r="D390" s="69"/>
      <c r="E390" s="69"/>
      <c r="F390" s="160"/>
      <c r="G390" s="160"/>
      <c r="H390" s="69"/>
      <c r="I390" s="69"/>
      <c r="J390" s="4"/>
      <c r="K390" s="4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 spans="1:26" ht="15.75" customHeight="1" x14ac:dyDescent="0.3">
      <c r="A391" s="69"/>
      <c r="B391" s="69"/>
      <c r="C391" s="159"/>
      <c r="D391" s="69"/>
      <c r="E391" s="69"/>
      <c r="F391" s="160"/>
      <c r="G391" s="160"/>
      <c r="H391" s="69"/>
      <c r="I391" s="69"/>
      <c r="J391" s="4"/>
      <c r="K391" s="4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 spans="1:26" ht="15.75" customHeight="1" x14ac:dyDescent="0.3">
      <c r="A392" s="69"/>
      <c r="B392" s="69"/>
      <c r="C392" s="159"/>
      <c r="D392" s="69"/>
      <c r="E392" s="69"/>
      <c r="F392" s="160"/>
      <c r="G392" s="160"/>
      <c r="H392" s="69"/>
      <c r="I392" s="69"/>
      <c r="J392" s="4"/>
      <c r="K392" s="4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 spans="1:26" ht="15.75" customHeight="1" x14ac:dyDescent="0.3">
      <c r="A393" s="69"/>
      <c r="B393" s="69"/>
      <c r="C393" s="159"/>
      <c r="D393" s="69"/>
      <c r="E393" s="69"/>
      <c r="F393" s="160"/>
      <c r="G393" s="160"/>
      <c r="H393" s="69"/>
      <c r="I393" s="69"/>
      <c r="J393" s="4"/>
      <c r="K393" s="4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 spans="1:26" ht="15.75" customHeight="1" x14ac:dyDescent="0.3">
      <c r="A394" s="69"/>
      <c r="B394" s="69"/>
      <c r="C394" s="159"/>
      <c r="D394" s="69"/>
      <c r="E394" s="69"/>
      <c r="F394" s="160"/>
      <c r="G394" s="160"/>
      <c r="H394" s="69"/>
      <c r="I394" s="69"/>
      <c r="J394" s="4"/>
      <c r="K394" s="4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 spans="1:26" ht="15.75" customHeight="1" x14ac:dyDescent="0.3">
      <c r="A395" s="69"/>
      <c r="B395" s="69"/>
      <c r="C395" s="159"/>
      <c r="D395" s="69"/>
      <c r="E395" s="69"/>
      <c r="F395" s="160"/>
      <c r="G395" s="160"/>
      <c r="H395" s="69"/>
      <c r="I395" s="69"/>
      <c r="J395" s="4"/>
      <c r="K395" s="4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 spans="1:26" ht="15.75" customHeight="1" x14ac:dyDescent="0.3">
      <c r="A396" s="69"/>
      <c r="B396" s="69"/>
      <c r="C396" s="159"/>
      <c r="D396" s="69"/>
      <c r="E396" s="69"/>
      <c r="F396" s="160"/>
      <c r="G396" s="160"/>
      <c r="H396" s="69"/>
      <c r="I396" s="69"/>
      <c r="J396" s="4"/>
      <c r="K396" s="4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 spans="1:26" ht="15.75" customHeight="1" x14ac:dyDescent="0.3">
      <c r="A397" s="69"/>
      <c r="B397" s="69"/>
      <c r="C397" s="159"/>
      <c r="D397" s="69"/>
      <c r="E397" s="69"/>
      <c r="F397" s="160"/>
      <c r="G397" s="160"/>
      <c r="H397" s="69"/>
      <c r="I397" s="69"/>
      <c r="J397" s="4"/>
      <c r="K397" s="4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 spans="1:26" ht="15.75" customHeight="1" x14ac:dyDescent="0.3">
      <c r="A398" s="69"/>
      <c r="B398" s="69"/>
      <c r="C398" s="159"/>
      <c r="D398" s="69"/>
      <c r="E398" s="69"/>
      <c r="F398" s="160"/>
      <c r="G398" s="160"/>
      <c r="H398" s="69"/>
      <c r="I398" s="69"/>
      <c r="J398" s="4"/>
      <c r="K398" s="4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 spans="1:26" ht="15.75" customHeight="1" x14ac:dyDescent="0.3">
      <c r="A399" s="69"/>
      <c r="B399" s="69"/>
      <c r="C399" s="159"/>
      <c r="D399" s="69"/>
      <c r="E399" s="69"/>
      <c r="F399" s="160"/>
      <c r="G399" s="160"/>
      <c r="H399" s="69"/>
      <c r="I399" s="69"/>
      <c r="J399" s="4"/>
      <c r="K399" s="4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 spans="1:26" ht="15.75" customHeight="1" x14ac:dyDescent="0.3">
      <c r="A400" s="69"/>
      <c r="B400" s="69"/>
      <c r="C400" s="159"/>
      <c r="D400" s="69"/>
      <c r="E400" s="69"/>
      <c r="F400" s="160"/>
      <c r="G400" s="160"/>
      <c r="H400" s="69"/>
      <c r="I400" s="69"/>
      <c r="J400" s="4"/>
      <c r="K400" s="4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 spans="1:26" ht="15.75" customHeight="1" x14ac:dyDescent="0.3">
      <c r="A401" s="69"/>
      <c r="B401" s="69"/>
      <c r="C401" s="159"/>
      <c r="D401" s="69"/>
      <c r="E401" s="69"/>
      <c r="F401" s="160"/>
      <c r="G401" s="160"/>
      <c r="H401" s="69"/>
      <c r="I401" s="69"/>
      <c r="J401" s="4"/>
      <c r="K401" s="4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 spans="1:26" ht="15.75" customHeight="1" x14ac:dyDescent="0.3">
      <c r="A402" s="69"/>
      <c r="B402" s="69"/>
      <c r="C402" s="159"/>
      <c r="D402" s="69"/>
      <c r="E402" s="69"/>
      <c r="F402" s="160"/>
      <c r="G402" s="160"/>
      <c r="H402" s="69"/>
      <c r="I402" s="69"/>
      <c r="J402" s="4"/>
      <c r="K402" s="4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 spans="1:26" ht="15.75" customHeight="1" x14ac:dyDescent="0.3">
      <c r="A403" s="69"/>
      <c r="B403" s="69"/>
      <c r="C403" s="159"/>
      <c r="D403" s="69"/>
      <c r="E403" s="69"/>
      <c r="F403" s="160"/>
      <c r="G403" s="160"/>
      <c r="H403" s="69"/>
      <c r="I403" s="69"/>
      <c r="J403" s="4"/>
      <c r="K403" s="4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 spans="1:26" ht="15.75" customHeight="1" x14ac:dyDescent="0.3">
      <c r="A404" s="69"/>
      <c r="B404" s="69"/>
      <c r="C404" s="159"/>
      <c r="D404" s="69"/>
      <c r="E404" s="69"/>
      <c r="F404" s="160"/>
      <c r="G404" s="160"/>
      <c r="H404" s="69"/>
      <c r="I404" s="69"/>
      <c r="J404" s="4"/>
      <c r="K404" s="4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 spans="1:26" ht="15.75" customHeight="1" x14ac:dyDescent="0.3">
      <c r="A405" s="69"/>
      <c r="B405" s="69"/>
      <c r="C405" s="159"/>
      <c r="D405" s="69"/>
      <c r="E405" s="69"/>
      <c r="F405" s="160"/>
      <c r="G405" s="160"/>
      <c r="H405" s="69"/>
      <c r="I405" s="69"/>
      <c r="J405" s="4"/>
      <c r="K405" s="4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 spans="1:26" ht="15.75" customHeight="1" x14ac:dyDescent="0.3">
      <c r="A406" s="69"/>
      <c r="B406" s="69"/>
      <c r="C406" s="159"/>
      <c r="D406" s="69"/>
      <c r="E406" s="69"/>
      <c r="F406" s="160"/>
      <c r="G406" s="160"/>
      <c r="H406" s="69"/>
      <c r="I406" s="69"/>
      <c r="J406" s="4"/>
      <c r="K406" s="4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 spans="1:26" ht="15.75" customHeight="1" x14ac:dyDescent="0.3">
      <c r="A407" s="69"/>
      <c r="B407" s="69"/>
      <c r="C407" s="159"/>
      <c r="D407" s="69"/>
      <c r="E407" s="69"/>
      <c r="F407" s="160"/>
      <c r="G407" s="160"/>
      <c r="H407" s="69"/>
      <c r="I407" s="69"/>
      <c r="J407" s="4"/>
      <c r="K407" s="4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 spans="1:26" ht="15.75" customHeight="1" x14ac:dyDescent="0.3">
      <c r="A408" s="69"/>
      <c r="B408" s="69"/>
      <c r="C408" s="159"/>
      <c r="D408" s="69"/>
      <c r="E408" s="69"/>
      <c r="F408" s="160"/>
      <c r="G408" s="160"/>
      <c r="H408" s="69"/>
      <c r="I408" s="69"/>
      <c r="J408" s="4"/>
      <c r="K408" s="4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 spans="1:26" ht="15.75" customHeight="1" x14ac:dyDescent="0.3">
      <c r="A409" s="69"/>
      <c r="B409" s="69"/>
      <c r="C409" s="159"/>
      <c r="D409" s="69"/>
      <c r="E409" s="69"/>
      <c r="F409" s="160"/>
      <c r="G409" s="160"/>
      <c r="H409" s="69"/>
      <c r="I409" s="69"/>
      <c r="J409" s="4"/>
      <c r="K409" s="4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 spans="1:26" ht="15.75" customHeight="1" x14ac:dyDescent="0.3">
      <c r="A410" s="69"/>
      <c r="B410" s="69"/>
      <c r="C410" s="159"/>
      <c r="D410" s="69"/>
      <c r="E410" s="69"/>
      <c r="F410" s="160"/>
      <c r="G410" s="160"/>
      <c r="H410" s="69"/>
      <c r="I410" s="69"/>
      <c r="J410" s="4"/>
      <c r="K410" s="4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 spans="1:26" ht="15.75" customHeight="1" x14ac:dyDescent="0.3">
      <c r="A411" s="69"/>
      <c r="B411" s="69"/>
      <c r="C411" s="159"/>
      <c r="D411" s="69"/>
      <c r="E411" s="69"/>
      <c r="F411" s="160"/>
      <c r="G411" s="160"/>
      <c r="H411" s="69"/>
      <c r="I411" s="69"/>
      <c r="J411" s="4"/>
      <c r="K411" s="4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 spans="1:26" ht="15.75" customHeight="1" x14ac:dyDescent="0.3">
      <c r="A412" s="69"/>
      <c r="B412" s="69"/>
      <c r="C412" s="159"/>
      <c r="D412" s="69"/>
      <c r="E412" s="69"/>
      <c r="F412" s="160"/>
      <c r="G412" s="160"/>
      <c r="H412" s="69"/>
      <c r="I412" s="69"/>
      <c r="J412" s="4"/>
      <c r="K412" s="4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 spans="1:26" ht="15.75" customHeight="1" x14ac:dyDescent="0.3">
      <c r="A413" s="69"/>
      <c r="B413" s="69"/>
      <c r="C413" s="159"/>
      <c r="D413" s="69"/>
      <c r="E413" s="69"/>
      <c r="F413" s="160"/>
      <c r="G413" s="160"/>
      <c r="H413" s="69"/>
      <c r="I413" s="69"/>
      <c r="J413" s="4"/>
      <c r="K413" s="4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 spans="1:26" ht="15.75" customHeight="1" x14ac:dyDescent="0.3">
      <c r="A414" s="69"/>
      <c r="B414" s="69"/>
      <c r="C414" s="159"/>
      <c r="D414" s="69"/>
      <c r="E414" s="69"/>
      <c r="F414" s="160"/>
      <c r="G414" s="160"/>
      <c r="H414" s="69"/>
      <c r="I414" s="69"/>
      <c r="J414" s="4"/>
      <c r="K414" s="4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 spans="1:26" ht="15.75" customHeight="1" x14ac:dyDescent="0.3">
      <c r="A415" s="69"/>
      <c r="B415" s="69"/>
      <c r="C415" s="159"/>
      <c r="D415" s="69"/>
      <c r="E415" s="69"/>
      <c r="F415" s="160"/>
      <c r="G415" s="160"/>
      <c r="H415" s="69"/>
      <c r="I415" s="69"/>
      <c r="J415" s="4"/>
      <c r="K415" s="4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 spans="1:26" ht="15.75" customHeight="1" x14ac:dyDescent="0.3">
      <c r="A416" s="69"/>
      <c r="B416" s="69"/>
      <c r="C416" s="159"/>
      <c r="D416" s="69"/>
      <c r="E416" s="69"/>
      <c r="F416" s="160"/>
      <c r="G416" s="160"/>
      <c r="H416" s="69"/>
      <c r="I416" s="69"/>
      <c r="J416" s="4"/>
      <c r="K416" s="4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 spans="1:26" ht="15.75" customHeight="1" x14ac:dyDescent="0.3">
      <c r="A417" s="69"/>
      <c r="B417" s="69"/>
      <c r="C417" s="159"/>
      <c r="D417" s="69"/>
      <c r="E417" s="69"/>
      <c r="F417" s="160"/>
      <c r="G417" s="160"/>
      <c r="H417" s="69"/>
      <c r="I417" s="69"/>
      <c r="J417" s="4"/>
      <c r="K417" s="4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 spans="1:26" ht="15.75" customHeight="1" x14ac:dyDescent="0.3">
      <c r="A418" s="69"/>
      <c r="B418" s="69"/>
      <c r="C418" s="159"/>
      <c r="D418" s="69"/>
      <c r="E418" s="69"/>
      <c r="F418" s="160"/>
      <c r="G418" s="160"/>
      <c r="H418" s="69"/>
      <c r="I418" s="69"/>
      <c r="J418" s="4"/>
      <c r="K418" s="4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 spans="1:26" ht="15.75" customHeight="1" x14ac:dyDescent="0.3">
      <c r="A419" s="69"/>
      <c r="B419" s="69"/>
      <c r="C419" s="159"/>
      <c r="D419" s="69"/>
      <c r="E419" s="69"/>
      <c r="F419" s="160"/>
      <c r="G419" s="160"/>
      <c r="H419" s="69"/>
      <c r="I419" s="69"/>
      <c r="J419" s="4"/>
      <c r="K419" s="4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 spans="1:26" ht="15.75" customHeight="1" x14ac:dyDescent="0.3">
      <c r="A420" s="69"/>
      <c r="B420" s="69"/>
      <c r="C420" s="159"/>
      <c r="D420" s="69"/>
      <c r="E420" s="69"/>
      <c r="F420" s="160"/>
      <c r="G420" s="160"/>
      <c r="H420" s="69"/>
      <c r="I420" s="69"/>
      <c r="J420" s="4"/>
      <c r="K420" s="4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 spans="1:26" ht="15.75" customHeight="1" x14ac:dyDescent="0.3">
      <c r="A421" s="69"/>
      <c r="B421" s="69"/>
      <c r="C421" s="159"/>
      <c r="D421" s="69"/>
      <c r="E421" s="69"/>
      <c r="F421" s="160"/>
      <c r="G421" s="160"/>
      <c r="H421" s="69"/>
      <c r="I421" s="69"/>
      <c r="J421" s="4"/>
      <c r="K421" s="4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 spans="1:26" ht="15.75" customHeight="1" x14ac:dyDescent="0.3">
      <c r="A422" s="69"/>
      <c r="B422" s="69"/>
      <c r="C422" s="159"/>
      <c r="D422" s="69"/>
      <c r="E422" s="69"/>
      <c r="F422" s="160"/>
      <c r="G422" s="160"/>
      <c r="H422" s="69"/>
      <c r="I422" s="69"/>
      <c r="J422" s="4"/>
      <c r="K422" s="4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 spans="1:26" ht="15.75" customHeight="1" x14ac:dyDescent="0.3">
      <c r="A423" s="69"/>
      <c r="B423" s="69"/>
      <c r="C423" s="159"/>
      <c r="D423" s="69"/>
      <c r="E423" s="69"/>
      <c r="F423" s="160"/>
      <c r="G423" s="160"/>
      <c r="H423" s="69"/>
      <c r="I423" s="69"/>
      <c r="J423" s="4"/>
      <c r="K423" s="4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 spans="1:26" ht="15.75" customHeight="1" x14ac:dyDescent="0.3">
      <c r="A424" s="69"/>
      <c r="B424" s="69"/>
      <c r="C424" s="159"/>
      <c r="D424" s="69"/>
      <c r="E424" s="69"/>
      <c r="F424" s="160"/>
      <c r="G424" s="160"/>
      <c r="H424" s="69"/>
      <c r="I424" s="69"/>
      <c r="J424" s="4"/>
      <c r="K424" s="4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 spans="1:26" ht="15.75" customHeight="1" x14ac:dyDescent="0.3">
      <c r="A425" s="69"/>
      <c r="B425" s="69"/>
      <c r="C425" s="159"/>
      <c r="D425" s="69"/>
      <c r="E425" s="69"/>
      <c r="F425" s="160"/>
      <c r="G425" s="160"/>
      <c r="H425" s="69"/>
      <c r="I425" s="69"/>
      <c r="J425" s="4"/>
      <c r="K425" s="4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 spans="1:26" ht="15.75" customHeight="1" x14ac:dyDescent="0.3">
      <c r="A426" s="69"/>
      <c r="B426" s="69"/>
      <c r="C426" s="159"/>
      <c r="D426" s="69"/>
      <c r="E426" s="69"/>
      <c r="F426" s="160"/>
      <c r="G426" s="160"/>
      <c r="H426" s="69"/>
      <c r="I426" s="69"/>
      <c r="J426" s="4"/>
      <c r="K426" s="4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 spans="1:26" ht="15.75" customHeight="1" x14ac:dyDescent="0.3">
      <c r="A427" s="69"/>
      <c r="B427" s="69"/>
      <c r="C427" s="159"/>
      <c r="D427" s="69"/>
      <c r="E427" s="69"/>
      <c r="F427" s="160"/>
      <c r="G427" s="160"/>
      <c r="H427" s="69"/>
      <c r="I427" s="69"/>
      <c r="J427" s="4"/>
      <c r="K427" s="4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 spans="1:26" ht="15.75" customHeight="1" x14ac:dyDescent="0.3">
      <c r="A428" s="69"/>
      <c r="B428" s="69"/>
      <c r="C428" s="159"/>
      <c r="D428" s="69"/>
      <c r="E428" s="69"/>
      <c r="F428" s="160"/>
      <c r="G428" s="160"/>
      <c r="H428" s="69"/>
      <c r="I428" s="69"/>
      <c r="J428" s="4"/>
      <c r="K428" s="4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 spans="1:26" ht="15.75" customHeight="1" x14ac:dyDescent="0.3">
      <c r="A429" s="69"/>
      <c r="B429" s="69"/>
      <c r="C429" s="159"/>
      <c r="D429" s="69"/>
      <c r="E429" s="69"/>
      <c r="F429" s="160"/>
      <c r="G429" s="160"/>
      <c r="H429" s="69"/>
      <c r="I429" s="69"/>
      <c r="J429" s="4"/>
      <c r="K429" s="4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 spans="1:26" ht="15.75" customHeight="1" x14ac:dyDescent="0.3">
      <c r="A430" s="69"/>
      <c r="B430" s="69"/>
      <c r="C430" s="159"/>
      <c r="D430" s="69"/>
      <c r="E430" s="69"/>
      <c r="F430" s="160"/>
      <c r="G430" s="160"/>
      <c r="H430" s="69"/>
      <c r="I430" s="69"/>
      <c r="J430" s="4"/>
      <c r="K430" s="4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 spans="1:26" ht="15.75" customHeight="1" x14ac:dyDescent="0.3">
      <c r="A431" s="69"/>
      <c r="B431" s="69"/>
      <c r="C431" s="159"/>
      <c r="D431" s="69"/>
      <c r="E431" s="69"/>
      <c r="F431" s="160"/>
      <c r="G431" s="160"/>
      <c r="H431" s="69"/>
      <c r="I431" s="69"/>
      <c r="J431" s="4"/>
      <c r="K431" s="4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 spans="1:26" ht="15.75" customHeight="1" x14ac:dyDescent="0.3">
      <c r="A432" s="69"/>
      <c r="B432" s="69"/>
      <c r="C432" s="159"/>
      <c r="D432" s="69"/>
      <c r="E432" s="69"/>
      <c r="F432" s="160"/>
      <c r="G432" s="160"/>
      <c r="H432" s="69"/>
      <c r="I432" s="69"/>
      <c r="J432" s="4"/>
      <c r="K432" s="4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 spans="1:26" ht="15.75" customHeight="1" x14ac:dyDescent="0.3">
      <c r="A433" s="69"/>
      <c r="B433" s="69"/>
      <c r="C433" s="159"/>
      <c r="D433" s="69"/>
      <c r="E433" s="69"/>
      <c r="F433" s="160"/>
      <c r="G433" s="160"/>
      <c r="H433" s="69"/>
      <c r="I433" s="69"/>
      <c r="J433" s="4"/>
      <c r="K433" s="4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 spans="1:26" ht="15.75" customHeight="1" x14ac:dyDescent="0.3">
      <c r="A434" s="69"/>
      <c r="B434" s="69"/>
      <c r="C434" s="159"/>
      <c r="D434" s="69"/>
      <c r="E434" s="69"/>
      <c r="F434" s="160"/>
      <c r="G434" s="160"/>
      <c r="H434" s="69"/>
      <c r="I434" s="69"/>
      <c r="J434" s="4"/>
      <c r="K434" s="4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 spans="1:26" ht="15.75" customHeight="1" x14ac:dyDescent="0.3">
      <c r="A435" s="69"/>
      <c r="B435" s="69"/>
      <c r="C435" s="159"/>
      <c r="D435" s="69"/>
      <c r="E435" s="69"/>
      <c r="F435" s="160"/>
      <c r="G435" s="160"/>
      <c r="H435" s="69"/>
      <c r="I435" s="69"/>
      <c r="J435" s="4"/>
      <c r="K435" s="4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 spans="1:26" ht="15.75" customHeight="1" x14ac:dyDescent="0.3">
      <c r="A436" s="69"/>
      <c r="B436" s="69"/>
      <c r="C436" s="159"/>
      <c r="D436" s="69"/>
      <c r="E436" s="69"/>
      <c r="F436" s="160"/>
      <c r="G436" s="160"/>
      <c r="H436" s="69"/>
      <c r="I436" s="69"/>
      <c r="J436" s="4"/>
      <c r="K436" s="4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 spans="1:26" ht="15.75" customHeight="1" x14ac:dyDescent="0.3">
      <c r="A437" s="69"/>
      <c r="B437" s="69"/>
      <c r="C437" s="159"/>
      <c r="D437" s="69"/>
      <c r="E437" s="69"/>
      <c r="F437" s="160"/>
      <c r="G437" s="160"/>
      <c r="H437" s="69"/>
      <c r="I437" s="69"/>
      <c r="J437" s="4"/>
      <c r="K437" s="4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 spans="1:26" ht="15.75" customHeight="1" x14ac:dyDescent="0.3">
      <c r="A438" s="69"/>
      <c r="B438" s="69"/>
      <c r="C438" s="159"/>
      <c r="D438" s="69"/>
      <c r="E438" s="69"/>
      <c r="F438" s="160"/>
      <c r="G438" s="160"/>
      <c r="H438" s="69"/>
      <c r="I438" s="69"/>
      <c r="J438" s="4"/>
      <c r="K438" s="4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 spans="1:26" ht="15.75" customHeight="1" x14ac:dyDescent="0.3">
      <c r="A439" s="69"/>
      <c r="B439" s="69"/>
      <c r="C439" s="159"/>
      <c r="D439" s="69"/>
      <c r="E439" s="69"/>
      <c r="F439" s="160"/>
      <c r="G439" s="160"/>
      <c r="H439" s="69"/>
      <c r="I439" s="69"/>
      <c r="J439" s="4"/>
      <c r="K439" s="4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 spans="1:26" ht="15.75" customHeight="1" x14ac:dyDescent="0.3">
      <c r="A440" s="69"/>
      <c r="B440" s="69"/>
      <c r="C440" s="159"/>
      <c r="D440" s="69"/>
      <c r="E440" s="69"/>
      <c r="F440" s="160"/>
      <c r="G440" s="160"/>
      <c r="H440" s="69"/>
      <c r="I440" s="69"/>
      <c r="J440" s="4"/>
      <c r="K440" s="4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 spans="1:26" ht="15.75" customHeight="1" x14ac:dyDescent="0.3">
      <c r="A441" s="69"/>
      <c r="B441" s="69"/>
      <c r="C441" s="159"/>
      <c r="D441" s="69"/>
      <c r="E441" s="69"/>
      <c r="F441" s="160"/>
      <c r="G441" s="160"/>
      <c r="H441" s="69"/>
      <c r="I441" s="69"/>
      <c r="J441" s="4"/>
      <c r="K441" s="4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 spans="1:26" ht="15.75" customHeight="1" x14ac:dyDescent="0.3">
      <c r="A442" s="69"/>
      <c r="B442" s="69"/>
      <c r="C442" s="159"/>
      <c r="D442" s="69"/>
      <c r="E442" s="69"/>
      <c r="F442" s="160"/>
      <c r="G442" s="160"/>
      <c r="H442" s="69"/>
      <c r="I442" s="69"/>
      <c r="J442" s="4"/>
      <c r="K442" s="4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 spans="1:26" ht="15.75" customHeight="1" x14ac:dyDescent="0.3">
      <c r="A443" s="69"/>
      <c r="B443" s="69"/>
      <c r="C443" s="159"/>
      <c r="D443" s="69"/>
      <c r="E443" s="69"/>
      <c r="F443" s="160"/>
      <c r="G443" s="160"/>
      <c r="H443" s="69"/>
      <c r="I443" s="69"/>
      <c r="J443" s="4"/>
      <c r="K443" s="4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 spans="1:26" ht="15.75" customHeight="1" x14ac:dyDescent="0.3">
      <c r="A444" s="69"/>
      <c r="B444" s="69"/>
      <c r="C444" s="159"/>
      <c r="D444" s="69"/>
      <c r="E444" s="69"/>
      <c r="F444" s="160"/>
      <c r="G444" s="160"/>
      <c r="H444" s="69"/>
      <c r="I444" s="69"/>
      <c r="J444" s="4"/>
      <c r="K444" s="4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 spans="1:26" ht="15.75" customHeight="1" x14ac:dyDescent="0.3">
      <c r="A445" s="69"/>
      <c r="B445" s="69"/>
      <c r="C445" s="159"/>
      <c r="D445" s="69"/>
      <c r="E445" s="69"/>
      <c r="F445" s="160"/>
      <c r="G445" s="160"/>
      <c r="H445" s="69"/>
      <c r="I445" s="69"/>
      <c r="J445" s="4"/>
      <c r="K445" s="4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 spans="1:26" ht="15.75" customHeight="1" x14ac:dyDescent="0.3">
      <c r="A446" s="69"/>
      <c r="B446" s="69"/>
      <c r="C446" s="159"/>
      <c r="D446" s="69"/>
      <c r="E446" s="69"/>
      <c r="F446" s="160"/>
      <c r="G446" s="160"/>
      <c r="H446" s="69"/>
      <c r="I446" s="69"/>
      <c r="J446" s="4"/>
      <c r="K446" s="4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 spans="1:26" ht="15.75" customHeight="1" x14ac:dyDescent="0.3">
      <c r="A447" s="69"/>
      <c r="B447" s="69"/>
      <c r="C447" s="159"/>
      <c r="D447" s="69"/>
      <c r="E447" s="69"/>
      <c r="F447" s="160"/>
      <c r="G447" s="160"/>
      <c r="H447" s="69"/>
      <c r="I447" s="69"/>
      <c r="J447" s="4"/>
      <c r="K447" s="4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 spans="1:26" ht="15.75" customHeight="1" x14ac:dyDescent="0.3">
      <c r="A448" s="69"/>
      <c r="B448" s="69"/>
      <c r="C448" s="159"/>
      <c r="D448" s="69"/>
      <c r="E448" s="69"/>
      <c r="F448" s="160"/>
      <c r="G448" s="160"/>
      <c r="H448" s="69"/>
      <c r="I448" s="69"/>
      <c r="J448" s="4"/>
      <c r="K448" s="4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 spans="1:26" ht="15.75" customHeight="1" x14ac:dyDescent="0.3">
      <c r="A449" s="69"/>
      <c r="B449" s="69"/>
      <c r="C449" s="159"/>
      <c r="D449" s="69"/>
      <c r="E449" s="69"/>
      <c r="F449" s="160"/>
      <c r="G449" s="160"/>
      <c r="H449" s="69"/>
      <c r="I449" s="69"/>
      <c r="J449" s="4"/>
      <c r="K449" s="4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 spans="1:26" ht="15.75" customHeight="1" x14ac:dyDescent="0.3">
      <c r="A450" s="69"/>
      <c r="B450" s="69"/>
      <c r="C450" s="159"/>
      <c r="D450" s="69"/>
      <c r="E450" s="69"/>
      <c r="F450" s="160"/>
      <c r="G450" s="160"/>
      <c r="H450" s="69"/>
      <c r="I450" s="69"/>
      <c r="J450" s="4"/>
      <c r="K450" s="4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 spans="1:26" ht="15.75" customHeight="1" x14ac:dyDescent="0.3">
      <c r="A451" s="69"/>
      <c r="B451" s="69"/>
      <c r="C451" s="159"/>
      <c r="D451" s="69"/>
      <c r="E451" s="69"/>
      <c r="F451" s="160"/>
      <c r="G451" s="160"/>
      <c r="H451" s="69"/>
      <c r="I451" s="69"/>
      <c r="J451" s="4"/>
      <c r="K451" s="4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 spans="1:26" ht="15.75" customHeight="1" x14ac:dyDescent="0.3">
      <c r="A452" s="69"/>
      <c r="B452" s="69"/>
      <c r="C452" s="159"/>
      <c r="D452" s="69"/>
      <c r="E452" s="69"/>
      <c r="F452" s="160"/>
      <c r="G452" s="160"/>
      <c r="H452" s="69"/>
      <c r="I452" s="69"/>
      <c r="J452" s="4"/>
      <c r="K452" s="4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 spans="1:26" ht="15.75" customHeight="1" x14ac:dyDescent="0.3">
      <c r="A453" s="69"/>
      <c r="B453" s="69"/>
      <c r="C453" s="159"/>
      <c r="D453" s="69"/>
      <c r="E453" s="69"/>
      <c r="F453" s="160"/>
      <c r="G453" s="160"/>
      <c r="H453" s="69"/>
      <c r="I453" s="69"/>
      <c r="J453" s="4"/>
      <c r="K453" s="4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 spans="1:26" ht="15.75" customHeight="1" x14ac:dyDescent="0.3">
      <c r="A454" s="69"/>
      <c r="B454" s="69"/>
      <c r="C454" s="159"/>
      <c r="D454" s="69"/>
      <c r="E454" s="69"/>
      <c r="F454" s="160"/>
      <c r="G454" s="160"/>
      <c r="H454" s="69"/>
      <c r="I454" s="69"/>
      <c r="J454" s="4"/>
      <c r="K454" s="4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 spans="1:26" ht="15.75" customHeight="1" x14ac:dyDescent="0.3">
      <c r="A455" s="69"/>
      <c r="B455" s="69"/>
      <c r="C455" s="159"/>
      <c r="D455" s="69"/>
      <c r="E455" s="69"/>
      <c r="F455" s="160"/>
      <c r="G455" s="160"/>
      <c r="H455" s="69"/>
      <c r="I455" s="69"/>
      <c r="J455" s="4"/>
      <c r="K455" s="4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 spans="1:26" ht="15.75" customHeight="1" x14ac:dyDescent="0.3">
      <c r="A456" s="69"/>
      <c r="B456" s="69"/>
      <c r="C456" s="159"/>
      <c r="D456" s="69"/>
      <c r="E456" s="69"/>
      <c r="F456" s="160"/>
      <c r="G456" s="160"/>
      <c r="H456" s="69"/>
      <c r="I456" s="69"/>
      <c r="J456" s="4"/>
      <c r="K456" s="4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 spans="1:26" ht="15.75" customHeight="1" x14ac:dyDescent="0.3">
      <c r="A457" s="69"/>
      <c r="B457" s="69"/>
      <c r="C457" s="159"/>
      <c r="D457" s="69"/>
      <c r="E457" s="69"/>
      <c r="F457" s="160"/>
      <c r="G457" s="160"/>
      <c r="H457" s="69"/>
      <c r="I457" s="69"/>
      <c r="J457" s="4"/>
      <c r="K457" s="4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 spans="1:26" ht="15.75" customHeight="1" x14ac:dyDescent="0.3">
      <c r="A458" s="69"/>
      <c r="B458" s="69"/>
      <c r="C458" s="159"/>
      <c r="D458" s="69"/>
      <c r="E458" s="69"/>
      <c r="F458" s="160"/>
      <c r="G458" s="160"/>
      <c r="H458" s="69"/>
      <c r="I458" s="69"/>
      <c r="J458" s="4"/>
      <c r="K458" s="4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 spans="1:26" ht="15.75" customHeight="1" x14ac:dyDescent="0.3">
      <c r="A459" s="69"/>
      <c r="B459" s="69"/>
      <c r="C459" s="159"/>
      <c r="D459" s="69"/>
      <c r="E459" s="69"/>
      <c r="F459" s="160"/>
      <c r="G459" s="160"/>
      <c r="H459" s="69"/>
      <c r="I459" s="69"/>
      <c r="J459" s="4"/>
      <c r="K459" s="4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 spans="1:26" ht="15.75" customHeight="1" x14ac:dyDescent="0.3">
      <c r="A460" s="69"/>
      <c r="B460" s="69"/>
      <c r="C460" s="159"/>
      <c r="D460" s="69"/>
      <c r="E460" s="69"/>
      <c r="F460" s="160"/>
      <c r="G460" s="160"/>
      <c r="H460" s="69"/>
      <c r="I460" s="69"/>
      <c r="J460" s="4"/>
      <c r="K460" s="4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 spans="1:26" ht="15.75" customHeight="1" x14ac:dyDescent="0.3">
      <c r="A461" s="69"/>
      <c r="B461" s="69"/>
      <c r="C461" s="159"/>
      <c r="D461" s="69"/>
      <c r="E461" s="69"/>
      <c r="F461" s="160"/>
      <c r="G461" s="160"/>
      <c r="H461" s="69"/>
      <c r="I461" s="69"/>
      <c r="J461" s="4"/>
      <c r="K461" s="4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 spans="1:26" ht="15.75" customHeight="1" x14ac:dyDescent="0.3">
      <c r="A462" s="69"/>
      <c r="B462" s="69"/>
      <c r="C462" s="159"/>
      <c r="D462" s="69"/>
      <c r="E462" s="69"/>
      <c r="F462" s="160"/>
      <c r="G462" s="160"/>
      <c r="H462" s="69"/>
      <c r="I462" s="69"/>
      <c r="J462" s="4"/>
      <c r="K462" s="4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 spans="1:26" ht="15.75" customHeight="1" x14ac:dyDescent="0.3">
      <c r="A463" s="69"/>
      <c r="B463" s="69"/>
      <c r="C463" s="159"/>
      <c r="D463" s="69"/>
      <c r="E463" s="69"/>
      <c r="F463" s="160"/>
      <c r="G463" s="160"/>
      <c r="H463" s="69"/>
      <c r="I463" s="69"/>
      <c r="J463" s="4"/>
      <c r="K463" s="4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 spans="1:26" ht="15.75" customHeight="1" x14ac:dyDescent="0.3">
      <c r="A464" s="69"/>
      <c r="B464" s="69"/>
      <c r="C464" s="159"/>
      <c r="D464" s="69"/>
      <c r="E464" s="69"/>
      <c r="F464" s="160"/>
      <c r="G464" s="160"/>
      <c r="H464" s="69"/>
      <c r="I464" s="69"/>
      <c r="J464" s="4"/>
      <c r="K464" s="4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 spans="1:26" ht="15.75" customHeight="1" x14ac:dyDescent="0.3">
      <c r="A465" s="69"/>
      <c r="B465" s="69"/>
      <c r="C465" s="159"/>
      <c r="D465" s="69"/>
      <c r="E465" s="69"/>
      <c r="F465" s="160"/>
      <c r="G465" s="160"/>
      <c r="H465" s="69"/>
      <c r="I465" s="69"/>
      <c r="J465" s="4"/>
      <c r="K465" s="4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 spans="1:26" ht="15.75" customHeight="1" x14ac:dyDescent="0.3">
      <c r="A466" s="69"/>
      <c r="B466" s="69"/>
      <c r="C466" s="159"/>
      <c r="D466" s="69"/>
      <c r="E466" s="69"/>
      <c r="F466" s="160"/>
      <c r="G466" s="160"/>
      <c r="H466" s="69"/>
      <c r="I466" s="69"/>
      <c r="J466" s="4"/>
      <c r="K466" s="4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 spans="1:26" ht="15.75" customHeight="1" x14ac:dyDescent="0.3">
      <c r="A467" s="69"/>
      <c r="B467" s="69"/>
      <c r="C467" s="159"/>
      <c r="D467" s="69"/>
      <c r="E467" s="69"/>
      <c r="F467" s="160"/>
      <c r="G467" s="160"/>
      <c r="H467" s="69"/>
      <c r="I467" s="69"/>
      <c r="J467" s="4"/>
      <c r="K467" s="4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 spans="1:26" ht="15.75" customHeight="1" x14ac:dyDescent="0.3">
      <c r="A468" s="69"/>
      <c r="B468" s="69"/>
      <c r="C468" s="159"/>
      <c r="D468" s="69"/>
      <c r="E468" s="69"/>
      <c r="F468" s="160"/>
      <c r="G468" s="160"/>
      <c r="H468" s="69"/>
      <c r="I468" s="69"/>
      <c r="J468" s="4"/>
      <c r="K468" s="4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 spans="1:26" ht="15.75" customHeight="1" x14ac:dyDescent="0.3">
      <c r="A469" s="69"/>
      <c r="B469" s="69"/>
      <c r="C469" s="159"/>
      <c r="D469" s="69"/>
      <c r="E469" s="69"/>
      <c r="F469" s="160"/>
      <c r="G469" s="160"/>
      <c r="H469" s="69"/>
      <c r="I469" s="69"/>
      <c r="J469" s="4"/>
      <c r="K469" s="4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 spans="1:26" ht="15.75" customHeight="1" x14ac:dyDescent="0.3">
      <c r="A470" s="69"/>
      <c r="B470" s="69"/>
      <c r="C470" s="159"/>
      <c r="D470" s="69"/>
      <c r="E470" s="69"/>
      <c r="F470" s="160"/>
      <c r="G470" s="160"/>
      <c r="H470" s="69"/>
      <c r="I470" s="69"/>
      <c r="J470" s="4"/>
      <c r="K470" s="4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 spans="1:26" ht="15.75" customHeight="1" x14ac:dyDescent="0.3">
      <c r="A471" s="69"/>
      <c r="B471" s="69"/>
      <c r="C471" s="159"/>
      <c r="D471" s="69"/>
      <c r="E471" s="69"/>
      <c r="F471" s="160"/>
      <c r="G471" s="160"/>
      <c r="H471" s="69"/>
      <c r="I471" s="69"/>
      <c r="J471" s="4"/>
      <c r="K471" s="4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 spans="1:26" ht="15.75" customHeight="1" x14ac:dyDescent="0.3">
      <c r="A472" s="69"/>
      <c r="B472" s="69"/>
      <c r="C472" s="159"/>
      <c r="D472" s="69"/>
      <c r="E472" s="69"/>
      <c r="F472" s="160"/>
      <c r="G472" s="160"/>
      <c r="H472" s="69"/>
      <c r="I472" s="69"/>
      <c r="J472" s="4"/>
      <c r="K472" s="4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 spans="1:26" ht="15.75" customHeight="1" x14ac:dyDescent="0.3">
      <c r="A473" s="69"/>
      <c r="B473" s="69"/>
      <c r="C473" s="159"/>
      <c r="D473" s="69"/>
      <c r="E473" s="69"/>
      <c r="F473" s="160"/>
      <c r="G473" s="160"/>
      <c r="H473" s="69"/>
      <c r="I473" s="69"/>
      <c r="J473" s="4"/>
      <c r="K473" s="4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 spans="1:26" ht="15.75" customHeight="1" x14ac:dyDescent="0.3">
      <c r="A474" s="69"/>
      <c r="B474" s="69"/>
      <c r="C474" s="159"/>
      <c r="D474" s="69"/>
      <c r="E474" s="69"/>
      <c r="F474" s="160"/>
      <c r="G474" s="160"/>
      <c r="H474" s="69"/>
      <c r="I474" s="69"/>
      <c r="J474" s="4"/>
      <c r="K474" s="4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 spans="1:26" ht="15.75" customHeight="1" x14ac:dyDescent="0.3">
      <c r="A475" s="69"/>
      <c r="B475" s="69"/>
      <c r="C475" s="159"/>
      <c r="D475" s="69"/>
      <c r="E475" s="69"/>
      <c r="F475" s="160"/>
      <c r="G475" s="160"/>
      <c r="H475" s="69"/>
      <c r="I475" s="69"/>
      <c r="J475" s="4"/>
      <c r="K475" s="4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 spans="1:26" ht="15.75" customHeight="1" x14ac:dyDescent="0.3">
      <c r="A476" s="69"/>
      <c r="B476" s="69"/>
      <c r="C476" s="159"/>
      <c r="D476" s="69"/>
      <c r="E476" s="69"/>
      <c r="F476" s="160"/>
      <c r="G476" s="160"/>
      <c r="H476" s="69"/>
      <c r="I476" s="69"/>
      <c r="J476" s="4"/>
      <c r="K476" s="4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 spans="1:26" ht="15.75" customHeight="1" x14ac:dyDescent="0.3">
      <c r="A477" s="69"/>
      <c r="B477" s="69"/>
      <c r="C477" s="159"/>
      <c r="D477" s="69"/>
      <c r="E477" s="69"/>
      <c r="F477" s="160"/>
      <c r="G477" s="160"/>
      <c r="H477" s="69"/>
      <c r="I477" s="69"/>
      <c r="J477" s="4"/>
      <c r="K477" s="4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 spans="1:26" ht="15.75" customHeight="1" x14ac:dyDescent="0.3">
      <c r="A478" s="69"/>
      <c r="B478" s="69"/>
      <c r="C478" s="159"/>
      <c r="D478" s="69"/>
      <c r="E478" s="69"/>
      <c r="F478" s="160"/>
      <c r="G478" s="160"/>
      <c r="H478" s="69"/>
      <c r="I478" s="69"/>
      <c r="J478" s="4"/>
      <c r="K478" s="4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 spans="1:26" ht="15.75" customHeight="1" x14ac:dyDescent="0.3">
      <c r="A479" s="69"/>
      <c r="B479" s="69"/>
      <c r="C479" s="159"/>
      <c r="D479" s="69"/>
      <c r="E479" s="69"/>
      <c r="F479" s="160"/>
      <c r="G479" s="160"/>
      <c r="H479" s="69"/>
      <c r="I479" s="69"/>
      <c r="J479" s="4"/>
      <c r="K479" s="4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 spans="1:26" ht="15.75" customHeight="1" x14ac:dyDescent="0.3">
      <c r="A480" s="69"/>
      <c r="B480" s="69"/>
      <c r="C480" s="159"/>
      <c r="D480" s="69"/>
      <c r="E480" s="69"/>
      <c r="F480" s="160"/>
      <c r="G480" s="160"/>
      <c r="H480" s="69"/>
      <c r="I480" s="69"/>
      <c r="J480" s="4"/>
      <c r="K480" s="4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 spans="1:26" ht="15.75" customHeight="1" x14ac:dyDescent="0.3">
      <c r="A481" s="69"/>
      <c r="B481" s="69"/>
      <c r="C481" s="159"/>
      <c r="D481" s="69"/>
      <c r="E481" s="69"/>
      <c r="F481" s="160"/>
      <c r="G481" s="160"/>
      <c r="H481" s="69"/>
      <c r="I481" s="69"/>
      <c r="J481" s="4"/>
      <c r="K481" s="4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 spans="1:26" ht="15.75" customHeight="1" x14ac:dyDescent="0.3">
      <c r="A482" s="69"/>
      <c r="B482" s="69"/>
      <c r="C482" s="159"/>
      <c r="D482" s="69"/>
      <c r="E482" s="69"/>
      <c r="F482" s="160"/>
      <c r="G482" s="160"/>
      <c r="H482" s="69"/>
      <c r="I482" s="69"/>
      <c r="J482" s="4"/>
      <c r="K482" s="4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 spans="1:26" ht="15.75" customHeight="1" x14ac:dyDescent="0.3">
      <c r="A483" s="69"/>
      <c r="B483" s="69"/>
      <c r="C483" s="159"/>
      <c r="D483" s="69"/>
      <c r="E483" s="69"/>
      <c r="F483" s="160"/>
      <c r="G483" s="160"/>
      <c r="H483" s="69"/>
      <c r="I483" s="69"/>
      <c r="J483" s="4"/>
      <c r="K483" s="4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 spans="1:26" ht="15.75" customHeight="1" x14ac:dyDescent="0.3">
      <c r="A484" s="69"/>
      <c r="B484" s="69"/>
      <c r="C484" s="159"/>
      <c r="D484" s="69"/>
      <c r="E484" s="69"/>
      <c r="F484" s="160"/>
      <c r="G484" s="160"/>
      <c r="H484" s="69"/>
      <c r="I484" s="69"/>
      <c r="J484" s="4"/>
      <c r="K484" s="4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 spans="1:26" ht="15.75" customHeight="1" x14ac:dyDescent="0.3">
      <c r="A485" s="69"/>
      <c r="B485" s="69"/>
      <c r="C485" s="159"/>
      <c r="D485" s="69"/>
      <c r="E485" s="69"/>
      <c r="F485" s="160"/>
      <c r="G485" s="160"/>
      <c r="H485" s="69"/>
      <c r="I485" s="69"/>
      <c r="J485" s="4"/>
      <c r="K485" s="4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 spans="1:26" ht="15.75" customHeight="1" x14ac:dyDescent="0.3">
      <c r="A486" s="69"/>
      <c r="B486" s="69"/>
      <c r="C486" s="159"/>
      <c r="D486" s="69"/>
      <c r="E486" s="69"/>
      <c r="F486" s="160"/>
      <c r="G486" s="160"/>
      <c r="H486" s="69"/>
      <c r="I486" s="69"/>
      <c r="J486" s="4"/>
      <c r="K486" s="4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 spans="1:26" ht="15.75" customHeight="1" x14ac:dyDescent="0.3">
      <c r="A487" s="69"/>
      <c r="B487" s="69"/>
      <c r="C487" s="159"/>
      <c r="D487" s="69"/>
      <c r="E487" s="69"/>
      <c r="F487" s="160"/>
      <c r="G487" s="160"/>
      <c r="H487" s="69"/>
      <c r="I487" s="69"/>
      <c r="J487" s="4"/>
      <c r="K487" s="4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 spans="1:26" ht="15.75" customHeight="1" x14ac:dyDescent="0.3">
      <c r="A488" s="69"/>
      <c r="B488" s="69"/>
      <c r="C488" s="159"/>
      <c r="D488" s="69"/>
      <c r="E488" s="69"/>
      <c r="F488" s="160"/>
      <c r="G488" s="160"/>
      <c r="H488" s="69"/>
      <c r="I488" s="69"/>
      <c r="J488" s="4"/>
      <c r="K488" s="4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 spans="1:26" ht="15.75" customHeight="1" x14ac:dyDescent="0.3">
      <c r="A489" s="69"/>
      <c r="B489" s="69"/>
      <c r="C489" s="159"/>
      <c r="D489" s="69"/>
      <c r="E489" s="69"/>
      <c r="F489" s="160"/>
      <c r="G489" s="160"/>
      <c r="H489" s="69"/>
      <c r="I489" s="69"/>
      <c r="J489" s="4"/>
      <c r="K489" s="4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 spans="1:26" ht="15.75" customHeight="1" x14ac:dyDescent="0.3">
      <c r="A490" s="69"/>
      <c r="B490" s="69"/>
      <c r="C490" s="159"/>
      <c r="D490" s="69"/>
      <c r="E490" s="69"/>
      <c r="F490" s="160"/>
      <c r="G490" s="160"/>
      <c r="H490" s="69"/>
      <c r="I490" s="69"/>
      <c r="J490" s="4"/>
      <c r="K490" s="4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 spans="1:26" ht="15.75" customHeight="1" x14ac:dyDescent="0.3">
      <c r="A491" s="69"/>
      <c r="B491" s="69"/>
      <c r="C491" s="159"/>
      <c r="D491" s="69"/>
      <c r="E491" s="69"/>
      <c r="F491" s="160"/>
      <c r="G491" s="160"/>
      <c r="H491" s="69"/>
      <c r="I491" s="69"/>
      <c r="J491" s="4"/>
      <c r="K491" s="4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 spans="1:26" ht="15.75" customHeight="1" x14ac:dyDescent="0.3">
      <c r="A492" s="69"/>
      <c r="B492" s="69"/>
      <c r="C492" s="159"/>
      <c r="D492" s="69"/>
      <c r="E492" s="69"/>
      <c r="F492" s="160"/>
      <c r="G492" s="160"/>
      <c r="H492" s="69"/>
      <c r="I492" s="69"/>
      <c r="J492" s="4"/>
      <c r="K492" s="4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 spans="1:26" ht="15.75" customHeight="1" x14ac:dyDescent="0.3">
      <c r="A493" s="69"/>
      <c r="B493" s="69"/>
      <c r="C493" s="159"/>
      <c r="D493" s="69"/>
      <c r="E493" s="69"/>
      <c r="F493" s="160"/>
      <c r="G493" s="160"/>
      <c r="H493" s="69"/>
      <c r="I493" s="69"/>
      <c r="J493" s="4"/>
      <c r="K493" s="4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 spans="1:26" ht="15.75" customHeight="1" x14ac:dyDescent="0.3">
      <c r="A494" s="69"/>
      <c r="B494" s="69"/>
      <c r="C494" s="159"/>
      <c r="D494" s="69"/>
      <c r="E494" s="69"/>
      <c r="F494" s="160"/>
      <c r="G494" s="160"/>
      <c r="H494" s="69"/>
      <c r="I494" s="69"/>
      <c r="J494" s="4"/>
      <c r="K494" s="4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 spans="1:26" ht="15.75" customHeight="1" x14ac:dyDescent="0.3">
      <c r="A495" s="69"/>
      <c r="B495" s="69"/>
      <c r="C495" s="159"/>
      <c r="D495" s="69"/>
      <c r="E495" s="69"/>
      <c r="F495" s="160"/>
      <c r="G495" s="160"/>
      <c r="H495" s="69"/>
      <c r="I495" s="69"/>
      <c r="J495" s="4"/>
      <c r="K495" s="4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 spans="1:26" ht="15.75" customHeight="1" x14ac:dyDescent="0.3">
      <c r="A496" s="69"/>
      <c r="B496" s="69"/>
      <c r="C496" s="159"/>
      <c r="D496" s="69"/>
      <c r="E496" s="69"/>
      <c r="F496" s="160"/>
      <c r="G496" s="160"/>
      <c r="H496" s="69"/>
      <c r="I496" s="69"/>
      <c r="J496" s="4"/>
      <c r="K496" s="4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 spans="1:26" ht="15.75" customHeight="1" x14ac:dyDescent="0.3">
      <c r="A497" s="69"/>
      <c r="B497" s="69"/>
      <c r="C497" s="159"/>
      <c r="D497" s="69"/>
      <c r="E497" s="69"/>
      <c r="F497" s="160"/>
      <c r="G497" s="160"/>
      <c r="H497" s="69"/>
      <c r="I497" s="69"/>
      <c r="J497" s="4"/>
      <c r="K497" s="4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 spans="1:26" ht="15.75" customHeight="1" x14ac:dyDescent="0.3">
      <c r="A498" s="69"/>
      <c r="B498" s="69"/>
      <c r="C498" s="159"/>
      <c r="D498" s="69"/>
      <c r="E498" s="69"/>
      <c r="F498" s="160"/>
      <c r="G498" s="160"/>
      <c r="H498" s="69"/>
      <c r="I498" s="69"/>
      <c r="J498" s="4"/>
      <c r="K498" s="4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 spans="1:26" ht="15.75" customHeight="1" x14ac:dyDescent="0.3">
      <c r="A499" s="69"/>
      <c r="B499" s="69"/>
      <c r="C499" s="159"/>
      <c r="D499" s="69"/>
      <c r="E499" s="69"/>
      <c r="F499" s="160"/>
      <c r="G499" s="160"/>
      <c r="H499" s="69"/>
      <c r="I499" s="69"/>
      <c r="J499" s="4"/>
      <c r="K499" s="4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 spans="1:26" ht="15.75" customHeight="1" x14ac:dyDescent="0.3">
      <c r="A500" s="69"/>
      <c r="B500" s="69"/>
      <c r="C500" s="159"/>
      <c r="D500" s="69"/>
      <c r="E500" s="69"/>
      <c r="F500" s="160"/>
      <c r="G500" s="160"/>
      <c r="H500" s="69"/>
      <c r="I500" s="69"/>
      <c r="J500" s="4"/>
      <c r="K500" s="4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 spans="1:26" ht="15.75" customHeight="1" x14ac:dyDescent="0.3">
      <c r="A501" s="69"/>
      <c r="B501" s="69"/>
      <c r="C501" s="159"/>
      <c r="D501" s="69"/>
      <c r="E501" s="69"/>
      <c r="F501" s="160"/>
      <c r="G501" s="160"/>
      <c r="H501" s="69"/>
      <c r="I501" s="69"/>
      <c r="J501" s="4"/>
      <c r="K501" s="4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 spans="1:26" ht="15.75" customHeight="1" x14ac:dyDescent="0.3">
      <c r="A502" s="69"/>
      <c r="B502" s="69"/>
      <c r="C502" s="159"/>
      <c r="D502" s="69"/>
      <c r="E502" s="69"/>
      <c r="F502" s="160"/>
      <c r="G502" s="160"/>
      <c r="H502" s="69"/>
      <c r="I502" s="69"/>
      <c r="J502" s="4"/>
      <c r="K502" s="4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 spans="1:26" ht="15.75" customHeight="1" x14ac:dyDescent="0.3">
      <c r="A503" s="69"/>
      <c r="B503" s="69"/>
      <c r="C503" s="159"/>
      <c r="D503" s="69"/>
      <c r="E503" s="69"/>
      <c r="F503" s="160"/>
      <c r="G503" s="160"/>
      <c r="H503" s="69"/>
      <c r="I503" s="69"/>
      <c r="J503" s="4"/>
      <c r="K503" s="4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 spans="1:26" ht="15.75" customHeight="1" x14ac:dyDescent="0.3">
      <c r="A504" s="69"/>
      <c r="B504" s="69"/>
      <c r="C504" s="159"/>
      <c r="D504" s="69"/>
      <c r="E504" s="69"/>
      <c r="F504" s="160"/>
      <c r="G504" s="160"/>
      <c r="H504" s="69"/>
      <c r="I504" s="69"/>
      <c r="J504" s="4"/>
      <c r="K504" s="4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 spans="1:26" ht="15.75" customHeight="1" x14ac:dyDescent="0.3">
      <c r="A505" s="69"/>
      <c r="B505" s="69"/>
      <c r="C505" s="159"/>
      <c r="D505" s="69"/>
      <c r="E505" s="69"/>
      <c r="F505" s="160"/>
      <c r="G505" s="160"/>
      <c r="H505" s="69"/>
      <c r="I505" s="69"/>
      <c r="J505" s="4"/>
      <c r="K505" s="4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 spans="1:26" ht="15.75" customHeight="1" x14ac:dyDescent="0.3">
      <c r="A506" s="69"/>
      <c r="B506" s="69"/>
      <c r="C506" s="159"/>
      <c r="D506" s="69"/>
      <c r="E506" s="69"/>
      <c r="F506" s="160"/>
      <c r="G506" s="160"/>
      <c r="H506" s="69"/>
      <c r="I506" s="69"/>
      <c r="J506" s="4"/>
      <c r="K506" s="4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 spans="1:26" ht="15.75" customHeight="1" x14ac:dyDescent="0.3">
      <c r="A507" s="69"/>
      <c r="B507" s="69"/>
      <c r="C507" s="159"/>
      <c r="D507" s="69"/>
      <c r="E507" s="69"/>
      <c r="F507" s="160"/>
      <c r="G507" s="160"/>
      <c r="H507" s="69"/>
      <c r="I507" s="69"/>
      <c r="J507" s="4"/>
      <c r="K507" s="4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 spans="1:26" ht="15.75" customHeight="1" x14ac:dyDescent="0.3">
      <c r="A508" s="69"/>
      <c r="B508" s="69"/>
      <c r="C508" s="159"/>
      <c r="D508" s="69"/>
      <c r="E508" s="69"/>
      <c r="F508" s="160"/>
      <c r="G508" s="160"/>
      <c r="H508" s="69"/>
      <c r="I508" s="69"/>
      <c r="J508" s="4"/>
      <c r="K508" s="4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 spans="1:26" ht="15.75" customHeight="1" x14ac:dyDescent="0.3">
      <c r="A509" s="69"/>
      <c r="B509" s="69"/>
      <c r="C509" s="159"/>
      <c r="D509" s="69"/>
      <c r="E509" s="69"/>
      <c r="F509" s="160"/>
      <c r="G509" s="160"/>
      <c r="H509" s="69"/>
      <c r="I509" s="69"/>
      <c r="J509" s="4"/>
      <c r="K509" s="4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 spans="1:26" ht="15.75" customHeight="1" x14ac:dyDescent="0.3">
      <c r="A510" s="69"/>
      <c r="B510" s="69"/>
      <c r="C510" s="159"/>
      <c r="D510" s="69"/>
      <c r="E510" s="69"/>
      <c r="F510" s="160"/>
      <c r="G510" s="160"/>
      <c r="H510" s="69"/>
      <c r="I510" s="69"/>
      <c r="J510" s="4"/>
      <c r="K510" s="4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 spans="1:26" ht="15.75" customHeight="1" x14ac:dyDescent="0.3">
      <c r="A511" s="69"/>
      <c r="B511" s="69"/>
      <c r="C511" s="159"/>
      <c r="D511" s="69"/>
      <c r="E511" s="69"/>
      <c r="F511" s="160"/>
      <c r="G511" s="160"/>
      <c r="H511" s="69"/>
      <c r="I511" s="69"/>
      <c r="J511" s="4"/>
      <c r="K511" s="4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 spans="1:26" ht="15.75" customHeight="1" x14ac:dyDescent="0.3">
      <c r="A512" s="69"/>
      <c r="B512" s="69"/>
      <c r="C512" s="159"/>
      <c r="D512" s="69"/>
      <c r="E512" s="69"/>
      <c r="F512" s="160"/>
      <c r="G512" s="160"/>
      <c r="H512" s="69"/>
      <c r="I512" s="69"/>
      <c r="J512" s="4"/>
      <c r="K512" s="4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 spans="1:26" ht="15.75" customHeight="1" x14ac:dyDescent="0.3">
      <c r="A513" s="69"/>
      <c r="B513" s="69"/>
      <c r="C513" s="159"/>
      <c r="D513" s="69"/>
      <c r="E513" s="69"/>
      <c r="F513" s="160"/>
      <c r="G513" s="160"/>
      <c r="H513" s="69"/>
      <c r="I513" s="69"/>
      <c r="J513" s="4"/>
      <c r="K513" s="4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 spans="1:26" ht="15.75" customHeight="1" x14ac:dyDescent="0.3">
      <c r="A514" s="69"/>
      <c r="B514" s="69"/>
      <c r="C514" s="159"/>
      <c r="D514" s="69"/>
      <c r="E514" s="69"/>
      <c r="F514" s="160"/>
      <c r="G514" s="160"/>
      <c r="H514" s="69"/>
      <c r="I514" s="69"/>
      <c r="J514" s="4"/>
      <c r="K514" s="4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 spans="1:26" ht="15.75" customHeight="1" x14ac:dyDescent="0.3">
      <c r="A515" s="69"/>
      <c r="B515" s="69"/>
      <c r="C515" s="159"/>
      <c r="D515" s="69"/>
      <c r="E515" s="69"/>
      <c r="F515" s="160"/>
      <c r="G515" s="160"/>
      <c r="H515" s="69"/>
      <c r="I515" s="69"/>
      <c r="J515" s="4"/>
      <c r="K515" s="4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 spans="1:26" ht="15.75" customHeight="1" x14ac:dyDescent="0.3">
      <c r="A516" s="69"/>
      <c r="B516" s="69"/>
      <c r="C516" s="159"/>
      <c r="D516" s="69"/>
      <c r="E516" s="69"/>
      <c r="F516" s="160"/>
      <c r="G516" s="160"/>
      <c r="H516" s="69"/>
      <c r="I516" s="69"/>
      <c r="J516" s="4"/>
      <c r="K516" s="4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 spans="1:26" ht="15.75" customHeight="1" x14ac:dyDescent="0.3">
      <c r="A517" s="69"/>
      <c r="B517" s="69"/>
      <c r="C517" s="159"/>
      <c r="D517" s="69"/>
      <c r="E517" s="69"/>
      <c r="F517" s="160"/>
      <c r="G517" s="160"/>
      <c r="H517" s="69"/>
      <c r="I517" s="69"/>
      <c r="J517" s="4"/>
      <c r="K517" s="4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 spans="1:26" ht="15.75" customHeight="1" x14ac:dyDescent="0.3">
      <c r="A518" s="69"/>
      <c r="B518" s="69"/>
      <c r="C518" s="159"/>
      <c r="D518" s="69"/>
      <c r="E518" s="69"/>
      <c r="F518" s="160"/>
      <c r="G518" s="160"/>
      <c r="H518" s="69"/>
      <c r="I518" s="69"/>
      <c r="J518" s="4"/>
      <c r="K518" s="4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 spans="1:26" ht="15.75" customHeight="1" x14ac:dyDescent="0.3">
      <c r="A519" s="69"/>
      <c r="B519" s="69"/>
      <c r="C519" s="159"/>
      <c r="D519" s="69"/>
      <c r="E519" s="69"/>
      <c r="F519" s="160"/>
      <c r="G519" s="160"/>
      <c r="H519" s="69"/>
      <c r="I519" s="69"/>
      <c r="J519" s="4"/>
      <c r="K519" s="4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 spans="1:26" ht="15.75" customHeight="1" x14ac:dyDescent="0.3">
      <c r="A520" s="69"/>
      <c r="B520" s="69"/>
      <c r="C520" s="159"/>
      <c r="D520" s="69"/>
      <c r="E520" s="69"/>
      <c r="F520" s="160"/>
      <c r="G520" s="160"/>
      <c r="H520" s="69"/>
      <c r="I520" s="69"/>
      <c r="J520" s="4"/>
      <c r="K520" s="4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 spans="1:26" ht="15.75" customHeight="1" x14ac:dyDescent="0.3">
      <c r="A521" s="69"/>
      <c r="B521" s="69"/>
      <c r="C521" s="159"/>
      <c r="D521" s="69"/>
      <c r="E521" s="69"/>
      <c r="F521" s="160"/>
      <c r="G521" s="160"/>
      <c r="H521" s="69"/>
      <c r="I521" s="69"/>
      <c r="J521" s="4"/>
      <c r="K521" s="4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 spans="1:26" ht="15.75" customHeight="1" x14ac:dyDescent="0.3">
      <c r="A522" s="69"/>
      <c r="B522" s="69"/>
      <c r="C522" s="159"/>
      <c r="D522" s="69"/>
      <c r="E522" s="69"/>
      <c r="F522" s="160"/>
      <c r="G522" s="160"/>
      <c r="H522" s="69"/>
      <c r="I522" s="69"/>
      <c r="J522" s="4"/>
      <c r="K522" s="4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 spans="1:26" ht="15.75" customHeight="1" x14ac:dyDescent="0.3">
      <c r="A523" s="69"/>
      <c r="B523" s="69"/>
      <c r="C523" s="159"/>
      <c r="D523" s="69"/>
      <c r="E523" s="69"/>
      <c r="F523" s="160"/>
      <c r="G523" s="160"/>
      <c r="H523" s="69"/>
      <c r="I523" s="69"/>
      <c r="J523" s="4"/>
      <c r="K523" s="4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 spans="1:26" ht="15.75" customHeight="1" x14ac:dyDescent="0.3">
      <c r="A524" s="69"/>
      <c r="B524" s="69"/>
      <c r="C524" s="159"/>
      <c r="D524" s="69"/>
      <c r="E524" s="69"/>
      <c r="F524" s="160"/>
      <c r="G524" s="160"/>
      <c r="H524" s="69"/>
      <c r="I524" s="69"/>
      <c r="J524" s="4"/>
      <c r="K524" s="4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 spans="1:26" ht="15.75" customHeight="1" x14ac:dyDescent="0.3">
      <c r="A525" s="69"/>
      <c r="B525" s="69"/>
      <c r="C525" s="159"/>
      <c r="D525" s="69"/>
      <c r="E525" s="69"/>
      <c r="F525" s="160"/>
      <c r="G525" s="160"/>
      <c r="H525" s="69"/>
      <c r="I525" s="69"/>
      <c r="J525" s="4"/>
      <c r="K525" s="4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 spans="1:26" ht="15.75" customHeight="1" x14ac:dyDescent="0.3">
      <c r="A526" s="69"/>
      <c r="B526" s="69"/>
      <c r="C526" s="159"/>
      <c r="D526" s="69"/>
      <c r="E526" s="69"/>
      <c r="F526" s="160"/>
      <c r="G526" s="160"/>
      <c r="H526" s="69"/>
      <c r="I526" s="69"/>
      <c r="J526" s="4"/>
      <c r="K526" s="4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 spans="1:26" ht="15.75" customHeight="1" x14ac:dyDescent="0.3">
      <c r="A527" s="69"/>
      <c r="B527" s="69"/>
      <c r="C527" s="159"/>
      <c r="D527" s="69"/>
      <c r="E527" s="69"/>
      <c r="F527" s="160"/>
      <c r="G527" s="160"/>
      <c r="H527" s="69"/>
      <c r="I527" s="69"/>
      <c r="J527" s="4"/>
      <c r="K527" s="4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 spans="1:26" ht="15.75" customHeight="1" x14ac:dyDescent="0.3">
      <c r="A528" s="69"/>
      <c r="B528" s="69"/>
      <c r="C528" s="159"/>
      <c r="D528" s="69"/>
      <c r="E528" s="69"/>
      <c r="F528" s="160"/>
      <c r="G528" s="160"/>
      <c r="H528" s="69"/>
      <c r="I528" s="69"/>
      <c r="J528" s="4"/>
      <c r="K528" s="4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 spans="1:26" ht="15.75" customHeight="1" x14ac:dyDescent="0.3">
      <c r="A529" s="69"/>
      <c r="B529" s="69"/>
      <c r="C529" s="159"/>
      <c r="D529" s="69"/>
      <c r="E529" s="69"/>
      <c r="F529" s="160"/>
      <c r="G529" s="160"/>
      <c r="H529" s="69"/>
      <c r="I529" s="69"/>
      <c r="J529" s="4"/>
      <c r="K529" s="4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 spans="1:26" ht="15.75" customHeight="1" x14ac:dyDescent="0.3">
      <c r="A530" s="69"/>
      <c r="B530" s="69"/>
      <c r="C530" s="159"/>
      <c r="D530" s="69"/>
      <c r="E530" s="69"/>
      <c r="F530" s="160"/>
      <c r="G530" s="160"/>
      <c r="H530" s="69"/>
      <c r="I530" s="69"/>
      <c r="J530" s="4"/>
      <c r="K530" s="4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 spans="1:26" ht="15.75" customHeight="1" x14ac:dyDescent="0.3">
      <c r="A531" s="69"/>
      <c r="B531" s="69"/>
      <c r="C531" s="159"/>
      <c r="D531" s="69"/>
      <c r="E531" s="69"/>
      <c r="F531" s="160"/>
      <c r="G531" s="160"/>
      <c r="H531" s="69"/>
      <c r="I531" s="69"/>
      <c r="J531" s="4"/>
      <c r="K531" s="4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 spans="1:26" ht="15.75" customHeight="1" x14ac:dyDescent="0.3">
      <c r="A532" s="69"/>
      <c r="B532" s="69"/>
      <c r="C532" s="159"/>
      <c r="D532" s="69"/>
      <c r="E532" s="69"/>
      <c r="F532" s="160"/>
      <c r="G532" s="160"/>
      <c r="H532" s="69"/>
      <c r="I532" s="69"/>
      <c r="J532" s="4"/>
      <c r="K532" s="4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 spans="1:26" ht="15.75" customHeight="1" x14ac:dyDescent="0.3">
      <c r="A533" s="69"/>
      <c r="B533" s="69"/>
      <c r="C533" s="159"/>
      <c r="D533" s="69"/>
      <c r="E533" s="69"/>
      <c r="F533" s="160"/>
      <c r="G533" s="160"/>
      <c r="H533" s="69"/>
      <c r="I533" s="69"/>
      <c r="J533" s="4"/>
      <c r="K533" s="4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 spans="1:26" ht="15.75" customHeight="1" x14ac:dyDescent="0.3">
      <c r="A534" s="69"/>
      <c r="B534" s="69"/>
      <c r="C534" s="159"/>
      <c r="D534" s="69"/>
      <c r="E534" s="69"/>
      <c r="F534" s="160"/>
      <c r="G534" s="160"/>
      <c r="H534" s="69"/>
      <c r="I534" s="69"/>
      <c r="J534" s="4"/>
      <c r="K534" s="4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 spans="1:26" ht="15.75" customHeight="1" x14ac:dyDescent="0.3">
      <c r="A535" s="69"/>
      <c r="B535" s="69"/>
      <c r="C535" s="159"/>
      <c r="D535" s="69"/>
      <c r="E535" s="69"/>
      <c r="F535" s="160"/>
      <c r="G535" s="160"/>
      <c r="H535" s="69"/>
      <c r="I535" s="69"/>
      <c r="J535" s="4"/>
      <c r="K535" s="4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 spans="1:26" ht="15.75" customHeight="1" x14ac:dyDescent="0.3">
      <c r="A536" s="69"/>
      <c r="B536" s="69"/>
      <c r="C536" s="159"/>
      <c r="D536" s="69"/>
      <c r="E536" s="69"/>
      <c r="F536" s="160"/>
      <c r="G536" s="160"/>
      <c r="H536" s="69"/>
      <c r="I536" s="69"/>
      <c r="J536" s="4"/>
      <c r="K536" s="4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 spans="1:26" ht="15.75" customHeight="1" x14ac:dyDescent="0.3">
      <c r="A537" s="69"/>
      <c r="B537" s="69"/>
      <c r="C537" s="159"/>
      <c r="D537" s="69"/>
      <c r="E537" s="69"/>
      <c r="F537" s="160"/>
      <c r="G537" s="160"/>
      <c r="H537" s="69"/>
      <c r="I537" s="69"/>
      <c r="J537" s="4"/>
      <c r="K537" s="4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 spans="1:26" ht="15.75" customHeight="1" x14ac:dyDescent="0.3">
      <c r="A538" s="69"/>
      <c r="B538" s="69"/>
      <c r="C538" s="159"/>
      <c r="D538" s="69"/>
      <c r="E538" s="69"/>
      <c r="F538" s="160"/>
      <c r="G538" s="160"/>
      <c r="H538" s="69"/>
      <c r="I538" s="69"/>
      <c r="J538" s="4"/>
      <c r="K538" s="4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 spans="1:26" ht="15.75" customHeight="1" x14ac:dyDescent="0.3">
      <c r="A539" s="69"/>
      <c r="B539" s="69"/>
      <c r="C539" s="159"/>
      <c r="D539" s="69"/>
      <c r="E539" s="69"/>
      <c r="F539" s="160"/>
      <c r="G539" s="160"/>
      <c r="H539" s="69"/>
      <c r="I539" s="69"/>
      <c r="J539" s="4"/>
      <c r="K539" s="4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 spans="1:26" ht="15.75" customHeight="1" x14ac:dyDescent="0.3">
      <c r="A540" s="69"/>
      <c r="B540" s="69"/>
      <c r="C540" s="159"/>
      <c r="D540" s="69"/>
      <c r="E540" s="69"/>
      <c r="F540" s="160"/>
      <c r="G540" s="160"/>
      <c r="H540" s="69"/>
      <c r="I540" s="69"/>
      <c r="J540" s="4"/>
      <c r="K540" s="4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 spans="1:26" ht="15.75" customHeight="1" x14ac:dyDescent="0.3">
      <c r="A541" s="69"/>
      <c r="B541" s="69"/>
      <c r="C541" s="159"/>
      <c r="D541" s="69"/>
      <c r="E541" s="69"/>
      <c r="F541" s="160"/>
      <c r="G541" s="160"/>
      <c r="H541" s="69"/>
      <c r="I541" s="69"/>
      <c r="J541" s="4"/>
      <c r="K541" s="4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 spans="1:26" ht="15.75" customHeight="1" x14ac:dyDescent="0.3">
      <c r="A542" s="69"/>
      <c r="B542" s="69"/>
      <c r="C542" s="159"/>
      <c r="D542" s="69"/>
      <c r="E542" s="69"/>
      <c r="F542" s="160"/>
      <c r="G542" s="160"/>
      <c r="H542" s="69"/>
      <c r="I542" s="69"/>
      <c r="J542" s="4"/>
      <c r="K542" s="4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 spans="1:26" ht="15.75" customHeight="1" x14ac:dyDescent="0.3">
      <c r="A543" s="69"/>
      <c r="B543" s="69"/>
      <c r="C543" s="159"/>
      <c r="D543" s="69"/>
      <c r="E543" s="69"/>
      <c r="F543" s="160"/>
      <c r="G543" s="160"/>
      <c r="H543" s="69"/>
      <c r="I543" s="69"/>
      <c r="J543" s="4"/>
      <c r="K543" s="4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 spans="1:26" ht="15.75" customHeight="1" x14ac:dyDescent="0.3">
      <c r="A544" s="69"/>
      <c r="B544" s="69"/>
      <c r="C544" s="159"/>
      <c r="D544" s="69"/>
      <c r="E544" s="69"/>
      <c r="F544" s="160"/>
      <c r="G544" s="160"/>
      <c r="H544" s="69"/>
      <c r="I544" s="69"/>
      <c r="J544" s="4"/>
      <c r="K544" s="4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 spans="1:26" ht="15.75" customHeight="1" x14ac:dyDescent="0.3">
      <c r="A545" s="69"/>
      <c r="B545" s="69"/>
      <c r="C545" s="159"/>
      <c r="D545" s="69"/>
      <c r="E545" s="69"/>
      <c r="F545" s="160"/>
      <c r="G545" s="160"/>
      <c r="H545" s="69"/>
      <c r="I545" s="69"/>
      <c r="J545" s="4"/>
      <c r="K545" s="4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 spans="1:26" ht="15.75" customHeight="1" x14ac:dyDescent="0.3">
      <c r="A546" s="69"/>
      <c r="B546" s="69"/>
      <c r="C546" s="159"/>
      <c r="D546" s="69"/>
      <c r="E546" s="69"/>
      <c r="F546" s="160"/>
      <c r="G546" s="160"/>
      <c r="H546" s="69"/>
      <c r="I546" s="69"/>
      <c r="J546" s="4"/>
      <c r="K546" s="4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 spans="1:26" ht="15.75" customHeight="1" x14ac:dyDescent="0.3">
      <c r="A547" s="69"/>
      <c r="B547" s="69"/>
      <c r="C547" s="159"/>
      <c r="D547" s="69"/>
      <c r="E547" s="69"/>
      <c r="F547" s="160"/>
      <c r="G547" s="160"/>
      <c r="H547" s="69"/>
      <c r="I547" s="69"/>
      <c r="J547" s="4"/>
      <c r="K547" s="4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 spans="1:26" ht="15.75" customHeight="1" x14ac:dyDescent="0.3">
      <c r="A548" s="69"/>
      <c r="B548" s="69"/>
      <c r="C548" s="159"/>
      <c r="D548" s="69"/>
      <c r="E548" s="69"/>
      <c r="F548" s="160"/>
      <c r="G548" s="160"/>
      <c r="H548" s="69"/>
      <c r="I548" s="69"/>
      <c r="J548" s="4"/>
      <c r="K548" s="4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 spans="1:26" ht="15.75" customHeight="1" x14ac:dyDescent="0.3">
      <c r="A549" s="69"/>
      <c r="B549" s="69"/>
      <c r="C549" s="159"/>
      <c r="D549" s="69"/>
      <c r="E549" s="69"/>
      <c r="F549" s="160"/>
      <c r="G549" s="160"/>
      <c r="H549" s="69"/>
      <c r="I549" s="69"/>
      <c r="J549" s="4"/>
      <c r="K549" s="4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 spans="1:26" ht="15.75" customHeight="1" x14ac:dyDescent="0.3">
      <c r="A550" s="69"/>
      <c r="B550" s="69"/>
      <c r="C550" s="159"/>
      <c r="D550" s="69"/>
      <c r="E550" s="69"/>
      <c r="F550" s="160"/>
      <c r="G550" s="160"/>
      <c r="H550" s="69"/>
      <c r="I550" s="69"/>
      <c r="J550" s="4"/>
      <c r="K550" s="4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 spans="1:26" ht="15.75" customHeight="1" x14ac:dyDescent="0.3">
      <c r="A551" s="69"/>
      <c r="B551" s="69"/>
      <c r="C551" s="159"/>
      <c r="D551" s="69"/>
      <c r="E551" s="69"/>
      <c r="F551" s="160"/>
      <c r="G551" s="160"/>
      <c r="H551" s="69"/>
      <c r="I551" s="69"/>
      <c r="J551" s="4"/>
      <c r="K551" s="4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 spans="1:26" ht="15.75" customHeight="1" x14ac:dyDescent="0.3">
      <c r="A552" s="69"/>
      <c r="B552" s="69"/>
      <c r="C552" s="159"/>
      <c r="D552" s="69"/>
      <c r="E552" s="69"/>
      <c r="F552" s="160"/>
      <c r="G552" s="160"/>
      <c r="H552" s="69"/>
      <c r="I552" s="69"/>
      <c r="J552" s="4"/>
      <c r="K552" s="4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 spans="1:26" ht="15.75" customHeight="1" x14ac:dyDescent="0.3">
      <c r="A553" s="69"/>
      <c r="B553" s="69"/>
      <c r="C553" s="159"/>
      <c r="D553" s="69"/>
      <c r="E553" s="69"/>
      <c r="F553" s="160"/>
      <c r="G553" s="160"/>
      <c r="H553" s="69"/>
      <c r="I553" s="69"/>
      <c r="J553" s="4"/>
      <c r="K553" s="4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 spans="1:26" ht="15.75" customHeight="1" x14ac:dyDescent="0.3">
      <c r="A554" s="69"/>
      <c r="B554" s="69"/>
      <c r="C554" s="159"/>
      <c r="D554" s="69"/>
      <c r="E554" s="69"/>
      <c r="F554" s="160"/>
      <c r="G554" s="160"/>
      <c r="H554" s="69"/>
      <c r="I554" s="69"/>
      <c r="J554" s="4"/>
      <c r="K554" s="4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 spans="1:26" ht="15.75" customHeight="1" x14ac:dyDescent="0.3">
      <c r="A555" s="69"/>
      <c r="B555" s="69"/>
      <c r="C555" s="159"/>
      <c r="D555" s="69"/>
      <c r="E555" s="69"/>
      <c r="F555" s="160"/>
      <c r="G555" s="160"/>
      <c r="H555" s="69"/>
      <c r="I555" s="69"/>
      <c r="J555" s="4"/>
      <c r="K555" s="4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 spans="1:26" ht="15.75" customHeight="1" x14ac:dyDescent="0.3">
      <c r="A556" s="69"/>
      <c r="B556" s="69"/>
      <c r="C556" s="159"/>
      <c r="D556" s="69"/>
      <c r="E556" s="69"/>
      <c r="F556" s="160"/>
      <c r="G556" s="160"/>
      <c r="H556" s="69"/>
      <c r="I556" s="69"/>
      <c r="J556" s="4"/>
      <c r="K556" s="4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 spans="1:26" ht="15.75" customHeight="1" x14ac:dyDescent="0.3">
      <c r="A557" s="69"/>
      <c r="B557" s="69"/>
      <c r="C557" s="159"/>
      <c r="D557" s="69"/>
      <c r="E557" s="69"/>
      <c r="F557" s="160"/>
      <c r="G557" s="160"/>
      <c r="H557" s="69"/>
      <c r="I557" s="69"/>
      <c r="J557" s="4"/>
      <c r="K557" s="4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 spans="1:26" ht="15.75" customHeight="1" x14ac:dyDescent="0.3">
      <c r="A558" s="69"/>
      <c r="B558" s="69"/>
      <c r="C558" s="159"/>
      <c r="D558" s="69"/>
      <c r="E558" s="69"/>
      <c r="F558" s="160"/>
      <c r="G558" s="160"/>
      <c r="H558" s="69"/>
      <c r="I558" s="69"/>
      <c r="J558" s="4"/>
      <c r="K558" s="4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 spans="1:26" ht="15.75" customHeight="1" x14ac:dyDescent="0.3">
      <c r="A559" s="69"/>
      <c r="B559" s="69"/>
      <c r="C559" s="159"/>
      <c r="D559" s="69"/>
      <c r="E559" s="69"/>
      <c r="F559" s="160"/>
      <c r="G559" s="160"/>
      <c r="H559" s="69"/>
      <c r="I559" s="69"/>
      <c r="J559" s="4"/>
      <c r="K559" s="4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 spans="1:26" ht="15.75" customHeight="1" x14ac:dyDescent="0.3">
      <c r="A560" s="69"/>
      <c r="B560" s="69"/>
      <c r="C560" s="159"/>
      <c r="D560" s="69"/>
      <c r="E560" s="69"/>
      <c r="F560" s="160"/>
      <c r="G560" s="160"/>
      <c r="H560" s="69"/>
      <c r="I560" s="69"/>
      <c r="J560" s="4"/>
      <c r="K560" s="4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 spans="1:26" ht="15.75" customHeight="1" x14ac:dyDescent="0.3">
      <c r="A561" s="69"/>
      <c r="B561" s="69"/>
      <c r="C561" s="159"/>
      <c r="D561" s="69"/>
      <c r="E561" s="69"/>
      <c r="F561" s="160"/>
      <c r="G561" s="160"/>
      <c r="H561" s="69"/>
      <c r="I561" s="69"/>
      <c r="J561" s="4"/>
      <c r="K561" s="4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 spans="1:26" ht="15.75" customHeight="1" x14ac:dyDescent="0.3">
      <c r="A562" s="69"/>
      <c r="B562" s="69"/>
      <c r="C562" s="159"/>
      <c r="D562" s="69"/>
      <c r="E562" s="69"/>
      <c r="F562" s="160"/>
      <c r="G562" s="160"/>
      <c r="H562" s="69"/>
      <c r="I562" s="69"/>
      <c r="J562" s="4"/>
      <c r="K562" s="4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 spans="1:26" ht="15.75" customHeight="1" x14ac:dyDescent="0.3">
      <c r="A563" s="69"/>
      <c r="B563" s="69"/>
      <c r="C563" s="159"/>
      <c r="D563" s="69"/>
      <c r="E563" s="69"/>
      <c r="F563" s="160"/>
      <c r="G563" s="160"/>
      <c r="H563" s="69"/>
      <c r="I563" s="69"/>
      <c r="J563" s="4"/>
      <c r="K563" s="4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 spans="1:26" ht="15.75" customHeight="1" x14ac:dyDescent="0.3">
      <c r="A564" s="69"/>
      <c r="B564" s="69"/>
      <c r="C564" s="159"/>
      <c r="D564" s="69"/>
      <c r="E564" s="69"/>
      <c r="F564" s="160"/>
      <c r="G564" s="160"/>
      <c r="H564" s="69"/>
      <c r="I564" s="69"/>
      <c r="J564" s="4"/>
      <c r="K564" s="4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 spans="1:26" ht="15.75" customHeight="1" x14ac:dyDescent="0.3">
      <c r="A565" s="69"/>
      <c r="B565" s="69"/>
      <c r="C565" s="159"/>
      <c r="D565" s="69"/>
      <c r="E565" s="69"/>
      <c r="F565" s="160"/>
      <c r="G565" s="160"/>
      <c r="H565" s="69"/>
      <c r="I565" s="69"/>
      <c r="J565" s="4"/>
      <c r="K565" s="4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 spans="1:26" ht="15.75" customHeight="1" x14ac:dyDescent="0.3">
      <c r="A566" s="69"/>
      <c r="B566" s="69"/>
      <c r="C566" s="159"/>
      <c r="D566" s="69"/>
      <c r="E566" s="69"/>
      <c r="F566" s="160"/>
      <c r="G566" s="160"/>
      <c r="H566" s="69"/>
      <c r="I566" s="69"/>
      <c r="J566" s="4"/>
      <c r="K566" s="4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 spans="1:26" ht="15.75" customHeight="1" x14ac:dyDescent="0.3">
      <c r="A567" s="69"/>
      <c r="B567" s="69"/>
      <c r="C567" s="159"/>
      <c r="D567" s="69"/>
      <c r="E567" s="69"/>
      <c r="F567" s="160"/>
      <c r="G567" s="160"/>
      <c r="H567" s="69"/>
      <c r="I567" s="69"/>
      <c r="J567" s="4"/>
      <c r="K567" s="4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 spans="1:26" ht="15.75" customHeight="1" x14ac:dyDescent="0.3">
      <c r="A568" s="69"/>
      <c r="B568" s="69"/>
      <c r="C568" s="159"/>
      <c r="D568" s="69"/>
      <c r="E568" s="69"/>
      <c r="F568" s="160"/>
      <c r="G568" s="160"/>
      <c r="H568" s="69"/>
      <c r="I568" s="69"/>
      <c r="J568" s="4"/>
      <c r="K568" s="4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 spans="1:26" ht="15.75" customHeight="1" x14ac:dyDescent="0.3">
      <c r="A569" s="69"/>
      <c r="B569" s="69"/>
      <c r="C569" s="159"/>
      <c r="D569" s="69"/>
      <c r="E569" s="69"/>
      <c r="F569" s="160"/>
      <c r="G569" s="160"/>
      <c r="H569" s="69"/>
      <c r="I569" s="69"/>
      <c r="J569" s="4"/>
      <c r="K569" s="4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 spans="1:26" ht="15.75" customHeight="1" x14ac:dyDescent="0.3">
      <c r="A570" s="69"/>
      <c r="B570" s="69"/>
      <c r="C570" s="159"/>
      <c r="D570" s="69"/>
      <c r="E570" s="69"/>
      <c r="F570" s="160"/>
      <c r="G570" s="160"/>
      <c r="H570" s="69"/>
      <c r="I570" s="69"/>
      <c r="J570" s="4"/>
      <c r="K570" s="4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 spans="1:26" ht="15.75" customHeight="1" x14ac:dyDescent="0.3">
      <c r="A571" s="69"/>
      <c r="B571" s="69"/>
      <c r="C571" s="159"/>
      <c r="D571" s="69"/>
      <c r="E571" s="69"/>
      <c r="F571" s="160"/>
      <c r="G571" s="160"/>
      <c r="H571" s="69"/>
      <c r="I571" s="69"/>
      <c r="J571" s="4"/>
      <c r="K571" s="4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 spans="1:26" ht="15.75" customHeight="1" x14ac:dyDescent="0.3">
      <c r="A572" s="69"/>
      <c r="B572" s="69"/>
      <c r="C572" s="159"/>
      <c r="D572" s="69"/>
      <c r="E572" s="69"/>
      <c r="F572" s="160"/>
      <c r="G572" s="160"/>
      <c r="H572" s="69"/>
      <c r="I572" s="69"/>
      <c r="J572" s="4"/>
      <c r="K572" s="4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 spans="1:26" ht="15.75" customHeight="1" x14ac:dyDescent="0.3">
      <c r="A573" s="69"/>
      <c r="B573" s="69"/>
      <c r="C573" s="159"/>
      <c r="D573" s="69"/>
      <c r="E573" s="69"/>
      <c r="F573" s="160"/>
      <c r="G573" s="160"/>
      <c r="H573" s="69"/>
      <c r="I573" s="69"/>
      <c r="J573" s="4"/>
      <c r="K573" s="4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 spans="1:26" ht="15.75" customHeight="1" x14ac:dyDescent="0.3">
      <c r="A574" s="69"/>
      <c r="B574" s="69"/>
      <c r="C574" s="159"/>
      <c r="D574" s="69"/>
      <c r="E574" s="69"/>
      <c r="F574" s="160"/>
      <c r="G574" s="160"/>
      <c r="H574" s="69"/>
      <c r="I574" s="69"/>
      <c r="J574" s="4"/>
      <c r="K574" s="4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 spans="1:26" ht="15.75" customHeight="1" x14ac:dyDescent="0.3">
      <c r="A575" s="69"/>
      <c r="B575" s="69"/>
      <c r="C575" s="159"/>
      <c r="D575" s="69"/>
      <c r="E575" s="69"/>
      <c r="F575" s="160"/>
      <c r="G575" s="160"/>
      <c r="H575" s="69"/>
      <c r="I575" s="69"/>
      <c r="J575" s="4"/>
      <c r="K575" s="4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 spans="1:26" ht="15.75" customHeight="1" x14ac:dyDescent="0.3">
      <c r="A576" s="69"/>
      <c r="B576" s="69"/>
      <c r="C576" s="159"/>
      <c r="D576" s="69"/>
      <c r="E576" s="69"/>
      <c r="F576" s="160"/>
      <c r="G576" s="160"/>
      <c r="H576" s="69"/>
      <c r="I576" s="69"/>
      <c r="J576" s="4"/>
      <c r="K576" s="4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 spans="1:26" ht="15.75" customHeight="1" x14ac:dyDescent="0.3">
      <c r="A577" s="69"/>
      <c r="B577" s="69"/>
      <c r="C577" s="159"/>
      <c r="D577" s="69"/>
      <c r="E577" s="69"/>
      <c r="F577" s="160"/>
      <c r="G577" s="160"/>
      <c r="H577" s="69"/>
      <c r="I577" s="69"/>
      <c r="J577" s="4"/>
      <c r="K577" s="4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 spans="1:26" ht="15.75" customHeight="1" x14ac:dyDescent="0.3">
      <c r="A578" s="69"/>
      <c r="B578" s="69"/>
      <c r="C578" s="159"/>
      <c r="D578" s="69"/>
      <c r="E578" s="69"/>
      <c r="F578" s="160"/>
      <c r="G578" s="160"/>
      <c r="H578" s="69"/>
      <c r="I578" s="69"/>
      <c r="J578" s="4"/>
      <c r="K578" s="4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 spans="1:26" ht="15.75" customHeight="1" x14ac:dyDescent="0.3">
      <c r="A579" s="69"/>
      <c r="B579" s="69"/>
      <c r="C579" s="159"/>
      <c r="D579" s="69"/>
      <c r="E579" s="69"/>
      <c r="F579" s="160"/>
      <c r="G579" s="160"/>
      <c r="H579" s="69"/>
      <c r="I579" s="69"/>
      <c r="J579" s="4"/>
      <c r="K579" s="4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 spans="1:26" ht="15.75" customHeight="1" x14ac:dyDescent="0.3">
      <c r="A580" s="69"/>
      <c r="B580" s="69"/>
      <c r="C580" s="159"/>
      <c r="D580" s="69"/>
      <c r="E580" s="69"/>
      <c r="F580" s="160"/>
      <c r="G580" s="160"/>
      <c r="H580" s="69"/>
      <c r="I580" s="69"/>
      <c r="J580" s="4"/>
      <c r="K580" s="4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 spans="1:26" ht="15.75" customHeight="1" x14ac:dyDescent="0.3">
      <c r="A581" s="69"/>
      <c r="B581" s="69"/>
      <c r="C581" s="159"/>
      <c r="D581" s="69"/>
      <c r="E581" s="69"/>
      <c r="F581" s="160"/>
      <c r="G581" s="160"/>
      <c r="H581" s="69"/>
      <c r="I581" s="69"/>
      <c r="J581" s="4"/>
      <c r="K581" s="4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 spans="1:26" ht="15.75" customHeight="1" x14ac:dyDescent="0.3">
      <c r="A582" s="69"/>
      <c r="B582" s="69"/>
      <c r="C582" s="159"/>
      <c r="D582" s="69"/>
      <c r="E582" s="69"/>
      <c r="F582" s="160"/>
      <c r="G582" s="160"/>
      <c r="H582" s="69"/>
      <c r="I582" s="69"/>
      <c r="J582" s="4"/>
      <c r="K582" s="4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 spans="1:26" ht="15.75" customHeight="1" x14ac:dyDescent="0.3">
      <c r="A583" s="69"/>
      <c r="B583" s="69"/>
      <c r="C583" s="159"/>
      <c r="D583" s="69"/>
      <c r="E583" s="69"/>
      <c r="F583" s="160"/>
      <c r="G583" s="160"/>
      <c r="H583" s="69"/>
      <c r="I583" s="69"/>
      <c r="J583" s="4"/>
      <c r="K583" s="4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 spans="1:26" ht="15.75" customHeight="1" x14ac:dyDescent="0.3">
      <c r="A584" s="69"/>
      <c r="B584" s="69"/>
      <c r="C584" s="159"/>
      <c r="D584" s="69"/>
      <c r="E584" s="69"/>
      <c r="F584" s="160"/>
      <c r="G584" s="160"/>
      <c r="H584" s="69"/>
      <c r="I584" s="69"/>
      <c r="J584" s="4"/>
      <c r="K584" s="4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 spans="1:26" ht="15.75" customHeight="1" x14ac:dyDescent="0.3">
      <c r="A585" s="69"/>
      <c r="B585" s="69"/>
      <c r="C585" s="159"/>
      <c r="D585" s="69"/>
      <c r="E585" s="69"/>
      <c r="F585" s="160"/>
      <c r="G585" s="160"/>
      <c r="H585" s="69"/>
      <c r="I585" s="69"/>
      <c r="J585" s="4"/>
      <c r="K585" s="4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 spans="1:26" ht="15.75" customHeight="1" x14ac:dyDescent="0.3">
      <c r="A586" s="69"/>
      <c r="B586" s="69"/>
      <c r="C586" s="159"/>
      <c r="D586" s="69"/>
      <c r="E586" s="69"/>
      <c r="F586" s="160"/>
      <c r="G586" s="160"/>
      <c r="H586" s="69"/>
      <c r="I586" s="69"/>
      <c r="J586" s="4"/>
      <c r="K586" s="4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 spans="1:26" ht="15.75" customHeight="1" x14ac:dyDescent="0.3">
      <c r="A587" s="69"/>
      <c r="B587" s="69"/>
      <c r="C587" s="159"/>
      <c r="D587" s="69"/>
      <c r="E587" s="69"/>
      <c r="F587" s="160"/>
      <c r="G587" s="160"/>
      <c r="H587" s="69"/>
      <c r="I587" s="69"/>
      <c r="J587" s="4"/>
      <c r="K587" s="4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 spans="1:26" ht="15.75" customHeight="1" x14ac:dyDescent="0.3">
      <c r="A588" s="69"/>
      <c r="B588" s="69"/>
      <c r="C588" s="159"/>
      <c r="D588" s="69"/>
      <c r="E588" s="69"/>
      <c r="F588" s="160"/>
      <c r="G588" s="160"/>
      <c r="H588" s="69"/>
      <c r="I588" s="69"/>
      <c r="J588" s="4"/>
      <c r="K588" s="4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 spans="1:26" ht="15.75" customHeight="1" x14ac:dyDescent="0.3">
      <c r="A589" s="69"/>
      <c r="B589" s="69"/>
      <c r="C589" s="159"/>
      <c r="D589" s="69"/>
      <c r="E589" s="69"/>
      <c r="F589" s="160"/>
      <c r="G589" s="160"/>
      <c r="H589" s="69"/>
      <c r="I589" s="69"/>
      <c r="J589" s="4"/>
      <c r="K589" s="4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 spans="1:26" ht="15.75" customHeight="1" x14ac:dyDescent="0.3">
      <c r="A590" s="69"/>
      <c r="B590" s="69"/>
      <c r="C590" s="159"/>
      <c r="D590" s="69"/>
      <c r="E590" s="69"/>
      <c r="F590" s="160"/>
      <c r="G590" s="160"/>
      <c r="H590" s="69"/>
      <c r="I590" s="69"/>
      <c r="J590" s="4"/>
      <c r="K590" s="4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 spans="1:26" ht="15.75" customHeight="1" x14ac:dyDescent="0.3">
      <c r="A591" s="69"/>
      <c r="B591" s="69"/>
      <c r="C591" s="159"/>
      <c r="D591" s="69"/>
      <c r="E591" s="69"/>
      <c r="F591" s="160"/>
      <c r="G591" s="160"/>
      <c r="H591" s="69"/>
      <c r="I591" s="69"/>
      <c r="J591" s="4"/>
      <c r="K591" s="4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 spans="1:26" ht="15.75" customHeight="1" x14ac:dyDescent="0.3">
      <c r="A592" s="69"/>
      <c r="B592" s="69"/>
      <c r="C592" s="159"/>
      <c r="D592" s="69"/>
      <c r="E592" s="69"/>
      <c r="F592" s="160"/>
      <c r="G592" s="160"/>
      <c r="H592" s="69"/>
      <c r="I592" s="69"/>
      <c r="J592" s="4"/>
      <c r="K592" s="4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 spans="1:26" ht="15.75" customHeight="1" x14ac:dyDescent="0.3">
      <c r="A593" s="69"/>
      <c r="B593" s="69"/>
      <c r="C593" s="159"/>
      <c r="D593" s="69"/>
      <c r="E593" s="69"/>
      <c r="F593" s="160"/>
      <c r="G593" s="160"/>
      <c r="H593" s="69"/>
      <c r="I593" s="69"/>
      <c r="J593" s="4"/>
      <c r="K593" s="4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 spans="1:26" ht="15.75" customHeight="1" x14ac:dyDescent="0.3">
      <c r="A594" s="69"/>
      <c r="B594" s="69"/>
      <c r="C594" s="159"/>
      <c r="D594" s="69"/>
      <c r="E594" s="69"/>
      <c r="F594" s="160"/>
      <c r="G594" s="160"/>
      <c r="H594" s="69"/>
      <c r="I594" s="69"/>
      <c r="J594" s="4"/>
      <c r="K594" s="4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 spans="1:26" ht="15.75" customHeight="1" x14ac:dyDescent="0.3">
      <c r="A595" s="69"/>
      <c r="B595" s="69"/>
      <c r="C595" s="159"/>
      <c r="D595" s="69"/>
      <c r="E595" s="69"/>
      <c r="F595" s="160"/>
      <c r="G595" s="160"/>
      <c r="H595" s="69"/>
      <c r="I595" s="69"/>
      <c r="J595" s="4"/>
      <c r="K595" s="4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 spans="1:26" ht="15.75" customHeight="1" x14ac:dyDescent="0.3">
      <c r="A596" s="69"/>
      <c r="B596" s="69"/>
      <c r="C596" s="159"/>
      <c r="D596" s="69"/>
      <c r="E596" s="69"/>
      <c r="F596" s="160"/>
      <c r="G596" s="160"/>
      <c r="H596" s="69"/>
      <c r="I596" s="69"/>
      <c r="J596" s="4"/>
      <c r="K596" s="4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 spans="1:26" ht="15.75" customHeight="1" x14ac:dyDescent="0.3">
      <c r="A597" s="69"/>
      <c r="B597" s="69"/>
      <c r="C597" s="159"/>
      <c r="D597" s="69"/>
      <c r="E597" s="69"/>
      <c r="F597" s="160"/>
      <c r="G597" s="160"/>
      <c r="H597" s="69"/>
      <c r="I597" s="69"/>
      <c r="J597" s="4"/>
      <c r="K597" s="4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 spans="1:26" ht="15.75" customHeight="1" x14ac:dyDescent="0.3">
      <c r="A598" s="69"/>
      <c r="B598" s="69"/>
      <c r="C598" s="159"/>
      <c r="D598" s="69"/>
      <c r="E598" s="69"/>
      <c r="F598" s="160"/>
      <c r="G598" s="160"/>
      <c r="H598" s="69"/>
      <c r="I598" s="69"/>
      <c r="J598" s="4"/>
      <c r="K598" s="4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 spans="1:26" ht="15.75" customHeight="1" x14ac:dyDescent="0.3">
      <c r="A599" s="69"/>
      <c r="B599" s="69"/>
      <c r="C599" s="159"/>
      <c r="D599" s="69"/>
      <c r="E599" s="69"/>
      <c r="F599" s="160"/>
      <c r="G599" s="160"/>
      <c r="H599" s="69"/>
      <c r="I599" s="69"/>
      <c r="J599" s="4"/>
      <c r="K599" s="4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 spans="1:26" ht="15.75" customHeight="1" x14ac:dyDescent="0.3">
      <c r="A600" s="69"/>
      <c r="B600" s="69"/>
      <c r="C600" s="159"/>
      <c r="D600" s="69"/>
      <c r="E600" s="69"/>
      <c r="F600" s="160"/>
      <c r="G600" s="160"/>
      <c r="H600" s="69"/>
      <c r="I600" s="69"/>
      <c r="J600" s="4"/>
      <c r="K600" s="4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 spans="1:26" ht="15.75" customHeight="1" x14ac:dyDescent="0.3">
      <c r="A601" s="69"/>
      <c r="B601" s="69"/>
      <c r="C601" s="159"/>
      <c r="D601" s="69"/>
      <c r="E601" s="69"/>
      <c r="F601" s="160"/>
      <c r="G601" s="160"/>
      <c r="H601" s="69"/>
      <c r="I601" s="69"/>
      <c r="J601" s="4"/>
      <c r="K601" s="4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 spans="1:26" ht="15.75" customHeight="1" x14ac:dyDescent="0.3">
      <c r="A602" s="69"/>
      <c r="B602" s="69"/>
      <c r="C602" s="159"/>
      <c r="D602" s="69"/>
      <c r="E602" s="69"/>
      <c r="F602" s="160"/>
      <c r="G602" s="160"/>
      <c r="H602" s="69"/>
      <c r="I602" s="69"/>
      <c r="J602" s="4"/>
      <c r="K602" s="4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 spans="1:26" ht="15.75" customHeight="1" x14ac:dyDescent="0.3">
      <c r="A603" s="69"/>
      <c r="B603" s="69"/>
      <c r="C603" s="159"/>
      <c r="D603" s="69"/>
      <c r="E603" s="69"/>
      <c r="F603" s="160"/>
      <c r="G603" s="160"/>
      <c r="H603" s="69"/>
      <c r="I603" s="69"/>
      <c r="J603" s="4"/>
      <c r="K603" s="4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 spans="1:26" ht="15.75" customHeight="1" x14ac:dyDescent="0.3">
      <c r="A604" s="69"/>
      <c r="B604" s="69"/>
      <c r="C604" s="159"/>
      <c r="D604" s="69"/>
      <c r="E604" s="69"/>
      <c r="F604" s="160"/>
      <c r="G604" s="160"/>
      <c r="H604" s="69"/>
      <c r="I604" s="69"/>
      <c r="J604" s="4"/>
      <c r="K604" s="4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 spans="1:26" ht="15.75" customHeight="1" x14ac:dyDescent="0.3">
      <c r="A605" s="69"/>
      <c r="B605" s="69"/>
      <c r="C605" s="159"/>
      <c r="D605" s="69"/>
      <c r="E605" s="69"/>
      <c r="F605" s="160"/>
      <c r="G605" s="160"/>
      <c r="H605" s="69"/>
      <c r="I605" s="69"/>
      <c r="J605" s="4"/>
      <c r="K605" s="4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 spans="1:26" ht="15.75" customHeight="1" x14ac:dyDescent="0.3">
      <c r="A606" s="69"/>
      <c r="B606" s="69"/>
      <c r="C606" s="159"/>
      <c r="D606" s="69"/>
      <c r="E606" s="69"/>
      <c r="F606" s="160"/>
      <c r="G606" s="160"/>
      <c r="H606" s="69"/>
      <c r="I606" s="69"/>
      <c r="J606" s="4"/>
      <c r="K606" s="4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 spans="1:26" ht="15.75" customHeight="1" x14ac:dyDescent="0.3">
      <c r="A607" s="69"/>
      <c r="B607" s="69"/>
      <c r="C607" s="159"/>
      <c r="D607" s="69"/>
      <c r="E607" s="69"/>
      <c r="F607" s="160"/>
      <c r="G607" s="160"/>
      <c r="H607" s="69"/>
      <c r="I607" s="69"/>
      <c r="J607" s="4"/>
      <c r="K607" s="4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 spans="1:26" ht="15.75" customHeight="1" x14ac:dyDescent="0.3">
      <c r="A608" s="69"/>
      <c r="B608" s="69"/>
      <c r="C608" s="159"/>
      <c r="D608" s="69"/>
      <c r="E608" s="69"/>
      <c r="F608" s="160"/>
      <c r="G608" s="160"/>
      <c r="H608" s="69"/>
      <c r="I608" s="69"/>
      <c r="J608" s="4"/>
      <c r="K608" s="4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 spans="1:26" ht="15.75" customHeight="1" x14ac:dyDescent="0.3">
      <c r="A609" s="69"/>
      <c r="B609" s="69"/>
      <c r="C609" s="159"/>
      <c r="D609" s="69"/>
      <c r="E609" s="69"/>
      <c r="F609" s="160"/>
      <c r="G609" s="160"/>
      <c r="H609" s="69"/>
      <c r="I609" s="69"/>
      <c r="J609" s="4"/>
      <c r="K609" s="4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 spans="1:26" ht="15.75" customHeight="1" x14ac:dyDescent="0.3">
      <c r="A610" s="69"/>
      <c r="B610" s="69"/>
      <c r="C610" s="159"/>
      <c r="D610" s="69"/>
      <c r="E610" s="69"/>
      <c r="F610" s="160"/>
      <c r="G610" s="160"/>
      <c r="H610" s="69"/>
      <c r="I610" s="69"/>
      <c r="J610" s="4"/>
      <c r="K610" s="4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 spans="1:26" ht="15.75" customHeight="1" x14ac:dyDescent="0.3">
      <c r="A611" s="69"/>
      <c r="B611" s="69"/>
      <c r="C611" s="159"/>
      <c r="D611" s="69"/>
      <c r="E611" s="69"/>
      <c r="F611" s="160"/>
      <c r="G611" s="160"/>
      <c r="H611" s="69"/>
      <c r="I611" s="69"/>
      <c r="J611" s="4"/>
      <c r="K611" s="4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 spans="1:26" ht="15.75" customHeight="1" x14ac:dyDescent="0.3">
      <c r="A612" s="69"/>
      <c r="B612" s="69"/>
      <c r="C612" s="159"/>
      <c r="D612" s="69"/>
      <c r="E612" s="69"/>
      <c r="F612" s="160"/>
      <c r="G612" s="160"/>
      <c r="H612" s="69"/>
      <c r="I612" s="69"/>
      <c r="J612" s="4"/>
      <c r="K612" s="4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 spans="1:26" ht="15.75" customHeight="1" x14ac:dyDescent="0.3">
      <c r="A613" s="69"/>
      <c r="B613" s="69"/>
      <c r="C613" s="159"/>
      <c r="D613" s="69"/>
      <c r="E613" s="69"/>
      <c r="F613" s="160"/>
      <c r="G613" s="160"/>
      <c r="H613" s="69"/>
      <c r="I613" s="69"/>
      <c r="J613" s="4"/>
      <c r="K613" s="4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 spans="1:26" ht="15.75" customHeight="1" x14ac:dyDescent="0.3">
      <c r="A614" s="69"/>
      <c r="B614" s="69"/>
      <c r="C614" s="159"/>
      <c r="D614" s="69"/>
      <c r="E614" s="69"/>
      <c r="F614" s="160"/>
      <c r="G614" s="160"/>
      <c r="H614" s="69"/>
      <c r="I614" s="69"/>
      <c r="J614" s="4"/>
      <c r="K614" s="4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 spans="1:26" ht="15.75" customHeight="1" x14ac:dyDescent="0.3">
      <c r="A615" s="69"/>
      <c r="B615" s="69"/>
      <c r="C615" s="159"/>
      <c r="D615" s="69"/>
      <c r="E615" s="69"/>
      <c r="F615" s="160"/>
      <c r="G615" s="160"/>
      <c r="H615" s="69"/>
      <c r="I615" s="69"/>
      <c r="J615" s="4"/>
      <c r="K615" s="4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 spans="1:26" ht="15.75" customHeight="1" x14ac:dyDescent="0.3">
      <c r="A616" s="69"/>
      <c r="B616" s="69"/>
      <c r="C616" s="159"/>
      <c r="D616" s="69"/>
      <c r="E616" s="69"/>
      <c r="F616" s="160"/>
      <c r="G616" s="160"/>
      <c r="H616" s="69"/>
      <c r="I616" s="69"/>
      <c r="J616" s="4"/>
      <c r="K616" s="4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 spans="1:26" ht="15.75" customHeight="1" x14ac:dyDescent="0.3">
      <c r="A617" s="69"/>
      <c r="B617" s="69"/>
      <c r="C617" s="159"/>
      <c r="D617" s="69"/>
      <c r="E617" s="69"/>
      <c r="F617" s="160"/>
      <c r="G617" s="160"/>
      <c r="H617" s="69"/>
      <c r="I617" s="69"/>
      <c r="J617" s="4"/>
      <c r="K617" s="4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 spans="1:26" ht="15.75" customHeight="1" x14ac:dyDescent="0.3">
      <c r="A618" s="69"/>
      <c r="B618" s="69"/>
      <c r="C618" s="159"/>
      <c r="D618" s="69"/>
      <c r="E618" s="69"/>
      <c r="F618" s="160"/>
      <c r="G618" s="160"/>
      <c r="H618" s="69"/>
      <c r="I618" s="69"/>
      <c r="J618" s="4"/>
      <c r="K618" s="4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 spans="1:26" ht="15.75" customHeight="1" x14ac:dyDescent="0.3">
      <c r="A619" s="69"/>
      <c r="B619" s="69"/>
      <c r="C619" s="159"/>
      <c r="D619" s="69"/>
      <c r="E619" s="69"/>
      <c r="F619" s="160"/>
      <c r="G619" s="160"/>
      <c r="H619" s="69"/>
      <c r="I619" s="69"/>
      <c r="J619" s="4"/>
      <c r="K619" s="4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 spans="1:26" ht="15.75" customHeight="1" x14ac:dyDescent="0.3">
      <c r="A620" s="69"/>
      <c r="B620" s="69"/>
      <c r="C620" s="159"/>
      <c r="D620" s="69"/>
      <c r="E620" s="69"/>
      <c r="F620" s="160"/>
      <c r="G620" s="160"/>
      <c r="H620" s="69"/>
      <c r="I620" s="69"/>
      <c r="J620" s="4"/>
      <c r="K620" s="4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 spans="1:26" ht="15.75" customHeight="1" x14ac:dyDescent="0.3">
      <c r="A621" s="69"/>
      <c r="B621" s="69"/>
      <c r="C621" s="159"/>
      <c r="D621" s="69"/>
      <c r="E621" s="69"/>
      <c r="F621" s="160"/>
      <c r="G621" s="160"/>
      <c r="H621" s="69"/>
      <c r="I621" s="69"/>
      <c r="J621" s="4"/>
      <c r="K621" s="4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 spans="1:26" ht="15.75" customHeight="1" x14ac:dyDescent="0.3">
      <c r="A622" s="69"/>
      <c r="B622" s="69"/>
      <c r="C622" s="159"/>
      <c r="D622" s="69"/>
      <c r="E622" s="69"/>
      <c r="F622" s="160"/>
      <c r="G622" s="160"/>
      <c r="H622" s="69"/>
      <c r="I622" s="69"/>
      <c r="J622" s="4"/>
      <c r="K622" s="4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 spans="1:26" ht="15.75" customHeight="1" x14ac:dyDescent="0.3">
      <c r="A623" s="69"/>
      <c r="B623" s="69"/>
      <c r="C623" s="159"/>
      <c r="D623" s="69"/>
      <c r="E623" s="69"/>
      <c r="F623" s="160"/>
      <c r="G623" s="160"/>
      <c r="H623" s="69"/>
      <c r="I623" s="69"/>
      <c r="J623" s="4"/>
      <c r="K623" s="4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 spans="1:26" ht="15.75" customHeight="1" x14ac:dyDescent="0.3">
      <c r="A624" s="69"/>
      <c r="B624" s="69"/>
      <c r="C624" s="159"/>
      <c r="D624" s="69"/>
      <c r="E624" s="69"/>
      <c r="F624" s="160"/>
      <c r="G624" s="160"/>
      <c r="H624" s="69"/>
      <c r="I624" s="69"/>
      <c r="J624" s="4"/>
      <c r="K624" s="4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 spans="1:26" ht="15.75" customHeight="1" x14ac:dyDescent="0.3">
      <c r="A625" s="69"/>
      <c r="B625" s="69"/>
      <c r="C625" s="159"/>
      <c r="D625" s="69"/>
      <c r="E625" s="69"/>
      <c r="F625" s="160"/>
      <c r="G625" s="160"/>
      <c r="H625" s="69"/>
      <c r="I625" s="69"/>
      <c r="J625" s="4"/>
      <c r="K625" s="4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 spans="1:26" ht="15.75" customHeight="1" x14ac:dyDescent="0.3">
      <c r="A626" s="69"/>
      <c r="B626" s="69"/>
      <c r="C626" s="159"/>
      <c r="D626" s="69"/>
      <c r="E626" s="69"/>
      <c r="F626" s="160"/>
      <c r="G626" s="160"/>
      <c r="H626" s="69"/>
      <c r="I626" s="69"/>
      <c r="J626" s="4"/>
      <c r="K626" s="4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 spans="1:26" ht="15.75" customHeight="1" x14ac:dyDescent="0.3">
      <c r="A627" s="69"/>
      <c r="B627" s="69"/>
      <c r="C627" s="159"/>
      <c r="D627" s="69"/>
      <c r="E627" s="69"/>
      <c r="F627" s="160"/>
      <c r="G627" s="160"/>
      <c r="H627" s="69"/>
      <c r="I627" s="69"/>
      <c r="J627" s="4"/>
      <c r="K627" s="4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 spans="1:26" ht="15.75" customHeight="1" x14ac:dyDescent="0.3">
      <c r="A628" s="69"/>
      <c r="B628" s="69"/>
      <c r="C628" s="159"/>
      <c r="D628" s="69"/>
      <c r="E628" s="69"/>
      <c r="F628" s="160"/>
      <c r="G628" s="160"/>
      <c r="H628" s="69"/>
      <c r="I628" s="69"/>
      <c r="J628" s="4"/>
      <c r="K628" s="4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 spans="1:26" ht="15.75" customHeight="1" x14ac:dyDescent="0.3">
      <c r="A629" s="69"/>
      <c r="B629" s="69"/>
      <c r="C629" s="159"/>
      <c r="D629" s="69"/>
      <c r="E629" s="69"/>
      <c r="F629" s="160"/>
      <c r="G629" s="160"/>
      <c r="H629" s="69"/>
      <c r="I629" s="69"/>
      <c r="J629" s="4"/>
      <c r="K629" s="4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 spans="1:26" ht="15.75" customHeight="1" x14ac:dyDescent="0.3">
      <c r="A630" s="69"/>
      <c r="B630" s="69"/>
      <c r="C630" s="159"/>
      <c r="D630" s="69"/>
      <c r="E630" s="69"/>
      <c r="F630" s="160"/>
      <c r="G630" s="160"/>
      <c r="H630" s="69"/>
      <c r="I630" s="69"/>
      <c r="J630" s="4"/>
      <c r="K630" s="4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 spans="1:26" ht="15.75" customHeight="1" x14ac:dyDescent="0.3">
      <c r="A631" s="69"/>
      <c r="B631" s="69"/>
      <c r="C631" s="159"/>
      <c r="D631" s="69"/>
      <c r="E631" s="69"/>
      <c r="F631" s="160"/>
      <c r="G631" s="160"/>
      <c r="H631" s="69"/>
      <c r="I631" s="69"/>
      <c r="J631" s="4"/>
      <c r="K631" s="4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 spans="1:26" ht="15.75" customHeight="1" x14ac:dyDescent="0.3">
      <c r="A632" s="69"/>
      <c r="B632" s="69"/>
      <c r="C632" s="159"/>
      <c r="D632" s="69"/>
      <c r="E632" s="69"/>
      <c r="F632" s="160"/>
      <c r="G632" s="160"/>
      <c r="H632" s="69"/>
      <c r="I632" s="69"/>
      <c r="J632" s="4"/>
      <c r="K632" s="4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 spans="1:26" ht="15.75" customHeight="1" x14ac:dyDescent="0.3">
      <c r="A633" s="69"/>
      <c r="B633" s="69"/>
      <c r="C633" s="159"/>
      <c r="D633" s="69"/>
      <c r="E633" s="69"/>
      <c r="F633" s="160"/>
      <c r="G633" s="160"/>
      <c r="H633" s="69"/>
      <c r="I633" s="69"/>
      <c r="J633" s="4"/>
      <c r="K633" s="4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 spans="1:26" ht="15.75" customHeight="1" x14ac:dyDescent="0.3">
      <c r="A634" s="69"/>
      <c r="B634" s="69"/>
      <c r="C634" s="159"/>
      <c r="D634" s="69"/>
      <c r="E634" s="69"/>
      <c r="F634" s="160"/>
      <c r="G634" s="160"/>
      <c r="H634" s="69"/>
      <c r="I634" s="69"/>
      <c r="J634" s="4"/>
      <c r="K634" s="4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 spans="1:26" ht="15.75" customHeight="1" x14ac:dyDescent="0.3">
      <c r="A635" s="69"/>
      <c r="B635" s="69"/>
      <c r="C635" s="159"/>
      <c r="D635" s="69"/>
      <c r="E635" s="69"/>
      <c r="F635" s="160"/>
      <c r="G635" s="160"/>
      <c r="H635" s="69"/>
      <c r="I635" s="69"/>
      <c r="J635" s="4"/>
      <c r="K635" s="4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 spans="1:26" ht="15.75" customHeight="1" x14ac:dyDescent="0.3">
      <c r="A636" s="69"/>
      <c r="B636" s="69"/>
      <c r="C636" s="159"/>
      <c r="D636" s="69"/>
      <c r="E636" s="69"/>
      <c r="F636" s="160"/>
      <c r="G636" s="160"/>
      <c r="H636" s="69"/>
      <c r="I636" s="69"/>
      <c r="J636" s="4"/>
      <c r="K636" s="4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 spans="1:26" ht="15.75" customHeight="1" x14ac:dyDescent="0.3">
      <c r="A637" s="69"/>
      <c r="B637" s="69"/>
      <c r="C637" s="159"/>
      <c r="D637" s="69"/>
      <c r="E637" s="69"/>
      <c r="F637" s="160"/>
      <c r="G637" s="160"/>
      <c r="H637" s="69"/>
      <c r="I637" s="69"/>
      <c r="J637" s="4"/>
      <c r="K637" s="4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 spans="1:26" ht="15.75" customHeight="1" x14ac:dyDescent="0.3">
      <c r="A638" s="69"/>
      <c r="B638" s="69"/>
      <c r="C638" s="159"/>
      <c r="D638" s="69"/>
      <c r="E638" s="69"/>
      <c r="F638" s="160"/>
      <c r="G638" s="160"/>
      <c r="H638" s="69"/>
      <c r="I638" s="69"/>
      <c r="J638" s="4"/>
      <c r="K638" s="4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 spans="1:26" ht="15.75" customHeight="1" x14ac:dyDescent="0.3">
      <c r="A639" s="69"/>
      <c r="B639" s="69"/>
      <c r="C639" s="159"/>
      <c r="D639" s="69"/>
      <c r="E639" s="69"/>
      <c r="F639" s="160"/>
      <c r="G639" s="160"/>
      <c r="H639" s="69"/>
      <c r="I639" s="69"/>
      <c r="J639" s="4"/>
      <c r="K639" s="4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 spans="1:26" ht="15.75" customHeight="1" x14ac:dyDescent="0.3">
      <c r="A640" s="69"/>
      <c r="B640" s="69"/>
      <c r="C640" s="159"/>
      <c r="D640" s="69"/>
      <c r="E640" s="69"/>
      <c r="F640" s="160"/>
      <c r="G640" s="160"/>
      <c r="H640" s="69"/>
      <c r="I640" s="69"/>
      <c r="J640" s="4"/>
      <c r="K640" s="4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 spans="1:26" ht="15.75" customHeight="1" x14ac:dyDescent="0.3">
      <c r="A641" s="69"/>
      <c r="B641" s="69"/>
      <c r="C641" s="159"/>
      <c r="D641" s="69"/>
      <c r="E641" s="69"/>
      <c r="F641" s="160"/>
      <c r="G641" s="160"/>
      <c r="H641" s="69"/>
      <c r="I641" s="69"/>
      <c r="J641" s="4"/>
      <c r="K641" s="4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 spans="1:26" ht="15.75" customHeight="1" x14ac:dyDescent="0.3">
      <c r="A642" s="69"/>
      <c r="B642" s="69"/>
      <c r="C642" s="159"/>
      <c r="D642" s="69"/>
      <c r="E642" s="69"/>
      <c r="F642" s="160"/>
      <c r="G642" s="160"/>
      <c r="H642" s="69"/>
      <c r="I642" s="69"/>
      <c r="J642" s="4"/>
      <c r="K642" s="4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 spans="1:26" ht="15.75" customHeight="1" x14ac:dyDescent="0.3">
      <c r="A643" s="69"/>
      <c r="B643" s="69"/>
      <c r="C643" s="159"/>
      <c r="D643" s="69"/>
      <c r="E643" s="69"/>
      <c r="F643" s="160"/>
      <c r="G643" s="160"/>
      <c r="H643" s="69"/>
      <c r="I643" s="69"/>
      <c r="J643" s="4"/>
      <c r="K643" s="4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 spans="1:26" ht="15.75" customHeight="1" x14ac:dyDescent="0.3">
      <c r="A644" s="69"/>
      <c r="B644" s="69"/>
      <c r="C644" s="159"/>
      <c r="D644" s="69"/>
      <c r="E644" s="69"/>
      <c r="F644" s="160"/>
      <c r="G644" s="160"/>
      <c r="H644" s="69"/>
      <c r="I644" s="69"/>
      <c r="J644" s="4"/>
      <c r="K644" s="4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 spans="1:26" ht="15.75" customHeight="1" x14ac:dyDescent="0.3">
      <c r="A645" s="69"/>
      <c r="B645" s="69"/>
      <c r="C645" s="159"/>
      <c r="D645" s="69"/>
      <c r="E645" s="69"/>
      <c r="F645" s="160"/>
      <c r="G645" s="160"/>
      <c r="H645" s="69"/>
      <c r="I645" s="69"/>
      <c r="J645" s="4"/>
      <c r="K645" s="4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 spans="1:26" ht="15.75" customHeight="1" x14ac:dyDescent="0.3">
      <c r="A646" s="69"/>
      <c r="B646" s="69"/>
      <c r="C646" s="159"/>
      <c r="D646" s="69"/>
      <c r="E646" s="69"/>
      <c r="F646" s="160"/>
      <c r="G646" s="160"/>
      <c r="H646" s="69"/>
      <c r="I646" s="69"/>
      <c r="J646" s="4"/>
      <c r="K646" s="4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 spans="1:26" ht="15.75" customHeight="1" x14ac:dyDescent="0.3">
      <c r="A647" s="69"/>
      <c r="B647" s="69"/>
      <c r="C647" s="159"/>
      <c r="D647" s="69"/>
      <c r="E647" s="69"/>
      <c r="F647" s="160"/>
      <c r="G647" s="160"/>
      <c r="H647" s="69"/>
      <c r="I647" s="69"/>
      <c r="J647" s="4"/>
      <c r="K647" s="4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 spans="1:26" ht="15.75" customHeight="1" x14ac:dyDescent="0.3">
      <c r="A648" s="69"/>
      <c r="B648" s="69"/>
      <c r="C648" s="159"/>
      <c r="D648" s="69"/>
      <c r="E648" s="69"/>
      <c r="F648" s="160"/>
      <c r="G648" s="160"/>
      <c r="H648" s="69"/>
      <c r="I648" s="69"/>
      <c r="J648" s="4"/>
      <c r="K648" s="4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 spans="1:26" ht="15.75" customHeight="1" x14ac:dyDescent="0.3">
      <c r="A649" s="69"/>
      <c r="B649" s="69"/>
      <c r="C649" s="159"/>
      <c r="D649" s="69"/>
      <c r="E649" s="69"/>
      <c r="F649" s="160"/>
      <c r="G649" s="160"/>
      <c r="H649" s="69"/>
      <c r="I649" s="69"/>
      <c r="J649" s="4"/>
      <c r="K649" s="4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 spans="1:26" ht="15.75" customHeight="1" x14ac:dyDescent="0.3">
      <c r="A650" s="69"/>
      <c r="B650" s="69"/>
      <c r="C650" s="159"/>
      <c r="D650" s="69"/>
      <c r="E650" s="69"/>
      <c r="F650" s="160"/>
      <c r="G650" s="160"/>
      <c r="H650" s="69"/>
      <c r="I650" s="69"/>
      <c r="J650" s="4"/>
      <c r="K650" s="4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 spans="1:26" ht="15.75" customHeight="1" x14ac:dyDescent="0.3">
      <c r="A651" s="69"/>
      <c r="B651" s="69"/>
      <c r="C651" s="159"/>
      <c r="D651" s="69"/>
      <c r="E651" s="69"/>
      <c r="F651" s="160"/>
      <c r="G651" s="160"/>
      <c r="H651" s="69"/>
      <c r="I651" s="69"/>
      <c r="J651" s="4"/>
      <c r="K651" s="4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 spans="1:26" ht="15.75" customHeight="1" x14ac:dyDescent="0.3">
      <c r="A652" s="69"/>
      <c r="B652" s="69"/>
      <c r="C652" s="159"/>
      <c r="D652" s="69"/>
      <c r="E652" s="69"/>
      <c r="F652" s="160"/>
      <c r="G652" s="160"/>
      <c r="H652" s="69"/>
      <c r="I652" s="69"/>
      <c r="J652" s="4"/>
      <c r="K652" s="4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 spans="1:26" ht="15.75" customHeight="1" x14ac:dyDescent="0.3">
      <c r="A653" s="69"/>
      <c r="B653" s="69"/>
      <c r="C653" s="159"/>
      <c r="D653" s="69"/>
      <c r="E653" s="69"/>
      <c r="F653" s="160"/>
      <c r="G653" s="160"/>
      <c r="H653" s="69"/>
      <c r="I653" s="69"/>
      <c r="J653" s="4"/>
      <c r="K653" s="4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 spans="1:26" ht="15.75" customHeight="1" x14ac:dyDescent="0.3">
      <c r="A654" s="69"/>
      <c r="B654" s="69"/>
      <c r="C654" s="159"/>
      <c r="D654" s="69"/>
      <c r="E654" s="69"/>
      <c r="F654" s="160"/>
      <c r="G654" s="160"/>
      <c r="H654" s="69"/>
      <c r="I654" s="69"/>
      <c r="J654" s="4"/>
      <c r="K654" s="4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 spans="1:26" ht="15.75" customHeight="1" x14ac:dyDescent="0.3">
      <c r="A655" s="69"/>
      <c r="B655" s="69"/>
      <c r="C655" s="159"/>
      <c r="D655" s="69"/>
      <c r="E655" s="69"/>
      <c r="F655" s="160"/>
      <c r="G655" s="160"/>
      <c r="H655" s="69"/>
      <c r="I655" s="69"/>
      <c r="J655" s="4"/>
      <c r="K655" s="4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 spans="1:26" ht="15.75" customHeight="1" x14ac:dyDescent="0.3">
      <c r="A656" s="69"/>
      <c r="B656" s="69"/>
      <c r="C656" s="159"/>
      <c r="D656" s="69"/>
      <c r="E656" s="69"/>
      <c r="F656" s="160"/>
      <c r="G656" s="160"/>
      <c r="H656" s="69"/>
      <c r="I656" s="69"/>
      <c r="J656" s="4"/>
      <c r="K656" s="4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 spans="1:26" ht="15.75" customHeight="1" x14ac:dyDescent="0.3">
      <c r="A657" s="69"/>
      <c r="B657" s="69"/>
      <c r="C657" s="159"/>
      <c r="D657" s="69"/>
      <c r="E657" s="69"/>
      <c r="F657" s="160"/>
      <c r="G657" s="160"/>
      <c r="H657" s="69"/>
      <c r="I657" s="69"/>
      <c r="J657" s="4"/>
      <c r="K657" s="4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 spans="1:26" ht="15.75" customHeight="1" x14ac:dyDescent="0.3">
      <c r="A658" s="69"/>
      <c r="B658" s="69"/>
      <c r="C658" s="159"/>
      <c r="D658" s="69"/>
      <c r="E658" s="69"/>
      <c r="F658" s="160"/>
      <c r="G658" s="160"/>
      <c r="H658" s="69"/>
      <c r="I658" s="69"/>
      <c r="J658" s="4"/>
      <c r="K658" s="4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 spans="1:26" ht="15.75" customHeight="1" x14ac:dyDescent="0.3">
      <c r="A659" s="69"/>
      <c r="B659" s="69"/>
      <c r="C659" s="159"/>
      <c r="D659" s="69"/>
      <c r="E659" s="69"/>
      <c r="F659" s="160"/>
      <c r="G659" s="160"/>
      <c r="H659" s="69"/>
      <c r="I659" s="69"/>
      <c r="J659" s="4"/>
      <c r="K659" s="4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 spans="1:26" ht="15.75" customHeight="1" x14ac:dyDescent="0.3">
      <c r="A660" s="69"/>
      <c r="B660" s="69"/>
      <c r="C660" s="159"/>
      <c r="D660" s="69"/>
      <c r="E660" s="69"/>
      <c r="F660" s="160"/>
      <c r="G660" s="160"/>
      <c r="H660" s="69"/>
      <c r="I660" s="69"/>
      <c r="J660" s="4"/>
      <c r="K660" s="4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 spans="1:26" ht="15.75" customHeight="1" x14ac:dyDescent="0.3">
      <c r="A661" s="69"/>
      <c r="B661" s="69"/>
      <c r="C661" s="159"/>
      <c r="D661" s="69"/>
      <c r="E661" s="69"/>
      <c r="F661" s="160"/>
      <c r="G661" s="160"/>
      <c r="H661" s="69"/>
      <c r="I661" s="69"/>
      <c r="J661" s="4"/>
      <c r="K661" s="4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 spans="1:26" ht="15.75" customHeight="1" x14ac:dyDescent="0.3">
      <c r="A662" s="69"/>
      <c r="B662" s="69"/>
      <c r="C662" s="159"/>
      <c r="D662" s="69"/>
      <c r="E662" s="69"/>
      <c r="F662" s="160"/>
      <c r="G662" s="160"/>
      <c r="H662" s="69"/>
      <c r="I662" s="69"/>
      <c r="J662" s="4"/>
      <c r="K662" s="4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 spans="1:26" ht="15.75" customHeight="1" x14ac:dyDescent="0.3">
      <c r="A663" s="69"/>
      <c r="B663" s="69"/>
      <c r="C663" s="159"/>
      <c r="D663" s="69"/>
      <c r="E663" s="69"/>
      <c r="F663" s="160"/>
      <c r="G663" s="160"/>
      <c r="H663" s="69"/>
      <c r="I663" s="69"/>
      <c r="J663" s="4"/>
      <c r="K663" s="4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 spans="1:26" ht="15.75" customHeight="1" x14ac:dyDescent="0.3">
      <c r="A664" s="69"/>
      <c r="B664" s="69"/>
      <c r="C664" s="159"/>
      <c r="D664" s="69"/>
      <c r="E664" s="69"/>
      <c r="F664" s="160"/>
      <c r="G664" s="160"/>
      <c r="H664" s="69"/>
      <c r="I664" s="69"/>
      <c r="J664" s="4"/>
      <c r="K664" s="4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 spans="1:26" ht="15.75" customHeight="1" x14ac:dyDescent="0.3">
      <c r="A665" s="69"/>
      <c r="B665" s="69"/>
      <c r="C665" s="159"/>
      <c r="D665" s="69"/>
      <c r="E665" s="69"/>
      <c r="F665" s="160"/>
      <c r="G665" s="160"/>
      <c r="H665" s="69"/>
      <c r="I665" s="69"/>
      <c r="J665" s="4"/>
      <c r="K665" s="4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 spans="1:26" ht="15.75" customHeight="1" x14ac:dyDescent="0.3">
      <c r="A666" s="69"/>
      <c r="B666" s="69"/>
      <c r="C666" s="159"/>
      <c r="D666" s="69"/>
      <c r="E666" s="69"/>
      <c r="F666" s="160"/>
      <c r="G666" s="160"/>
      <c r="H666" s="69"/>
      <c r="I666" s="69"/>
      <c r="J666" s="4"/>
      <c r="K666" s="4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 spans="1:26" ht="15.75" customHeight="1" x14ac:dyDescent="0.3">
      <c r="A667" s="69"/>
      <c r="B667" s="69"/>
      <c r="C667" s="159"/>
      <c r="D667" s="69"/>
      <c r="E667" s="69"/>
      <c r="F667" s="160"/>
      <c r="G667" s="160"/>
      <c r="H667" s="69"/>
      <c r="I667" s="69"/>
      <c r="J667" s="4"/>
      <c r="K667" s="4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 spans="1:26" ht="15.75" customHeight="1" x14ac:dyDescent="0.3">
      <c r="A668" s="69"/>
      <c r="B668" s="69"/>
      <c r="C668" s="159"/>
      <c r="D668" s="69"/>
      <c r="E668" s="69"/>
      <c r="F668" s="160"/>
      <c r="G668" s="160"/>
      <c r="H668" s="69"/>
      <c r="I668" s="69"/>
      <c r="J668" s="4"/>
      <c r="K668" s="4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 spans="1:26" ht="15.75" customHeight="1" x14ac:dyDescent="0.3">
      <c r="A669" s="69"/>
      <c r="B669" s="69"/>
      <c r="C669" s="159"/>
      <c r="D669" s="69"/>
      <c r="E669" s="69"/>
      <c r="F669" s="160"/>
      <c r="G669" s="160"/>
      <c r="H669" s="69"/>
      <c r="I669" s="69"/>
      <c r="J669" s="4"/>
      <c r="K669" s="4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 spans="1:26" ht="15.75" customHeight="1" x14ac:dyDescent="0.3">
      <c r="A670" s="69"/>
      <c r="B670" s="69"/>
      <c r="C670" s="159"/>
      <c r="D670" s="69"/>
      <c r="E670" s="69"/>
      <c r="F670" s="160"/>
      <c r="G670" s="160"/>
      <c r="H670" s="69"/>
      <c r="I670" s="69"/>
      <c r="J670" s="4"/>
      <c r="K670" s="4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 spans="1:26" ht="15.75" customHeight="1" x14ac:dyDescent="0.3">
      <c r="A671" s="69"/>
      <c r="B671" s="69"/>
      <c r="C671" s="159"/>
      <c r="D671" s="69"/>
      <c r="E671" s="69"/>
      <c r="F671" s="160"/>
      <c r="G671" s="160"/>
      <c r="H671" s="69"/>
      <c r="I671" s="69"/>
      <c r="J671" s="4"/>
      <c r="K671" s="4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 spans="1:26" ht="15.75" customHeight="1" x14ac:dyDescent="0.3">
      <c r="A672" s="69"/>
      <c r="B672" s="69"/>
      <c r="C672" s="159"/>
      <c r="D672" s="69"/>
      <c r="E672" s="69"/>
      <c r="F672" s="160"/>
      <c r="G672" s="160"/>
      <c r="H672" s="69"/>
      <c r="I672" s="69"/>
      <c r="J672" s="4"/>
      <c r="K672" s="4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 spans="1:26" ht="15.75" customHeight="1" x14ac:dyDescent="0.3">
      <c r="A673" s="69"/>
      <c r="B673" s="69"/>
      <c r="C673" s="159"/>
      <c r="D673" s="69"/>
      <c r="E673" s="69"/>
      <c r="F673" s="160"/>
      <c r="G673" s="160"/>
      <c r="H673" s="69"/>
      <c r="I673" s="69"/>
      <c r="J673" s="4"/>
      <c r="K673" s="4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 spans="1:26" ht="15.75" customHeight="1" x14ac:dyDescent="0.3">
      <c r="A674" s="69"/>
      <c r="B674" s="69"/>
      <c r="C674" s="159"/>
      <c r="D674" s="69"/>
      <c r="E674" s="69"/>
      <c r="F674" s="160"/>
      <c r="G674" s="160"/>
      <c r="H674" s="69"/>
      <c r="I674" s="69"/>
      <c r="J674" s="4"/>
      <c r="K674" s="4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 spans="1:26" ht="15.75" customHeight="1" x14ac:dyDescent="0.3">
      <c r="A675" s="69"/>
      <c r="B675" s="69"/>
      <c r="C675" s="159"/>
      <c r="D675" s="69"/>
      <c r="E675" s="69"/>
      <c r="F675" s="160"/>
      <c r="G675" s="160"/>
      <c r="H675" s="69"/>
      <c r="I675" s="69"/>
      <c r="J675" s="4"/>
      <c r="K675" s="4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 spans="1:26" ht="15.75" customHeight="1" x14ac:dyDescent="0.3">
      <c r="A676" s="69"/>
      <c r="B676" s="69"/>
      <c r="C676" s="159"/>
      <c r="D676" s="69"/>
      <c r="E676" s="69"/>
      <c r="F676" s="160"/>
      <c r="G676" s="160"/>
      <c r="H676" s="69"/>
      <c r="I676" s="69"/>
      <c r="J676" s="4"/>
      <c r="K676" s="4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 spans="1:26" ht="15.75" customHeight="1" x14ac:dyDescent="0.3">
      <c r="A677" s="69"/>
      <c r="B677" s="69"/>
      <c r="C677" s="159"/>
      <c r="D677" s="69"/>
      <c r="E677" s="69"/>
      <c r="F677" s="160"/>
      <c r="G677" s="160"/>
      <c r="H677" s="69"/>
      <c r="I677" s="69"/>
      <c r="J677" s="4"/>
      <c r="K677" s="4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 spans="1:26" ht="15.75" customHeight="1" x14ac:dyDescent="0.3">
      <c r="A678" s="69"/>
      <c r="B678" s="69"/>
      <c r="C678" s="159"/>
      <c r="D678" s="69"/>
      <c r="E678" s="69"/>
      <c r="F678" s="160"/>
      <c r="G678" s="160"/>
      <c r="H678" s="69"/>
      <c r="I678" s="69"/>
      <c r="J678" s="4"/>
      <c r="K678" s="4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 spans="1:26" ht="15.75" customHeight="1" x14ac:dyDescent="0.3">
      <c r="A679" s="69"/>
      <c r="B679" s="69"/>
      <c r="C679" s="159"/>
      <c r="D679" s="69"/>
      <c r="E679" s="69"/>
      <c r="F679" s="160"/>
      <c r="G679" s="160"/>
      <c r="H679" s="69"/>
      <c r="I679" s="69"/>
      <c r="J679" s="4"/>
      <c r="K679" s="4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 spans="1:26" ht="15.75" customHeight="1" x14ac:dyDescent="0.3">
      <c r="A680" s="69"/>
      <c r="B680" s="69"/>
      <c r="C680" s="159"/>
      <c r="D680" s="69"/>
      <c r="E680" s="69"/>
      <c r="F680" s="160"/>
      <c r="G680" s="160"/>
      <c r="H680" s="69"/>
      <c r="I680" s="69"/>
      <c r="J680" s="4"/>
      <c r="K680" s="4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 spans="1:26" ht="15.75" customHeight="1" x14ac:dyDescent="0.3">
      <c r="A681" s="69"/>
      <c r="B681" s="69"/>
      <c r="C681" s="159"/>
      <c r="D681" s="69"/>
      <c r="E681" s="69"/>
      <c r="F681" s="160"/>
      <c r="G681" s="160"/>
      <c r="H681" s="69"/>
      <c r="I681" s="69"/>
      <c r="J681" s="4"/>
      <c r="K681" s="4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 spans="1:26" ht="15.75" customHeight="1" x14ac:dyDescent="0.3">
      <c r="A682" s="69"/>
      <c r="B682" s="69"/>
      <c r="C682" s="159"/>
      <c r="D682" s="69"/>
      <c r="E682" s="69"/>
      <c r="F682" s="160"/>
      <c r="G682" s="160"/>
      <c r="H682" s="69"/>
      <c r="I682" s="69"/>
      <c r="J682" s="4"/>
      <c r="K682" s="4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 spans="1:26" ht="15.75" customHeight="1" x14ac:dyDescent="0.3">
      <c r="A683" s="69"/>
      <c r="B683" s="69"/>
      <c r="C683" s="159"/>
      <c r="D683" s="69"/>
      <c r="E683" s="69"/>
      <c r="F683" s="160"/>
      <c r="G683" s="160"/>
      <c r="H683" s="69"/>
      <c r="I683" s="69"/>
      <c r="J683" s="4"/>
      <c r="K683" s="4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 spans="1:26" ht="15.75" customHeight="1" x14ac:dyDescent="0.3">
      <c r="A684" s="69"/>
      <c r="B684" s="69"/>
      <c r="C684" s="159"/>
      <c r="D684" s="69"/>
      <c r="E684" s="69"/>
      <c r="F684" s="160"/>
      <c r="G684" s="160"/>
      <c r="H684" s="69"/>
      <c r="I684" s="69"/>
      <c r="J684" s="4"/>
      <c r="K684" s="4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 spans="1:26" ht="15.75" customHeight="1" x14ac:dyDescent="0.3">
      <c r="A685" s="69"/>
      <c r="B685" s="69"/>
      <c r="C685" s="159"/>
      <c r="D685" s="69"/>
      <c r="E685" s="69"/>
      <c r="F685" s="160"/>
      <c r="G685" s="160"/>
      <c r="H685" s="69"/>
      <c r="I685" s="69"/>
      <c r="J685" s="4"/>
      <c r="K685" s="4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 spans="1:26" ht="15.75" customHeight="1" x14ac:dyDescent="0.3">
      <c r="A686" s="69"/>
      <c r="B686" s="69"/>
      <c r="C686" s="159"/>
      <c r="D686" s="69"/>
      <c r="E686" s="69"/>
      <c r="F686" s="160"/>
      <c r="G686" s="160"/>
      <c r="H686" s="69"/>
      <c r="I686" s="69"/>
      <c r="J686" s="4"/>
      <c r="K686" s="4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 spans="1:26" ht="15.75" customHeight="1" x14ac:dyDescent="0.3">
      <c r="A687" s="69"/>
      <c r="B687" s="69"/>
      <c r="C687" s="159"/>
      <c r="D687" s="69"/>
      <c r="E687" s="69"/>
      <c r="F687" s="160"/>
      <c r="G687" s="160"/>
      <c r="H687" s="69"/>
      <c r="I687" s="69"/>
      <c r="J687" s="4"/>
      <c r="K687" s="4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 spans="1:26" ht="15.75" customHeight="1" x14ac:dyDescent="0.3">
      <c r="A688" s="69"/>
      <c r="B688" s="69"/>
      <c r="C688" s="159"/>
      <c r="D688" s="69"/>
      <c r="E688" s="69"/>
      <c r="F688" s="160"/>
      <c r="G688" s="160"/>
      <c r="H688" s="69"/>
      <c r="I688" s="69"/>
      <c r="J688" s="4"/>
      <c r="K688" s="4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 spans="1:26" ht="15.75" customHeight="1" x14ac:dyDescent="0.3">
      <c r="A689" s="69"/>
      <c r="B689" s="69"/>
      <c r="C689" s="159"/>
      <c r="D689" s="69"/>
      <c r="E689" s="69"/>
      <c r="F689" s="160"/>
      <c r="G689" s="160"/>
      <c r="H689" s="69"/>
      <c r="I689" s="69"/>
      <c r="J689" s="4"/>
      <c r="K689" s="4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 spans="1:26" ht="15.75" customHeight="1" x14ac:dyDescent="0.3">
      <c r="A690" s="69"/>
      <c r="B690" s="69"/>
      <c r="C690" s="159"/>
      <c r="D690" s="69"/>
      <c r="E690" s="69"/>
      <c r="F690" s="160"/>
      <c r="G690" s="160"/>
      <c r="H690" s="69"/>
      <c r="I690" s="69"/>
      <c r="J690" s="4"/>
      <c r="K690" s="4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 spans="1:26" ht="15.75" customHeight="1" x14ac:dyDescent="0.3">
      <c r="A691" s="69"/>
      <c r="B691" s="69"/>
      <c r="C691" s="159"/>
      <c r="D691" s="69"/>
      <c r="E691" s="69"/>
      <c r="F691" s="160"/>
      <c r="G691" s="160"/>
      <c r="H691" s="69"/>
      <c r="I691" s="69"/>
      <c r="J691" s="4"/>
      <c r="K691" s="4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 spans="1:26" ht="15.75" customHeight="1" x14ac:dyDescent="0.3">
      <c r="A692" s="69"/>
      <c r="B692" s="69"/>
      <c r="C692" s="159"/>
      <c r="D692" s="69"/>
      <c r="E692" s="69"/>
      <c r="F692" s="160"/>
      <c r="G692" s="160"/>
      <c r="H692" s="69"/>
      <c r="I692" s="69"/>
      <c r="J692" s="4"/>
      <c r="K692" s="4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 spans="1:26" ht="15.75" customHeight="1" x14ac:dyDescent="0.3">
      <c r="A693" s="69"/>
      <c r="B693" s="69"/>
      <c r="C693" s="159"/>
      <c r="D693" s="69"/>
      <c r="E693" s="69"/>
      <c r="F693" s="160"/>
      <c r="G693" s="160"/>
      <c r="H693" s="69"/>
      <c r="I693" s="69"/>
      <c r="J693" s="4"/>
      <c r="K693" s="4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 spans="1:26" ht="15.75" customHeight="1" x14ac:dyDescent="0.3">
      <c r="A694" s="69"/>
      <c r="B694" s="69"/>
      <c r="C694" s="159"/>
      <c r="D694" s="69"/>
      <c r="E694" s="69"/>
      <c r="F694" s="160"/>
      <c r="G694" s="160"/>
      <c r="H694" s="69"/>
      <c r="I694" s="69"/>
      <c r="J694" s="4"/>
      <c r="K694" s="4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 spans="1:26" ht="15.75" customHeight="1" x14ac:dyDescent="0.3">
      <c r="A695" s="69"/>
      <c r="B695" s="69"/>
      <c r="C695" s="159"/>
      <c r="D695" s="69"/>
      <c r="E695" s="69"/>
      <c r="F695" s="160"/>
      <c r="G695" s="160"/>
      <c r="H695" s="69"/>
      <c r="I695" s="69"/>
      <c r="J695" s="4"/>
      <c r="K695" s="4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 spans="1:26" ht="15.75" customHeight="1" x14ac:dyDescent="0.3">
      <c r="A696" s="69"/>
      <c r="B696" s="69"/>
      <c r="C696" s="159"/>
      <c r="D696" s="69"/>
      <c r="E696" s="69"/>
      <c r="F696" s="160"/>
      <c r="G696" s="160"/>
      <c r="H696" s="69"/>
      <c r="I696" s="69"/>
      <c r="J696" s="4"/>
      <c r="K696" s="4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 spans="1:26" ht="15.75" customHeight="1" x14ac:dyDescent="0.3">
      <c r="A697" s="69"/>
      <c r="B697" s="69"/>
      <c r="C697" s="159"/>
      <c r="D697" s="69"/>
      <c r="E697" s="69"/>
      <c r="F697" s="160"/>
      <c r="G697" s="160"/>
      <c r="H697" s="69"/>
      <c r="I697" s="69"/>
      <c r="J697" s="4"/>
      <c r="K697" s="4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 spans="1:26" ht="15.75" customHeight="1" x14ac:dyDescent="0.3">
      <c r="A698" s="69"/>
      <c r="B698" s="69"/>
      <c r="C698" s="159"/>
      <c r="D698" s="69"/>
      <c r="E698" s="69"/>
      <c r="F698" s="160"/>
      <c r="G698" s="160"/>
      <c r="H698" s="69"/>
      <c r="I698" s="69"/>
      <c r="J698" s="4"/>
      <c r="K698" s="4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 spans="1:26" ht="15.75" customHeight="1" x14ac:dyDescent="0.3">
      <c r="A699" s="69"/>
      <c r="B699" s="69"/>
      <c r="C699" s="159"/>
      <c r="D699" s="69"/>
      <c r="E699" s="69"/>
      <c r="F699" s="160"/>
      <c r="G699" s="160"/>
      <c r="H699" s="69"/>
      <c r="I699" s="69"/>
      <c r="J699" s="4"/>
      <c r="K699" s="4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 spans="1:26" ht="15.75" customHeight="1" x14ac:dyDescent="0.3">
      <c r="A700" s="69"/>
      <c r="B700" s="69"/>
      <c r="C700" s="159"/>
      <c r="D700" s="69"/>
      <c r="E700" s="69"/>
      <c r="F700" s="160"/>
      <c r="G700" s="160"/>
      <c r="H700" s="69"/>
      <c r="I700" s="69"/>
      <c r="J700" s="4"/>
      <c r="K700" s="4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 spans="1:26" ht="15.75" customHeight="1" x14ac:dyDescent="0.3">
      <c r="A701" s="69"/>
      <c r="B701" s="69"/>
      <c r="C701" s="159"/>
      <c r="D701" s="69"/>
      <c r="E701" s="69"/>
      <c r="F701" s="160"/>
      <c r="G701" s="160"/>
      <c r="H701" s="69"/>
      <c r="I701" s="69"/>
      <c r="J701" s="4"/>
      <c r="K701" s="4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 spans="1:26" ht="15.75" customHeight="1" x14ac:dyDescent="0.3">
      <c r="A702" s="69"/>
      <c r="B702" s="69"/>
      <c r="C702" s="159"/>
      <c r="D702" s="69"/>
      <c r="E702" s="69"/>
      <c r="F702" s="160"/>
      <c r="G702" s="160"/>
      <c r="H702" s="69"/>
      <c r="I702" s="69"/>
      <c r="J702" s="4"/>
      <c r="K702" s="4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 spans="1:26" ht="15.75" customHeight="1" x14ac:dyDescent="0.3">
      <c r="A703" s="69"/>
      <c r="B703" s="69"/>
      <c r="C703" s="159"/>
      <c r="D703" s="69"/>
      <c r="E703" s="69"/>
      <c r="F703" s="160"/>
      <c r="G703" s="160"/>
      <c r="H703" s="69"/>
      <c r="I703" s="69"/>
      <c r="J703" s="4"/>
      <c r="K703" s="4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 spans="1:26" ht="15.75" customHeight="1" x14ac:dyDescent="0.3">
      <c r="A704" s="69"/>
      <c r="B704" s="69"/>
      <c r="C704" s="159"/>
      <c r="D704" s="69"/>
      <c r="E704" s="69"/>
      <c r="F704" s="160"/>
      <c r="G704" s="160"/>
      <c r="H704" s="69"/>
      <c r="I704" s="69"/>
      <c r="J704" s="4"/>
      <c r="K704" s="4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 spans="1:26" ht="15.75" customHeight="1" x14ac:dyDescent="0.3">
      <c r="A705" s="69"/>
      <c r="B705" s="69"/>
      <c r="C705" s="159"/>
      <c r="D705" s="69"/>
      <c r="E705" s="69"/>
      <c r="F705" s="160"/>
      <c r="G705" s="160"/>
      <c r="H705" s="69"/>
      <c r="I705" s="69"/>
      <c r="J705" s="4"/>
      <c r="K705" s="4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 spans="1:26" ht="15.75" customHeight="1" x14ac:dyDescent="0.3">
      <c r="A706" s="69"/>
      <c r="B706" s="69"/>
      <c r="C706" s="159"/>
      <c r="D706" s="69"/>
      <c r="E706" s="69"/>
      <c r="F706" s="160"/>
      <c r="G706" s="160"/>
      <c r="H706" s="69"/>
      <c r="I706" s="69"/>
      <c r="J706" s="4"/>
      <c r="K706" s="4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 spans="1:26" ht="15.75" customHeight="1" x14ac:dyDescent="0.3">
      <c r="A707" s="69"/>
      <c r="B707" s="69"/>
      <c r="C707" s="159"/>
      <c r="D707" s="69"/>
      <c r="E707" s="69"/>
      <c r="F707" s="160"/>
      <c r="G707" s="160"/>
      <c r="H707" s="69"/>
      <c r="I707" s="69"/>
      <c r="J707" s="4"/>
      <c r="K707" s="4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 spans="1:26" ht="15.75" customHeight="1" x14ac:dyDescent="0.3">
      <c r="A708" s="69"/>
      <c r="B708" s="69"/>
      <c r="C708" s="159"/>
      <c r="D708" s="69"/>
      <c r="E708" s="69"/>
      <c r="F708" s="160"/>
      <c r="G708" s="160"/>
      <c r="H708" s="69"/>
      <c r="I708" s="69"/>
      <c r="J708" s="4"/>
      <c r="K708" s="4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 spans="1:26" ht="15.75" customHeight="1" x14ac:dyDescent="0.3">
      <c r="A709" s="69"/>
      <c r="B709" s="69"/>
      <c r="C709" s="159"/>
      <c r="D709" s="69"/>
      <c r="E709" s="69"/>
      <c r="F709" s="160"/>
      <c r="G709" s="160"/>
      <c r="H709" s="69"/>
      <c r="I709" s="69"/>
      <c r="J709" s="4"/>
      <c r="K709" s="4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 spans="1:26" ht="15.75" customHeight="1" x14ac:dyDescent="0.3">
      <c r="A710" s="69"/>
      <c r="B710" s="69"/>
      <c r="C710" s="159"/>
      <c r="D710" s="69"/>
      <c r="E710" s="69"/>
      <c r="F710" s="160"/>
      <c r="G710" s="160"/>
      <c r="H710" s="69"/>
      <c r="I710" s="69"/>
      <c r="J710" s="4"/>
      <c r="K710" s="4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 spans="1:26" ht="15.75" customHeight="1" x14ac:dyDescent="0.3">
      <c r="A711" s="69"/>
      <c r="B711" s="69"/>
      <c r="C711" s="159"/>
      <c r="D711" s="69"/>
      <c r="E711" s="69"/>
      <c r="F711" s="160"/>
      <c r="G711" s="160"/>
      <c r="H711" s="69"/>
      <c r="I711" s="69"/>
      <c r="J711" s="4"/>
      <c r="K711" s="4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 spans="1:26" ht="15.75" customHeight="1" x14ac:dyDescent="0.3">
      <c r="A712" s="69"/>
      <c r="B712" s="69"/>
      <c r="C712" s="159"/>
      <c r="D712" s="69"/>
      <c r="E712" s="69"/>
      <c r="F712" s="160"/>
      <c r="G712" s="160"/>
      <c r="H712" s="69"/>
      <c r="I712" s="69"/>
      <c r="J712" s="4"/>
      <c r="K712" s="4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 spans="1:26" ht="15.75" customHeight="1" x14ac:dyDescent="0.3">
      <c r="A713" s="69"/>
      <c r="B713" s="69"/>
      <c r="C713" s="159"/>
      <c r="D713" s="69"/>
      <c r="E713" s="69"/>
      <c r="F713" s="160"/>
      <c r="G713" s="160"/>
      <c r="H713" s="69"/>
      <c r="I713" s="69"/>
      <c r="J713" s="4"/>
      <c r="K713" s="4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 spans="1:26" ht="15.75" customHeight="1" x14ac:dyDescent="0.3">
      <c r="A714" s="69"/>
      <c r="B714" s="69"/>
      <c r="C714" s="159"/>
      <c r="D714" s="69"/>
      <c r="E714" s="69"/>
      <c r="F714" s="160"/>
      <c r="G714" s="160"/>
      <c r="H714" s="69"/>
      <c r="I714" s="69"/>
      <c r="J714" s="4"/>
      <c r="K714" s="4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 spans="1:26" ht="15.75" customHeight="1" x14ac:dyDescent="0.3">
      <c r="A715" s="69"/>
      <c r="B715" s="69"/>
      <c r="C715" s="159"/>
      <c r="D715" s="69"/>
      <c r="E715" s="69"/>
      <c r="F715" s="160"/>
      <c r="G715" s="160"/>
      <c r="H715" s="69"/>
      <c r="I715" s="69"/>
      <c r="J715" s="4"/>
      <c r="K715" s="4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 spans="1:26" ht="15.75" customHeight="1" x14ac:dyDescent="0.3">
      <c r="A716" s="69"/>
      <c r="B716" s="69"/>
      <c r="C716" s="159"/>
      <c r="D716" s="69"/>
      <c r="E716" s="69"/>
      <c r="F716" s="160"/>
      <c r="G716" s="160"/>
      <c r="H716" s="69"/>
      <c r="I716" s="69"/>
      <c r="J716" s="4"/>
      <c r="K716" s="4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 spans="1:26" ht="15.75" customHeight="1" x14ac:dyDescent="0.3">
      <c r="A717" s="69"/>
      <c r="B717" s="69"/>
      <c r="C717" s="159"/>
      <c r="D717" s="69"/>
      <c r="E717" s="69"/>
      <c r="F717" s="160"/>
      <c r="G717" s="160"/>
      <c r="H717" s="69"/>
      <c r="I717" s="69"/>
      <c r="J717" s="4"/>
      <c r="K717" s="4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 spans="1:26" ht="15.75" customHeight="1" x14ac:dyDescent="0.3">
      <c r="A718" s="69"/>
      <c r="B718" s="69"/>
      <c r="C718" s="159"/>
      <c r="D718" s="69"/>
      <c r="E718" s="69"/>
      <c r="F718" s="160"/>
      <c r="G718" s="160"/>
      <c r="H718" s="69"/>
      <c r="I718" s="69"/>
      <c r="J718" s="4"/>
      <c r="K718" s="4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 spans="1:26" ht="15.75" customHeight="1" x14ac:dyDescent="0.3">
      <c r="A719" s="69"/>
      <c r="B719" s="69"/>
      <c r="C719" s="159"/>
      <c r="D719" s="69"/>
      <c r="E719" s="69"/>
      <c r="F719" s="160"/>
      <c r="G719" s="160"/>
      <c r="H719" s="69"/>
      <c r="I719" s="69"/>
      <c r="J719" s="4"/>
      <c r="K719" s="4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 spans="1:26" ht="15.75" customHeight="1" x14ac:dyDescent="0.3">
      <c r="A720" s="69"/>
      <c r="B720" s="69"/>
      <c r="C720" s="159"/>
      <c r="D720" s="69"/>
      <c r="E720" s="69"/>
      <c r="F720" s="160"/>
      <c r="G720" s="160"/>
      <c r="H720" s="69"/>
      <c r="I720" s="69"/>
      <c r="J720" s="4"/>
      <c r="K720" s="4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 spans="1:26" ht="15.75" customHeight="1" x14ac:dyDescent="0.3">
      <c r="A721" s="69"/>
      <c r="B721" s="69"/>
      <c r="C721" s="159"/>
      <c r="D721" s="69"/>
      <c r="E721" s="69"/>
      <c r="F721" s="160"/>
      <c r="G721" s="160"/>
      <c r="H721" s="69"/>
      <c r="I721" s="69"/>
      <c r="J721" s="4"/>
      <c r="K721" s="4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 spans="1:26" ht="15.75" customHeight="1" x14ac:dyDescent="0.3">
      <c r="A722" s="69"/>
      <c r="B722" s="69"/>
      <c r="C722" s="159"/>
      <c r="D722" s="69"/>
      <c r="E722" s="69"/>
      <c r="F722" s="160"/>
      <c r="G722" s="160"/>
      <c r="H722" s="69"/>
      <c r="I722" s="69"/>
      <c r="J722" s="4"/>
      <c r="K722" s="4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 spans="1:26" ht="15.75" customHeight="1" x14ac:dyDescent="0.3">
      <c r="A723" s="69"/>
      <c r="B723" s="69"/>
      <c r="C723" s="159"/>
      <c r="D723" s="69"/>
      <c r="E723" s="69"/>
      <c r="F723" s="160"/>
      <c r="G723" s="160"/>
      <c r="H723" s="69"/>
      <c r="I723" s="69"/>
      <c r="J723" s="4"/>
      <c r="K723" s="4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 spans="1:26" ht="15.75" customHeight="1" x14ac:dyDescent="0.3">
      <c r="A724" s="69"/>
      <c r="B724" s="69"/>
      <c r="C724" s="159"/>
      <c r="D724" s="69"/>
      <c r="E724" s="69"/>
      <c r="F724" s="160"/>
      <c r="G724" s="160"/>
      <c r="H724" s="69"/>
      <c r="I724" s="69"/>
      <c r="J724" s="4"/>
      <c r="K724" s="4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 spans="1:26" ht="15.75" customHeight="1" x14ac:dyDescent="0.3">
      <c r="A725" s="69"/>
      <c r="B725" s="69"/>
      <c r="C725" s="159"/>
      <c r="D725" s="69"/>
      <c r="E725" s="69"/>
      <c r="F725" s="160"/>
      <c r="G725" s="160"/>
      <c r="H725" s="69"/>
      <c r="I725" s="69"/>
      <c r="J725" s="4"/>
      <c r="K725" s="4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 spans="1:26" ht="15.75" customHeight="1" x14ac:dyDescent="0.3">
      <c r="A726" s="69"/>
      <c r="B726" s="69"/>
      <c r="C726" s="159"/>
      <c r="D726" s="69"/>
      <c r="E726" s="69"/>
      <c r="F726" s="160"/>
      <c r="G726" s="160"/>
      <c r="H726" s="69"/>
      <c r="I726" s="69"/>
      <c r="J726" s="4"/>
      <c r="K726" s="4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 spans="1:26" ht="15.75" customHeight="1" x14ac:dyDescent="0.3">
      <c r="A727" s="69"/>
      <c r="B727" s="69"/>
      <c r="C727" s="159"/>
      <c r="D727" s="69"/>
      <c r="E727" s="69"/>
      <c r="F727" s="160"/>
      <c r="G727" s="160"/>
      <c r="H727" s="69"/>
      <c r="I727" s="69"/>
      <c r="J727" s="4"/>
      <c r="K727" s="4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 spans="1:26" ht="15.75" customHeight="1" x14ac:dyDescent="0.3">
      <c r="A728" s="69"/>
      <c r="B728" s="69"/>
      <c r="C728" s="159"/>
      <c r="D728" s="69"/>
      <c r="E728" s="69"/>
      <c r="F728" s="160"/>
      <c r="G728" s="160"/>
      <c r="H728" s="69"/>
      <c r="I728" s="69"/>
      <c r="J728" s="4"/>
      <c r="K728" s="4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 spans="1:26" ht="15.75" customHeight="1" x14ac:dyDescent="0.3">
      <c r="A729" s="69"/>
      <c r="B729" s="69"/>
      <c r="C729" s="159"/>
      <c r="D729" s="69"/>
      <c r="E729" s="69"/>
      <c r="F729" s="160"/>
      <c r="G729" s="160"/>
      <c r="H729" s="69"/>
      <c r="I729" s="69"/>
      <c r="J729" s="4"/>
      <c r="K729" s="4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 spans="1:26" ht="15.75" customHeight="1" x14ac:dyDescent="0.3">
      <c r="A730" s="69"/>
      <c r="B730" s="69"/>
      <c r="C730" s="159"/>
      <c r="D730" s="69"/>
      <c r="E730" s="69"/>
      <c r="F730" s="160"/>
      <c r="G730" s="160"/>
      <c r="H730" s="69"/>
      <c r="I730" s="69"/>
      <c r="J730" s="4"/>
      <c r="K730" s="4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 spans="1:26" ht="15.75" customHeight="1" x14ac:dyDescent="0.3">
      <c r="A731" s="69"/>
      <c r="B731" s="69"/>
      <c r="C731" s="159"/>
      <c r="D731" s="69"/>
      <c r="E731" s="69"/>
      <c r="F731" s="160"/>
      <c r="G731" s="160"/>
      <c r="H731" s="69"/>
      <c r="I731" s="69"/>
      <c r="J731" s="4"/>
      <c r="K731" s="4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 spans="1:26" ht="15.75" customHeight="1" x14ac:dyDescent="0.3">
      <c r="A732" s="69"/>
      <c r="B732" s="69"/>
      <c r="C732" s="159"/>
      <c r="D732" s="69"/>
      <c r="E732" s="69"/>
      <c r="F732" s="160"/>
      <c r="G732" s="160"/>
      <c r="H732" s="69"/>
      <c r="I732" s="69"/>
      <c r="J732" s="4"/>
      <c r="K732" s="4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 spans="1:26" ht="15.75" customHeight="1" x14ac:dyDescent="0.3">
      <c r="A733" s="69"/>
      <c r="B733" s="69"/>
      <c r="C733" s="159"/>
      <c r="D733" s="69"/>
      <c r="E733" s="69"/>
      <c r="F733" s="160"/>
      <c r="G733" s="160"/>
      <c r="H733" s="69"/>
      <c r="I733" s="69"/>
      <c r="J733" s="4"/>
      <c r="K733" s="4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 spans="1:26" ht="15.75" customHeight="1" x14ac:dyDescent="0.3">
      <c r="A734" s="69"/>
      <c r="B734" s="69"/>
      <c r="C734" s="159"/>
      <c r="D734" s="69"/>
      <c r="E734" s="69"/>
      <c r="F734" s="160"/>
      <c r="G734" s="160"/>
      <c r="H734" s="69"/>
      <c r="I734" s="69"/>
      <c r="J734" s="4"/>
      <c r="K734" s="4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 spans="1:26" ht="15.75" customHeight="1" x14ac:dyDescent="0.3">
      <c r="A735" s="69"/>
      <c r="B735" s="69"/>
      <c r="C735" s="159"/>
      <c r="D735" s="69"/>
      <c r="E735" s="69"/>
      <c r="F735" s="160"/>
      <c r="G735" s="160"/>
      <c r="H735" s="69"/>
      <c r="I735" s="69"/>
      <c r="J735" s="4"/>
      <c r="K735" s="4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 spans="1:26" ht="15.75" customHeight="1" x14ac:dyDescent="0.3">
      <c r="A736" s="69"/>
      <c r="B736" s="69"/>
      <c r="C736" s="159"/>
      <c r="D736" s="69"/>
      <c r="E736" s="69"/>
      <c r="F736" s="160"/>
      <c r="G736" s="160"/>
      <c r="H736" s="69"/>
      <c r="I736" s="69"/>
      <c r="J736" s="4"/>
      <c r="K736" s="4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 spans="1:26" ht="15.75" customHeight="1" x14ac:dyDescent="0.3">
      <c r="A737" s="69"/>
      <c r="B737" s="69"/>
      <c r="C737" s="159"/>
      <c r="D737" s="69"/>
      <c r="E737" s="69"/>
      <c r="F737" s="160"/>
      <c r="G737" s="160"/>
      <c r="H737" s="69"/>
      <c r="I737" s="69"/>
      <c r="J737" s="4"/>
      <c r="K737" s="4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 spans="1:26" ht="15.75" customHeight="1" x14ac:dyDescent="0.3">
      <c r="A738" s="69"/>
      <c r="B738" s="69"/>
      <c r="C738" s="159"/>
      <c r="D738" s="69"/>
      <c r="E738" s="69"/>
      <c r="F738" s="160"/>
      <c r="G738" s="160"/>
      <c r="H738" s="69"/>
      <c r="I738" s="69"/>
      <c r="J738" s="4"/>
      <c r="K738" s="4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 spans="1:26" ht="15.75" customHeight="1" x14ac:dyDescent="0.3">
      <c r="A739" s="69"/>
      <c r="B739" s="69"/>
      <c r="C739" s="159"/>
      <c r="D739" s="69"/>
      <c r="E739" s="69"/>
      <c r="F739" s="160"/>
      <c r="G739" s="160"/>
      <c r="H739" s="69"/>
      <c r="I739" s="69"/>
      <c r="J739" s="4"/>
      <c r="K739" s="4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 spans="1:26" ht="15.75" customHeight="1" x14ac:dyDescent="0.3">
      <c r="A740" s="69"/>
      <c r="B740" s="69"/>
      <c r="C740" s="159"/>
      <c r="D740" s="69"/>
      <c r="E740" s="69"/>
      <c r="F740" s="160"/>
      <c r="G740" s="160"/>
      <c r="H740" s="69"/>
      <c r="I740" s="69"/>
      <c r="J740" s="4"/>
      <c r="K740" s="4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 spans="1:26" ht="15.75" customHeight="1" x14ac:dyDescent="0.3">
      <c r="A741" s="69"/>
      <c r="B741" s="69"/>
      <c r="C741" s="159"/>
      <c r="D741" s="69"/>
      <c r="E741" s="69"/>
      <c r="F741" s="160"/>
      <c r="G741" s="160"/>
      <c r="H741" s="69"/>
      <c r="I741" s="69"/>
      <c r="J741" s="4"/>
      <c r="K741" s="4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 spans="1:26" ht="15.75" customHeight="1" x14ac:dyDescent="0.3">
      <c r="A742" s="69"/>
      <c r="B742" s="69"/>
      <c r="C742" s="159"/>
      <c r="D742" s="69"/>
      <c r="E742" s="69"/>
      <c r="F742" s="160"/>
      <c r="G742" s="160"/>
      <c r="H742" s="69"/>
      <c r="I742" s="69"/>
      <c r="J742" s="4"/>
      <c r="K742" s="4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 spans="1:26" ht="15.75" customHeight="1" x14ac:dyDescent="0.3">
      <c r="A743" s="69"/>
      <c r="B743" s="69"/>
      <c r="C743" s="159"/>
      <c r="D743" s="69"/>
      <c r="E743" s="69"/>
      <c r="F743" s="160"/>
      <c r="G743" s="160"/>
      <c r="H743" s="69"/>
      <c r="I743" s="69"/>
      <c r="J743" s="4"/>
      <c r="K743" s="4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 spans="1:26" ht="15.75" customHeight="1" x14ac:dyDescent="0.3">
      <c r="A744" s="69"/>
      <c r="B744" s="69"/>
      <c r="C744" s="159"/>
      <c r="D744" s="69"/>
      <c r="E744" s="69"/>
      <c r="F744" s="160"/>
      <c r="G744" s="160"/>
      <c r="H744" s="69"/>
      <c r="I744" s="69"/>
      <c r="J744" s="4"/>
      <c r="K744" s="4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 spans="1:26" ht="15.75" customHeight="1" x14ac:dyDescent="0.3">
      <c r="A745" s="69"/>
      <c r="B745" s="69"/>
      <c r="C745" s="159"/>
      <c r="D745" s="69"/>
      <c r="E745" s="69"/>
      <c r="F745" s="160"/>
      <c r="G745" s="160"/>
      <c r="H745" s="69"/>
      <c r="I745" s="69"/>
      <c r="J745" s="4"/>
      <c r="K745" s="4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 spans="1:26" ht="15.75" customHeight="1" x14ac:dyDescent="0.3">
      <c r="A746" s="69"/>
      <c r="B746" s="69"/>
      <c r="C746" s="159"/>
      <c r="D746" s="69"/>
      <c r="E746" s="69"/>
      <c r="F746" s="160"/>
      <c r="G746" s="160"/>
      <c r="H746" s="69"/>
      <c r="I746" s="69"/>
      <c r="J746" s="4"/>
      <c r="K746" s="4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 spans="1:26" ht="15.75" customHeight="1" x14ac:dyDescent="0.3">
      <c r="A747" s="69"/>
      <c r="B747" s="69"/>
      <c r="C747" s="159"/>
      <c r="D747" s="69"/>
      <c r="E747" s="69"/>
      <c r="F747" s="160"/>
      <c r="G747" s="160"/>
      <c r="H747" s="69"/>
      <c r="I747" s="69"/>
      <c r="J747" s="4"/>
      <c r="K747" s="4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 spans="1:26" ht="15.75" customHeight="1" x14ac:dyDescent="0.3">
      <c r="A748" s="69"/>
      <c r="B748" s="69"/>
      <c r="C748" s="159"/>
      <c r="D748" s="69"/>
      <c r="E748" s="69"/>
      <c r="F748" s="160"/>
      <c r="G748" s="160"/>
      <c r="H748" s="69"/>
      <c r="I748" s="69"/>
      <c r="J748" s="4"/>
      <c r="K748" s="4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 spans="1:26" ht="15.75" customHeight="1" x14ac:dyDescent="0.3">
      <c r="A749" s="69"/>
      <c r="B749" s="69"/>
      <c r="C749" s="159"/>
      <c r="D749" s="69"/>
      <c r="E749" s="69"/>
      <c r="F749" s="160"/>
      <c r="G749" s="160"/>
      <c r="H749" s="69"/>
      <c r="I749" s="69"/>
      <c r="J749" s="4"/>
      <c r="K749" s="4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 spans="1:26" ht="15.75" customHeight="1" x14ac:dyDescent="0.3">
      <c r="A750" s="69"/>
      <c r="B750" s="69"/>
      <c r="C750" s="159"/>
      <c r="D750" s="69"/>
      <c r="E750" s="69"/>
      <c r="F750" s="160"/>
      <c r="G750" s="160"/>
      <c r="H750" s="69"/>
      <c r="I750" s="69"/>
      <c r="J750" s="4"/>
      <c r="K750" s="4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 spans="1:26" ht="15.75" customHeight="1" x14ac:dyDescent="0.3">
      <c r="A751" s="69"/>
      <c r="B751" s="69"/>
      <c r="C751" s="159"/>
      <c r="D751" s="69"/>
      <c r="E751" s="69"/>
      <c r="F751" s="160"/>
      <c r="G751" s="160"/>
      <c r="H751" s="69"/>
      <c r="I751" s="69"/>
      <c r="J751" s="4"/>
      <c r="K751" s="4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 spans="1:26" ht="15.75" customHeight="1" x14ac:dyDescent="0.3">
      <c r="A752" s="69"/>
      <c r="B752" s="69"/>
      <c r="C752" s="159"/>
      <c r="D752" s="69"/>
      <c r="E752" s="69"/>
      <c r="F752" s="160"/>
      <c r="G752" s="160"/>
      <c r="H752" s="69"/>
      <c r="I752" s="69"/>
      <c r="J752" s="4"/>
      <c r="K752" s="4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 spans="1:26" ht="15.75" customHeight="1" x14ac:dyDescent="0.3">
      <c r="A753" s="69"/>
      <c r="B753" s="69"/>
      <c r="C753" s="159"/>
      <c r="D753" s="69"/>
      <c r="E753" s="69"/>
      <c r="F753" s="160"/>
      <c r="G753" s="160"/>
      <c r="H753" s="69"/>
      <c r="I753" s="69"/>
      <c r="J753" s="4"/>
      <c r="K753" s="4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 spans="1:26" ht="15.75" customHeight="1" x14ac:dyDescent="0.3">
      <c r="A754" s="69"/>
      <c r="B754" s="69"/>
      <c r="C754" s="159"/>
      <c r="D754" s="69"/>
      <c r="E754" s="69"/>
      <c r="F754" s="160"/>
      <c r="G754" s="160"/>
      <c r="H754" s="69"/>
      <c r="I754" s="69"/>
      <c r="J754" s="4"/>
      <c r="K754" s="4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 spans="1:26" ht="15.75" customHeight="1" x14ac:dyDescent="0.3">
      <c r="A755" s="69"/>
      <c r="B755" s="69"/>
      <c r="C755" s="159"/>
      <c r="D755" s="69"/>
      <c r="E755" s="69"/>
      <c r="F755" s="160"/>
      <c r="G755" s="160"/>
      <c r="H755" s="69"/>
      <c r="I755" s="69"/>
      <c r="J755" s="4"/>
      <c r="K755" s="4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 spans="1:26" ht="15.75" customHeight="1" x14ac:dyDescent="0.3">
      <c r="A756" s="69"/>
      <c r="B756" s="69"/>
      <c r="C756" s="159"/>
      <c r="D756" s="69"/>
      <c r="E756" s="69"/>
      <c r="F756" s="160"/>
      <c r="G756" s="160"/>
      <c r="H756" s="69"/>
      <c r="I756" s="69"/>
      <c r="J756" s="4"/>
      <c r="K756" s="4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 spans="1:26" ht="15.75" customHeight="1" x14ac:dyDescent="0.3">
      <c r="A757" s="69"/>
      <c r="B757" s="69"/>
      <c r="C757" s="159"/>
      <c r="D757" s="69"/>
      <c r="E757" s="69"/>
      <c r="F757" s="160"/>
      <c r="G757" s="160"/>
      <c r="H757" s="69"/>
      <c r="I757" s="69"/>
      <c r="J757" s="4"/>
      <c r="K757" s="4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 spans="1:26" ht="15.75" customHeight="1" x14ac:dyDescent="0.3">
      <c r="A758" s="69"/>
      <c r="B758" s="69"/>
      <c r="C758" s="159"/>
      <c r="D758" s="69"/>
      <c r="E758" s="69"/>
      <c r="F758" s="160"/>
      <c r="G758" s="160"/>
      <c r="H758" s="69"/>
      <c r="I758" s="69"/>
      <c r="J758" s="4"/>
      <c r="K758" s="4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 spans="1:26" ht="15.75" customHeight="1" x14ac:dyDescent="0.3">
      <c r="A759" s="69"/>
      <c r="B759" s="69"/>
      <c r="C759" s="159"/>
      <c r="D759" s="69"/>
      <c r="E759" s="69"/>
      <c r="F759" s="160"/>
      <c r="G759" s="160"/>
      <c r="H759" s="69"/>
      <c r="I759" s="69"/>
      <c r="J759" s="4"/>
      <c r="K759" s="4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 spans="1:26" ht="15.75" customHeight="1" x14ac:dyDescent="0.3">
      <c r="A760" s="69"/>
      <c r="B760" s="69"/>
      <c r="C760" s="159"/>
      <c r="D760" s="69"/>
      <c r="E760" s="69"/>
      <c r="F760" s="160"/>
      <c r="G760" s="160"/>
      <c r="H760" s="69"/>
      <c r="I760" s="69"/>
      <c r="J760" s="4"/>
      <c r="K760" s="4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 spans="1:26" ht="15.75" customHeight="1" x14ac:dyDescent="0.3">
      <c r="A761" s="69"/>
      <c r="B761" s="69"/>
      <c r="C761" s="159"/>
      <c r="D761" s="69"/>
      <c r="E761" s="69"/>
      <c r="F761" s="160"/>
      <c r="G761" s="160"/>
      <c r="H761" s="69"/>
      <c r="I761" s="69"/>
      <c r="J761" s="4"/>
      <c r="K761" s="4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 spans="1:26" ht="15.75" customHeight="1" x14ac:dyDescent="0.3">
      <c r="A762" s="69"/>
      <c r="B762" s="69"/>
      <c r="C762" s="159"/>
      <c r="D762" s="69"/>
      <c r="E762" s="69"/>
      <c r="F762" s="160"/>
      <c r="G762" s="160"/>
      <c r="H762" s="69"/>
      <c r="I762" s="69"/>
      <c r="J762" s="4"/>
      <c r="K762" s="4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 spans="1:26" ht="15.75" customHeight="1" x14ac:dyDescent="0.3">
      <c r="A763" s="69"/>
      <c r="B763" s="69"/>
      <c r="C763" s="159"/>
      <c r="D763" s="69"/>
      <c r="E763" s="69"/>
      <c r="F763" s="160"/>
      <c r="G763" s="160"/>
      <c r="H763" s="69"/>
      <c r="I763" s="69"/>
      <c r="J763" s="4"/>
      <c r="K763" s="4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 spans="1:26" ht="15.75" customHeight="1" x14ac:dyDescent="0.3">
      <c r="A764" s="69"/>
      <c r="B764" s="69"/>
      <c r="C764" s="159"/>
      <c r="D764" s="69"/>
      <c r="E764" s="69"/>
      <c r="F764" s="160"/>
      <c r="G764" s="160"/>
      <c r="H764" s="69"/>
      <c r="I764" s="69"/>
      <c r="J764" s="4"/>
      <c r="K764" s="4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 spans="1:26" ht="15.75" customHeight="1" x14ac:dyDescent="0.3">
      <c r="A765" s="69"/>
      <c r="B765" s="69"/>
      <c r="C765" s="159"/>
      <c r="D765" s="69"/>
      <c r="E765" s="69"/>
      <c r="F765" s="160"/>
      <c r="G765" s="160"/>
      <c r="H765" s="69"/>
      <c r="I765" s="69"/>
      <c r="J765" s="4"/>
      <c r="K765" s="4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 spans="1:26" ht="15.75" customHeight="1" x14ac:dyDescent="0.3">
      <c r="A766" s="69"/>
      <c r="B766" s="69"/>
      <c r="C766" s="159"/>
      <c r="D766" s="69"/>
      <c r="E766" s="69"/>
      <c r="F766" s="160"/>
      <c r="G766" s="160"/>
      <c r="H766" s="69"/>
      <c r="I766" s="69"/>
      <c r="J766" s="4"/>
      <c r="K766" s="4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 spans="1:26" ht="15.75" customHeight="1" x14ac:dyDescent="0.3">
      <c r="A767" s="69"/>
      <c r="B767" s="69"/>
      <c r="C767" s="159"/>
      <c r="D767" s="69"/>
      <c r="E767" s="69"/>
      <c r="F767" s="160"/>
      <c r="G767" s="160"/>
      <c r="H767" s="69"/>
      <c r="I767" s="69"/>
      <c r="J767" s="4"/>
      <c r="K767" s="4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 spans="1:26" ht="15.75" customHeight="1" x14ac:dyDescent="0.3">
      <c r="A768" s="69"/>
      <c r="B768" s="69"/>
      <c r="C768" s="159"/>
      <c r="D768" s="69"/>
      <c r="E768" s="69"/>
      <c r="F768" s="160"/>
      <c r="G768" s="160"/>
      <c r="H768" s="69"/>
      <c r="I768" s="69"/>
      <c r="J768" s="4"/>
      <c r="K768" s="4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 spans="1:26" ht="15.75" customHeight="1" x14ac:dyDescent="0.3">
      <c r="A769" s="69"/>
      <c r="B769" s="69"/>
      <c r="C769" s="159"/>
      <c r="D769" s="69"/>
      <c r="E769" s="69"/>
      <c r="F769" s="160"/>
      <c r="G769" s="160"/>
      <c r="H769" s="69"/>
      <c r="I769" s="69"/>
      <c r="J769" s="4"/>
      <c r="K769" s="4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 spans="1:26" ht="15.75" customHeight="1" x14ac:dyDescent="0.3">
      <c r="A770" s="69"/>
      <c r="B770" s="69"/>
      <c r="C770" s="159"/>
      <c r="D770" s="69"/>
      <c r="E770" s="69"/>
      <c r="F770" s="160"/>
      <c r="G770" s="160"/>
      <c r="H770" s="69"/>
      <c r="I770" s="69"/>
      <c r="J770" s="4"/>
      <c r="K770" s="4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 spans="1:26" ht="15.75" customHeight="1" x14ac:dyDescent="0.3">
      <c r="A771" s="69"/>
      <c r="B771" s="69"/>
      <c r="C771" s="159"/>
      <c r="D771" s="69"/>
      <c r="E771" s="69"/>
      <c r="F771" s="160"/>
      <c r="G771" s="160"/>
      <c r="H771" s="69"/>
      <c r="I771" s="69"/>
      <c r="J771" s="4"/>
      <c r="K771" s="4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 spans="1:26" ht="15.75" customHeight="1" x14ac:dyDescent="0.3">
      <c r="A772" s="69"/>
      <c r="B772" s="69"/>
      <c r="C772" s="159"/>
      <c r="D772" s="69"/>
      <c r="E772" s="69"/>
      <c r="F772" s="160"/>
      <c r="G772" s="160"/>
      <c r="H772" s="69"/>
      <c r="I772" s="69"/>
      <c r="J772" s="4"/>
      <c r="K772" s="4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 spans="1:26" ht="15.75" customHeight="1" x14ac:dyDescent="0.3">
      <c r="A773" s="69"/>
      <c r="B773" s="69"/>
      <c r="C773" s="159"/>
      <c r="D773" s="69"/>
      <c r="E773" s="69"/>
      <c r="F773" s="160"/>
      <c r="G773" s="160"/>
      <c r="H773" s="69"/>
      <c r="I773" s="69"/>
      <c r="J773" s="4"/>
      <c r="K773" s="4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 spans="1:26" ht="15.75" customHeight="1" x14ac:dyDescent="0.3">
      <c r="A774" s="69"/>
      <c r="B774" s="69"/>
      <c r="C774" s="159"/>
      <c r="D774" s="69"/>
      <c r="E774" s="69"/>
      <c r="F774" s="160"/>
      <c r="G774" s="160"/>
      <c r="H774" s="69"/>
      <c r="I774" s="69"/>
      <c r="J774" s="4"/>
      <c r="K774" s="4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 spans="1:26" ht="15.75" customHeight="1" x14ac:dyDescent="0.3">
      <c r="A775" s="69"/>
      <c r="B775" s="69"/>
      <c r="C775" s="159"/>
      <c r="D775" s="69"/>
      <c r="E775" s="69"/>
      <c r="F775" s="160"/>
      <c r="G775" s="160"/>
      <c r="H775" s="69"/>
      <c r="I775" s="69"/>
      <c r="J775" s="4"/>
      <c r="K775" s="4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 spans="1:26" ht="15.75" customHeight="1" x14ac:dyDescent="0.3">
      <c r="A776" s="69"/>
      <c r="B776" s="69"/>
      <c r="C776" s="159"/>
      <c r="D776" s="69"/>
      <c r="E776" s="69"/>
      <c r="F776" s="160"/>
      <c r="G776" s="160"/>
      <c r="H776" s="69"/>
      <c r="I776" s="69"/>
      <c r="J776" s="4"/>
      <c r="K776" s="4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 spans="1:26" ht="15.75" customHeight="1" x14ac:dyDescent="0.3">
      <c r="A777" s="69"/>
      <c r="B777" s="69"/>
      <c r="C777" s="159"/>
      <c r="D777" s="69"/>
      <c r="E777" s="69"/>
      <c r="F777" s="160"/>
      <c r="G777" s="160"/>
      <c r="H777" s="69"/>
      <c r="I777" s="69"/>
      <c r="J777" s="4"/>
      <c r="K777" s="4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 spans="1:26" ht="15.75" customHeight="1" x14ac:dyDescent="0.3">
      <c r="A778" s="69"/>
      <c r="B778" s="69"/>
      <c r="C778" s="159"/>
      <c r="D778" s="69"/>
      <c r="E778" s="69"/>
      <c r="F778" s="160"/>
      <c r="G778" s="160"/>
      <c r="H778" s="69"/>
      <c r="I778" s="69"/>
      <c r="J778" s="4"/>
      <c r="K778" s="4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 spans="1:26" ht="15.75" customHeight="1" x14ac:dyDescent="0.3">
      <c r="A779" s="69"/>
      <c r="B779" s="69"/>
      <c r="C779" s="159"/>
      <c r="D779" s="69"/>
      <c r="E779" s="69"/>
      <c r="F779" s="160"/>
      <c r="G779" s="160"/>
      <c r="H779" s="69"/>
      <c r="I779" s="69"/>
      <c r="J779" s="4"/>
      <c r="K779" s="4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 spans="1:26" ht="15.75" customHeight="1" x14ac:dyDescent="0.3">
      <c r="A780" s="69"/>
      <c r="B780" s="69"/>
      <c r="C780" s="159"/>
      <c r="D780" s="69"/>
      <c r="E780" s="69"/>
      <c r="F780" s="160"/>
      <c r="G780" s="160"/>
      <c r="H780" s="69"/>
      <c r="I780" s="69"/>
      <c r="J780" s="4"/>
      <c r="K780" s="4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 spans="1:26" ht="15.75" customHeight="1" x14ac:dyDescent="0.3">
      <c r="A781" s="69"/>
      <c r="B781" s="69"/>
      <c r="C781" s="159"/>
      <c r="D781" s="69"/>
      <c r="E781" s="69"/>
      <c r="F781" s="160"/>
      <c r="G781" s="160"/>
      <c r="H781" s="69"/>
      <c r="I781" s="69"/>
      <c r="J781" s="4"/>
      <c r="K781" s="4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 spans="1:26" ht="15.75" customHeight="1" x14ac:dyDescent="0.3">
      <c r="A782" s="69"/>
      <c r="B782" s="69"/>
      <c r="C782" s="159"/>
      <c r="D782" s="69"/>
      <c r="E782" s="69"/>
      <c r="F782" s="160"/>
      <c r="G782" s="160"/>
      <c r="H782" s="69"/>
      <c r="I782" s="69"/>
      <c r="J782" s="4"/>
      <c r="K782" s="4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 spans="1:26" ht="15.75" customHeight="1" x14ac:dyDescent="0.3">
      <c r="A783" s="69"/>
      <c r="B783" s="69"/>
      <c r="C783" s="159"/>
      <c r="D783" s="69"/>
      <c r="E783" s="69"/>
      <c r="F783" s="160"/>
      <c r="G783" s="160"/>
      <c r="H783" s="69"/>
      <c r="I783" s="69"/>
      <c r="J783" s="4"/>
      <c r="K783" s="4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 spans="1:26" ht="15.75" customHeight="1" x14ac:dyDescent="0.3">
      <c r="A784" s="69"/>
      <c r="B784" s="69"/>
      <c r="C784" s="159"/>
      <c r="D784" s="69"/>
      <c r="E784" s="69"/>
      <c r="F784" s="160"/>
      <c r="G784" s="160"/>
      <c r="H784" s="69"/>
      <c r="I784" s="69"/>
      <c r="J784" s="4"/>
      <c r="K784" s="4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 spans="1:26" ht="15.75" customHeight="1" x14ac:dyDescent="0.3">
      <c r="A785" s="69"/>
      <c r="B785" s="69"/>
      <c r="C785" s="159"/>
      <c r="D785" s="69"/>
      <c r="E785" s="69"/>
      <c r="F785" s="160"/>
      <c r="G785" s="160"/>
      <c r="H785" s="69"/>
      <c r="I785" s="69"/>
      <c r="J785" s="4"/>
      <c r="K785" s="4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 spans="1:26" ht="15.75" customHeight="1" x14ac:dyDescent="0.3">
      <c r="A786" s="69"/>
      <c r="B786" s="69"/>
      <c r="C786" s="159"/>
      <c r="D786" s="69"/>
      <c r="E786" s="69"/>
      <c r="F786" s="160"/>
      <c r="G786" s="160"/>
      <c r="H786" s="69"/>
      <c r="I786" s="69"/>
      <c r="J786" s="4"/>
      <c r="K786" s="4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 spans="1:26" ht="15.75" customHeight="1" x14ac:dyDescent="0.3">
      <c r="A787" s="69"/>
      <c r="B787" s="69"/>
      <c r="C787" s="159"/>
      <c r="D787" s="69"/>
      <c r="E787" s="69"/>
      <c r="F787" s="160"/>
      <c r="G787" s="160"/>
      <c r="H787" s="69"/>
      <c r="I787" s="69"/>
      <c r="J787" s="4"/>
      <c r="K787" s="4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 spans="1:26" ht="15.75" customHeight="1" x14ac:dyDescent="0.3">
      <c r="A788" s="69"/>
      <c r="B788" s="69"/>
      <c r="C788" s="159"/>
      <c r="D788" s="69"/>
      <c r="E788" s="69"/>
      <c r="F788" s="160"/>
      <c r="G788" s="160"/>
      <c r="H788" s="69"/>
      <c r="I788" s="69"/>
      <c r="J788" s="4"/>
      <c r="K788" s="4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 spans="1:26" ht="15.75" customHeight="1" x14ac:dyDescent="0.3">
      <c r="A789" s="69"/>
      <c r="B789" s="69"/>
      <c r="C789" s="159"/>
      <c r="D789" s="69"/>
      <c r="E789" s="69"/>
      <c r="F789" s="160"/>
      <c r="G789" s="160"/>
      <c r="H789" s="69"/>
      <c r="I789" s="69"/>
      <c r="J789" s="4"/>
      <c r="K789" s="4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 spans="1:26" ht="15.75" customHeight="1" x14ac:dyDescent="0.3">
      <c r="A790" s="69"/>
      <c r="B790" s="69"/>
      <c r="C790" s="159"/>
      <c r="D790" s="69"/>
      <c r="E790" s="69"/>
      <c r="F790" s="160"/>
      <c r="G790" s="160"/>
      <c r="H790" s="69"/>
      <c r="I790" s="69"/>
      <c r="J790" s="4"/>
      <c r="K790" s="4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 spans="1:26" ht="15.75" customHeight="1" x14ac:dyDescent="0.3">
      <c r="A791" s="69"/>
      <c r="B791" s="69"/>
      <c r="C791" s="159"/>
      <c r="D791" s="69"/>
      <c r="E791" s="69"/>
      <c r="F791" s="160"/>
      <c r="G791" s="160"/>
      <c r="H791" s="69"/>
      <c r="I791" s="69"/>
      <c r="J791" s="4"/>
      <c r="K791" s="4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 spans="1:26" ht="15.75" customHeight="1" x14ac:dyDescent="0.3">
      <c r="A792" s="69"/>
      <c r="B792" s="69"/>
      <c r="C792" s="159"/>
      <c r="D792" s="69"/>
      <c r="E792" s="69"/>
      <c r="F792" s="160"/>
      <c r="G792" s="160"/>
      <c r="H792" s="69"/>
      <c r="I792" s="69"/>
      <c r="J792" s="4"/>
      <c r="K792" s="4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 spans="1:26" ht="15.75" customHeight="1" x14ac:dyDescent="0.3">
      <c r="A793" s="69"/>
      <c r="B793" s="69"/>
      <c r="C793" s="159"/>
      <c r="D793" s="69"/>
      <c r="E793" s="69"/>
      <c r="F793" s="160"/>
      <c r="G793" s="160"/>
      <c r="H793" s="69"/>
      <c r="I793" s="69"/>
      <c r="J793" s="4"/>
      <c r="K793" s="4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 spans="1:26" ht="15.75" customHeight="1" x14ac:dyDescent="0.3">
      <c r="A794" s="69"/>
      <c r="B794" s="69"/>
      <c r="C794" s="159"/>
      <c r="D794" s="69"/>
      <c r="E794" s="69"/>
      <c r="F794" s="160"/>
      <c r="G794" s="160"/>
      <c r="H794" s="69"/>
      <c r="I794" s="69"/>
      <c r="J794" s="4"/>
      <c r="K794" s="4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 spans="1:26" ht="15.75" customHeight="1" x14ac:dyDescent="0.3">
      <c r="A795" s="69"/>
      <c r="B795" s="69"/>
      <c r="C795" s="159"/>
      <c r="D795" s="69"/>
      <c r="E795" s="69"/>
      <c r="F795" s="160"/>
      <c r="G795" s="160"/>
      <c r="H795" s="69"/>
      <c r="I795" s="69"/>
      <c r="J795" s="4"/>
      <c r="K795" s="4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 spans="1:26" ht="15.75" customHeight="1" x14ac:dyDescent="0.3">
      <c r="A796" s="69"/>
      <c r="B796" s="69"/>
      <c r="C796" s="159"/>
      <c r="D796" s="69"/>
      <c r="E796" s="69"/>
      <c r="F796" s="160"/>
      <c r="G796" s="160"/>
      <c r="H796" s="69"/>
      <c r="I796" s="69"/>
      <c r="J796" s="4"/>
      <c r="K796" s="4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 spans="1:26" ht="15.75" customHeight="1" x14ac:dyDescent="0.3">
      <c r="A797" s="69"/>
      <c r="B797" s="69"/>
      <c r="C797" s="159"/>
      <c r="D797" s="69"/>
      <c r="E797" s="69"/>
      <c r="F797" s="160"/>
      <c r="G797" s="160"/>
      <c r="H797" s="69"/>
      <c r="I797" s="69"/>
      <c r="J797" s="4"/>
      <c r="K797" s="4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 spans="1:26" ht="15.75" customHeight="1" x14ac:dyDescent="0.3">
      <c r="A798" s="69"/>
      <c r="B798" s="69"/>
      <c r="C798" s="159"/>
      <c r="D798" s="69"/>
      <c r="E798" s="69"/>
      <c r="F798" s="160"/>
      <c r="G798" s="160"/>
      <c r="H798" s="69"/>
      <c r="I798" s="69"/>
      <c r="J798" s="4"/>
      <c r="K798" s="4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 spans="1:26" ht="15.75" customHeight="1" x14ac:dyDescent="0.3">
      <c r="A799" s="69"/>
      <c r="B799" s="69"/>
      <c r="C799" s="159"/>
      <c r="D799" s="69"/>
      <c r="E799" s="69"/>
      <c r="F799" s="160"/>
      <c r="G799" s="160"/>
      <c r="H799" s="69"/>
      <c r="I799" s="69"/>
      <c r="J799" s="4"/>
      <c r="K799" s="4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 spans="1:26" ht="15.75" customHeight="1" x14ac:dyDescent="0.3">
      <c r="A800" s="69"/>
      <c r="B800" s="69"/>
      <c r="C800" s="159"/>
      <c r="D800" s="69"/>
      <c r="E800" s="69"/>
      <c r="F800" s="160"/>
      <c r="G800" s="160"/>
      <c r="H800" s="69"/>
      <c r="I800" s="69"/>
      <c r="J800" s="4"/>
      <c r="K800" s="4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 spans="1:26" ht="15.75" customHeight="1" x14ac:dyDescent="0.3">
      <c r="A801" s="69"/>
      <c r="B801" s="69"/>
      <c r="C801" s="159"/>
      <c r="D801" s="69"/>
      <c r="E801" s="69"/>
      <c r="F801" s="160"/>
      <c r="G801" s="160"/>
      <c r="H801" s="69"/>
      <c r="I801" s="69"/>
      <c r="J801" s="4"/>
      <c r="K801" s="4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 spans="1:26" ht="15.75" customHeight="1" x14ac:dyDescent="0.3">
      <c r="A802" s="69"/>
      <c r="B802" s="69"/>
      <c r="C802" s="159"/>
      <c r="D802" s="69"/>
      <c r="E802" s="69"/>
      <c r="F802" s="160"/>
      <c r="G802" s="160"/>
      <c r="H802" s="69"/>
      <c r="I802" s="69"/>
      <c r="J802" s="4"/>
      <c r="K802" s="4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 spans="1:26" ht="15.75" customHeight="1" x14ac:dyDescent="0.3">
      <c r="A803" s="69"/>
      <c r="B803" s="69"/>
      <c r="C803" s="159"/>
      <c r="D803" s="69"/>
      <c r="E803" s="69"/>
      <c r="F803" s="160"/>
      <c r="G803" s="160"/>
      <c r="H803" s="69"/>
      <c r="I803" s="69"/>
      <c r="J803" s="4"/>
      <c r="K803" s="4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 spans="1:26" ht="15.75" customHeight="1" x14ac:dyDescent="0.3">
      <c r="A804" s="69"/>
      <c r="B804" s="69"/>
      <c r="C804" s="159"/>
      <c r="D804" s="69"/>
      <c r="E804" s="69"/>
      <c r="F804" s="160"/>
      <c r="G804" s="160"/>
      <c r="H804" s="69"/>
      <c r="I804" s="69"/>
      <c r="J804" s="4"/>
      <c r="K804" s="4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 spans="1:26" ht="15.75" customHeight="1" x14ac:dyDescent="0.3">
      <c r="A805" s="69"/>
      <c r="B805" s="69"/>
      <c r="C805" s="159"/>
      <c r="D805" s="69"/>
      <c r="E805" s="69"/>
      <c r="F805" s="160"/>
      <c r="G805" s="160"/>
      <c r="H805" s="69"/>
      <c r="I805" s="69"/>
      <c r="J805" s="4"/>
      <c r="K805" s="4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 spans="1:26" ht="15.75" customHeight="1" x14ac:dyDescent="0.3">
      <c r="A806" s="69"/>
      <c r="B806" s="69"/>
      <c r="C806" s="159"/>
      <c r="D806" s="69"/>
      <c r="E806" s="69"/>
      <c r="F806" s="160"/>
      <c r="G806" s="160"/>
      <c r="H806" s="69"/>
      <c r="I806" s="69"/>
      <c r="J806" s="4"/>
      <c r="K806" s="4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 spans="1:26" ht="15.75" customHeight="1" x14ac:dyDescent="0.3">
      <c r="A807" s="69"/>
      <c r="B807" s="69"/>
      <c r="C807" s="159"/>
      <c r="D807" s="69"/>
      <c r="E807" s="69"/>
      <c r="F807" s="160"/>
      <c r="G807" s="160"/>
      <c r="H807" s="69"/>
      <c r="I807" s="69"/>
      <c r="J807" s="4"/>
      <c r="K807" s="4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 spans="1:26" ht="15.75" customHeight="1" x14ac:dyDescent="0.3">
      <c r="A808" s="69"/>
      <c r="B808" s="69"/>
      <c r="C808" s="159"/>
      <c r="D808" s="69"/>
      <c r="E808" s="69"/>
      <c r="F808" s="160"/>
      <c r="G808" s="160"/>
      <c r="H808" s="69"/>
      <c r="I808" s="69"/>
      <c r="J808" s="4"/>
      <c r="K808" s="4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 spans="1:26" ht="15.75" customHeight="1" x14ac:dyDescent="0.3">
      <c r="A809" s="69"/>
      <c r="B809" s="69"/>
      <c r="C809" s="159"/>
      <c r="D809" s="69"/>
      <c r="E809" s="69"/>
      <c r="F809" s="160"/>
      <c r="G809" s="160"/>
      <c r="H809" s="69"/>
      <c r="I809" s="69"/>
      <c r="J809" s="4"/>
      <c r="K809" s="4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 spans="1:26" ht="15.75" customHeight="1" x14ac:dyDescent="0.3">
      <c r="A810" s="69"/>
      <c r="B810" s="69"/>
      <c r="C810" s="159"/>
      <c r="D810" s="69"/>
      <c r="E810" s="69"/>
      <c r="F810" s="160"/>
      <c r="G810" s="160"/>
      <c r="H810" s="69"/>
      <c r="I810" s="69"/>
      <c r="J810" s="4"/>
      <c r="K810" s="4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 spans="1:26" ht="15.75" customHeight="1" x14ac:dyDescent="0.3">
      <c r="A811" s="69"/>
      <c r="B811" s="69"/>
      <c r="C811" s="159"/>
      <c r="D811" s="69"/>
      <c r="E811" s="69"/>
      <c r="F811" s="160"/>
      <c r="G811" s="160"/>
      <c r="H811" s="69"/>
      <c r="I811" s="69"/>
      <c r="J811" s="4"/>
      <c r="K811" s="4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 spans="1:26" ht="15.75" customHeight="1" x14ac:dyDescent="0.3">
      <c r="A812" s="69"/>
      <c r="B812" s="69"/>
      <c r="C812" s="159"/>
      <c r="D812" s="69"/>
      <c r="E812" s="69"/>
      <c r="F812" s="160"/>
      <c r="G812" s="160"/>
      <c r="H812" s="69"/>
      <c r="I812" s="69"/>
      <c r="J812" s="4"/>
      <c r="K812" s="4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 spans="1:26" ht="15.75" customHeight="1" x14ac:dyDescent="0.3">
      <c r="A813" s="69"/>
      <c r="B813" s="69"/>
      <c r="C813" s="159"/>
      <c r="D813" s="69"/>
      <c r="E813" s="69"/>
      <c r="F813" s="160"/>
      <c r="G813" s="160"/>
      <c r="H813" s="69"/>
      <c r="I813" s="69"/>
      <c r="J813" s="4"/>
      <c r="K813" s="4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 spans="1:26" ht="15.75" customHeight="1" x14ac:dyDescent="0.3">
      <c r="A814" s="69"/>
      <c r="B814" s="69"/>
      <c r="C814" s="159"/>
      <c r="D814" s="69"/>
      <c r="E814" s="69"/>
      <c r="F814" s="160"/>
      <c r="G814" s="160"/>
      <c r="H814" s="69"/>
      <c r="I814" s="69"/>
      <c r="J814" s="4"/>
      <c r="K814" s="4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 spans="1:26" ht="15.75" customHeight="1" x14ac:dyDescent="0.3">
      <c r="A815" s="69"/>
      <c r="B815" s="69"/>
      <c r="C815" s="159"/>
      <c r="D815" s="69"/>
      <c r="E815" s="69"/>
      <c r="F815" s="160"/>
      <c r="G815" s="160"/>
      <c r="H815" s="69"/>
      <c r="I815" s="69"/>
      <c r="J815" s="4"/>
      <c r="K815" s="4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 spans="1:26" ht="15.75" customHeight="1" x14ac:dyDescent="0.3">
      <c r="A816" s="69"/>
      <c r="B816" s="69"/>
      <c r="C816" s="159"/>
      <c r="D816" s="69"/>
      <c r="E816" s="69"/>
      <c r="F816" s="160"/>
      <c r="G816" s="160"/>
      <c r="H816" s="69"/>
      <c r="I816" s="69"/>
      <c r="J816" s="4"/>
      <c r="K816" s="4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 spans="1:26" ht="15.75" customHeight="1" x14ac:dyDescent="0.3">
      <c r="A817" s="69"/>
      <c r="B817" s="69"/>
      <c r="C817" s="159"/>
      <c r="D817" s="69"/>
      <c r="E817" s="69"/>
      <c r="F817" s="160"/>
      <c r="G817" s="160"/>
      <c r="H817" s="69"/>
      <c r="I817" s="69"/>
      <c r="J817" s="4"/>
      <c r="K817" s="4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 spans="1:26" ht="15.75" customHeight="1" x14ac:dyDescent="0.3">
      <c r="A818" s="69"/>
      <c r="B818" s="69"/>
      <c r="C818" s="159"/>
      <c r="D818" s="69"/>
      <c r="E818" s="69"/>
      <c r="F818" s="160"/>
      <c r="G818" s="160"/>
      <c r="H818" s="69"/>
      <c r="I818" s="69"/>
      <c r="J818" s="4"/>
      <c r="K818" s="4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 spans="1:26" ht="15.75" customHeight="1" x14ac:dyDescent="0.3">
      <c r="A819" s="69"/>
      <c r="B819" s="69"/>
      <c r="C819" s="159"/>
      <c r="D819" s="69"/>
      <c r="E819" s="69"/>
      <c r="F819" s="160"/>
      <c r="G819" s="160"/>
      <c r="H819" s="69"/>
      <c r="I819" s="69"/>
      <c r="J819" s="4"/>
      <c r="K819" s="4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 spans="1:26" ht="15.75" customHeight="1" x14ac:dyDescent="0.3">
      <c r="A820" s="69"/>
      <c r="B820" s="69"/>
      <c r="C820" s="159"/>
      <c r="D820" s="69"/>
      <c r="E820" s="69"/>
      <c r="F820" s="160"/>
      <c r="G820" s="160"/>
      <c r="H820" s="69"/>
      <c r="I820" s="69"/>
      <c r="J820" s="4"/>
      <c r="K820" s="4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 spans="1:26" ht="15.75" customHeight="1" x14ac:dyDescent="0.3">
      <c r="A821" s="69"/>
      <c r="B821" s="69"/>
      <c r="C821" s="159"/>
      <c r="D821" s="69"/>
      <c r="E821" s="69"/>
      <c r="F821" s="160"/>
      <c r="G821" s="160"/>
      <c r="H821" s="69"/>
      <c r="I821" s="69"/>
      <c r="J821" s="4"/>
      <c r="K821" s="4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 spans="1:26" ht="15.75" customHeight="1" x14ac:dyDescent="0.3">
      <c r="A822" s="69"/>
      <c r="B822" s="69"/>
      <c r="C822" s="159"/>
      <c r="D822" s="69"/>
      <c r="E822" s="69"/>
      <c r="F822" s="160"/>
      <c r="G822" s="160"/>
      <c r="H822" s="69"/>
      <c r="I822" s="69"/>
      <c r="J822" s="4"/>
      <c r="K822" s="4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 spans="1:26" ht="15.75" customHeight="1" x14ac:dyDescent="0.3">
      <c r="A823" s="69"/>
      <c r="B823" s="69"/>
      <c r="C823" s="159"/>
      <c r="D823" s="69"/>
      <c r="E823" s="69"/>
      <c r="F823" s="160"/>
      <c r="G823" s="160"/>
      <c r="H823" s="69"/>
      <c r="I823" s="69"/>
      <c r="J823" s="4"/>
      <c r="K823" s="4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 spans="1:26" ht="15.75" customHeight="1" x14ac:dyDescent="0.3">
      <c r="A824" s="69"/>
      <c r="B824" s="69"/>
      <c r="C824" s="159"/>
      <c r="D824" s="69"/>
      <c r="E824" s="69"/>
      <c r="F824" s="160"/>
      <c r="G824" s="160"/>
      <c r="H824" s="69"/>
      <c r="I824" s="69"/>
      <c r="J824" s="4"/>
      <c r="K824" s="4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 spans="1:26" ht="15.75" customHeight="1" x14ac:dyDescent="0.3">
      <c r="A825" s="69"/>
      <c r="B825" s="69"/>
      <c r="C825" s="159"/>
      <c r="D825" s="69"/>
      <c r="E825" s="69"/>
      <c r="F825" s="160"/>
      <c r="G825" s="160"/>
      <c r="H825" s="69"/>
      <c r="I825" s="69"/>
      <c r="J825" s="4"/>
      <c r="K825" s="4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 spans="1:26" ht="15.75" customHeight="1" x14ac:dyDescent="0.3">
      <c r="A826" s="69"/>
      <c r="B826" s="69"/>
      <c r="C826" s="159"/>
      <c r="D826" s="69"/>
      <c r="E826" s="69"/>
      <c r="F826" s="160"/>
      <c r="G826" s="160"/>
      <c r="H826" s="69"/>
      <c r="I826" s="69"/>
      <c r="J826" s="4"/>
      <c r="K826" s="4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 spans="1:26" ht="15.75" customHeight="1" x14ac:dyDescent="0.3">
      <c r="A827" s="69"/>
      <c r="B827" s="69"/>
      <c r="C827" s="159"/>
      <c r="D827" s="69"/>
      <c r="E827" s="69"/>
      <c r="F827" s="160"/>
      <c r="G827" s="160"/>
      <c r="H827" s="69"/>
      <c r="I827" s="69"/>
      <c r="J827" s="4"/>
      <c r="K827" s="4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 spans="1:26" ht="15.75" customHeight="1" x14ac:dyDescent="0.3">
      <c r="A828" s="69"/>
      <c r="B828" s="69"/>
      <c r="C828" s="159"/>
      <c r="D828" s="69"/>
      <c r="E828" s="69"/>
      <c r="F828" s="160"/>
      <c r="G828" s="160"/>
      <c r="H828" s="69"/>
      <c r="I828" s="69"/>
      <c r="J828" s="4"/>
      <c r="K828" s="4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 spans="1:26" ht="15.75" customHeight="1" x14ac:dyDescent="0.3">
      <c r="A829" s="69"/>
      <c r="B829" s="69"/>
      <c r="C829" s="159"/>
      <c r="D829" s="69"/>
      <c r="E829" s="69"/>
      <c r="F829" s="160"/>
      <c r="G829" s="160"/>
      <c r="H829" s="69"/>
      <c r="I829" s="69"/>
      <c r="J829" s="4"/>
      <c r="K829" s="4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 spans="1:26" ht="15.75" customHeight="1" x14ac:dyDescent="0.3">
      <c r="A830" s="69"/>
      <c r="B830" s="69"/>
      <c r="C830" s="159"/>
      <c r="D830" s="69"/>
      <c r="E830" s="69"/>
      <c r="F830" s="160"/>
      <c r="G830" s="160"/>
      <c r="H830" s="69"/>
      <c r="I830" s="69"/>
      <c r="J830" s="4"/>
      <c r="K830" s="4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 spans="1:26" ht="15.75" customHeight="1" x14ac:dyDescent="0.3">
      <c r="A831" s="69"/>
      <c r="B831" s="69"/>
      <c r="C831" s="159"/>
      <c r="D831" s="69"/>
      <c r="E831" s="69"/>
      <c r="F831" s="160"/>
      <c r="G831" s="160"/>
      <c r="H831" s="69"/>
      <c r="I831" s="69"/>
      <c r="J831" s="4"/>
      <c r="K831" s="4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 spans="1:26" ht="15.75" customHeight="1" x14ac:dyDescent="0.3">
      <c r="A832" s="69"/>
      <c r="B832" s="69"/>
      <c r="C832" s="159"/>
      <c r="D832" s="69"/>
      <c r="E832" s="69"/>
      <c r="F832" s="160"/>
      <c r="G832" s="160"/>
      <c r="H832" s="69"/>
      <c r="I832" s="69"/>
      <c r="J832" s="4"/>
      <c r="K832" s="4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 spans="1:26" ht="15.75" customHeight="1" x14ac:dyDescent="0.3">
      <c r="A833" s="69"/>
      <c r="B833" s="69"/>
      <c r="C833" s="159"/>
      <c r="D833" s="69"/>
      <c r="E833" s="69"/>
      <c r="F833" s="160"/>
      <c r="G833" s="160"/>
      <c r="H833" s="69"/>
      <c r="I833" s="69"/>
      <c r="J833" s="4"/>
      <c r="K833" s="4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 spans="1:26" ht="15.75" customHeight="1" x14ac:dyDescent="0.3">
      <c r="A834" s="69"/>
      <c r="B834" s="69"/>
      <c r="C834" s="159"/>
      <c r="D834" s="69"/>
      <c r="E834" s="69"/>
      <c r="F834" s="160"/>
      <c r="G834" s="160"/>
      <c r="H834" s="69"/>
      <c r="I834" s="69"/>
      <c r="J834" s="4"/>
      <c r="K834" s="4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 spans="1:26" ht="15.75" customHeight="1" x14ac:dyDescent="0.3">
      <c r="A835" s="69"/>
      <c r="B835" s="69"/>
      <c r="C835" s="159"/>
      <c r="D835" s="69"/>
      <c r="E835" s="69"/>
      <c r="F835" s="160"/>
      <c r="G835" s="160"/>
      <c r="H835" s="69"/>
      <c r="I835" s="69"/>
      <c r="J835" s="4"/>
      <c r="K835" s="4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 spans="1:26" ht="15.75" customHeight="1" x14ac:dyDescent="0.3">
      <c r="A836" s="69"/>
      <c r="B836" s="69"/>
      <c r="C836" s="159"/>
      <c r="D836" s="69"/>
      <c r="E836" s="69"/>
      <c r="F836" s="160"/>
      <c r="G836" s="160"/>
      <c r="H836" s="69"/>
      <c r="I836" s="69"/>
      <c r="J836" s="4"/>
      <c r="K836" s="4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 spans="1:26" ht="15.75" customHeight="1" x14ac:dyDescent="0.3">
      <c r="A837" s="69"/>
      <c r="B837" s="69"/>
      <c r="C837" s="159"/>
      <c r="D837" s="69"/>
      <c r="E837" s="69"/>
      <c r="F837" s="160"/>
      <c r="G837" s="160"/>
      <c r="H837" s="69"/>
      <c r="I837" s="69"/>
      <c r="J837" s="4"/>
      <c r="K837" s="4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 spans="1:26" ht="15.75" customHeight="1" x14ac:dyDescent="0.3">
      <c r="A838" s="69"/>
      <c r="B838" s="69"/>
      <c r="C838" s="159"/>
      <c r="D838" s="69"/>
      <c r="E838" s="69"/>
      <c r="F838" s="160"/>
      <c r="G838" s="160"/>
      <c r="H838" s="69"/>
      <c r="I838" s="69"/>
      <c r="J838" s="4"/>
      <c r="K838" s="4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 spans="1:26" ht="15.75" customHeight="1" x14ac:dyDescent="0.3">
      <c r="A839" s="69"/>
      <c r="B839" s="69"/>
      <c r="C839" s="159"/>
      <c r="D839" s="69"/>
      <c r="E839" s="69"/>
      <c r="F839" s="160"/>
      <c r="G839" s="160"/>
      <c r="H839" s="69"/>
      <c r="I839" s="69"/>
      <c r="J839" s="4"/>
      <c r="K839" s="4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 spans="1:26" ht="15.75" customHeight="1" x14ac:dyDescent="0.3">
      <c r="A840" s="69"/>
      <c r="B840" s="69"/>
      <c r="C840" s="159"/>
      <c r="D840" s="69"/>
      <c r="E840" s="69"/>
      <c r="F840" s="160"/>
      <c r="G840" s="160"/>
      <c r="H840" s="69"/>
      <c r="I840" s="69"/>
      <c r="J840" s="4"/>
      <c r="K840" s="4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 spans="1:26" ht="15.75" customHeight="1" x14ac:dyDescent="0.3">
      <c r="A841" s="69"/>
      <c r="B841" s="69"/>
      <c r="C841" s="159"/>
      <c r="D841" s="69"/>
      <c r="E841" s="69"/>
      <c r="F841" s="160"/>
      <c r="G841" s="160"/>
      <c r="H841" s="69"/>
      <c r="I841" s="69"/>
      <c r="J841" s="4"/>
      <c r="K841" s="4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 spans="1:26" ht="15.75" customHeight="1" x14ac:dyDescent="0.3">
      <c r="A842" s="69"/>
      <c r="B842" s="69"/>
      <c r="C842" s="159"/>
      <c r="D842" s="69"/>
      <c r="E842" s="69"/>
      <c r="F842" s="160"/>
      <c r="G842" s="160"/>
      <c r="H842" s="69"/>
      <c r="I842" s="69"/>
      <c r="J842" s="4"/>
      <c r="K842" s="4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 spans="1:26" ht="15.75" customHeight="1" x14ac:dyDescent="0.3">
      <c r="A843" s="69"/>
      <c r="B843" s="69"/>
      <c r="C843" s="159"/>
      <c r="D843" s="69"/>
      <c r="E843" s="69"/>
      <c r="F843" s="160"/>
      <c r="G843" s="160"/>
      <c r="H843" s="69"/>
      <c r="I843" s="69"/>
      <c r="J843" s="4"/>
      <c r="K843" s="4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 spans="1:26" ht="15.75" customHeight="1" x14ac:dyDescent="0.3">
      <c r="A844" s="69"/>
      <c r="B844" s="69"/>
      <c r="C844" s="159"/>
      <c r="D844" s="69"/>
      <c r="E844" s="69"/>
      <c r="F844" s="160"/>
      <c r="G844" s="160"/>
      <c r="H844" s="69"/>
      <c r="I844" s="69"/>
      <c r="J844" s="4"/>
      <c r="K844" s="4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 spans="1:26" ht="15.75" customHeight="1" x14ac:dyDescent="0.3">
      <c r="A845" s="69"/>
      <c r="B845" s="69"/>
      <c r="C845" s="159"/>
      <c r="D845" s="69"/>
      <c r="E845" s="69"/>
      <c r="F845" s="160"/>
      <c r="G845" s="160"/>
      <c r="H845" s="69"/>
      <c r="I845" s="69"/>
      <c r="J845" s="4"/>
      <c r="K845" s="4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 spans="1:26" ht="15.75" customHeight="1" x14ac:dyDescent="0.3">
      <c r="A846" s="69"/>
      <c r="B846" s="69"/>
      <c r="C846" s="159"/>
      <c r="D846" s="69"/>
      <c r="E846" s="69"/>
      <c r="F846" s="160"/>
      <c r="G846" s="160"/>
      <c r="H846" s="69"/>
      <c r="I846" s="69"/>
      <c r="J846" s="4"/>
      <c r="K846" s="4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 spans="1:26" ht="15.75" customHeight="1" x14ac:dyDescent="0.3">
      <c r="A847" s="69"/>
      <c r="B847" s="69"/>
      <c r="C847" s="159"/>
      <c r="D847" s="69"/>
      <c r="E847" s="69"/>
      <c r="F847" s="160"/>
      <c r="G847" s="160"/>
      <c r="H847" s="69"/>
      <c r="I847" s="69"/>
      <c r="J847" s="4"/>
      <c r="K847" s="4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 spans="1:26" ht="15.75" customHeight="1" x14ac:dyDescent="0.3">
      <c r="A848" s="69"/>
      <c r="B848" s="69"/>
      <c r="C848" s="159"/>
      <c r="D848" s="69"/>
      <c r="E848" s="69"/>
      <c r="F848" s="160"/>
      <c r="G848" s="160"/>
      <c r="H848" s="69"/>
      <c r="I848" s="69"/>
      <c r="J848" s="4"/>
      <c r="K848" s="4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 spans="1:26" ht="15.75" customHeight="1" x14ac:dyDescent="0.3">
      <c r="A849" s="69"/>
      <c r="B849" s="69"/>
      <c r="C849" s="159"/>
      <c r="D849" s="69"/>
      <c r="E849" s="69"/>
      <c r="F849" s="160"/>
      <c r="G849" s="160"/>
      <c r="H849" s="69"/>
      <c r="I849" s="69"/>
      <c r="J849" s="4"/>
      <c r="K849" s="4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 spans="1:26" ht="15.75" customHeight="1" x14ac:dyDescent="0.3">
      <c r="A850" s="69"/>
      <c r="B850" s="69"/>
      <c r="C850" s="159"/>
      <c r="D850" s="69"/>
      <c r="E850" s="69"/>
      <c r="F850" s="160"/>
      <c r="G850" s="160"/>
      <c r="H850" s="69"/>
      <c r="I850" s="69"/>
      <c r="J850" s="4"/>
      <c r="K850" s="4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 spans="1:26" ht="15.75" customHeight="1" x14ac:dyDescent="0.3">
      <c r="A851" s="69"/>
      <c r="B851" s="69"/>
      <c r="C851" s="159"/>
      <c r="D851" s="69"/>
      <c r="E851" s="69"/>
      <c r="F851" s="160"/>
      <c r="G851" s="160"/>
      <c r="H851" s="69"/>
      <c r="I851" s="69"/>
      <c r="J851" s="4"/>
      <c r="K851" s="4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 spans="1:26" ht="15.75" customHeight="1" x14ac:dyDescent="0.3">
      <c r="A852" s="69"/>
      <c r="B852" s="69"/>
      <c r="C852" s="159"/>
      <c r="D852" s="69"/>
      <c r="E852" s="69"/>
      <c r="F852" s="160"/>
      <c r="G852" s="160"/>
      <c r="H852" s="69"/>
      <c r="I852" s="69"/>
      <c r="J852" s="4"/>
      <c r="K852" s="4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 spans="1:26" ht="15.75" customHeight="1" x14ac:dyDescent="0.3">
      <c r="A853" s="69"/>
      <c r="B853" s="69"/>
      <c r="C853" s="159"/>
      <c r="D853" s="69"/>
      <c r="E853" s="69"/>
      <c r="F853" s="160"/>
      <c r="G853" s="160"/>
      <c r="H853" s="69"/>
      <c r="I853" s="69"/>
      <c r="J853" s="4"/>
      <c r="K853" s="4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 spans="1:26" ht="15.75" customHeight="1" x14ac:dyDescent="0.3">
      <c r="A854" s="69"/>
      <c r="B854" s="69"/>
      <c r="C854" s="159"/>
      <c r="D854" s="69"/>
      <c r="E854" s="69"/>
      <c r="F854" s="160"/>
      <c r="G854" s="160"/>
      <c r="H854" s="69"/>
      <c r="I854" s="69"/>
      <c r="J854" s="4"/>
      <c r="K854" s="4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 spans="1:26" ht="15.75" customHeight="1" x14ac:dyDescent="0.3">
      <c r="A855" s="69"/>
      <c r="B855" s="69"/>
      <c r="C855" s="159"/>
      <c r="D855" s="69"/>
      <c r="E855" s="69"/>
      <c r="F855" s="160"/>
      <c r="G855" s="160"/>
      <c r="H855" s="69"/>
      <c r="I855" s="69"/>
      <c r="J855" s="4"/>
      <c r="K855" s="4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 spans="1:26" ht="15.75" customHeight="1" x14ac:dyDescent="0.3">
      <c r="A856" s="69"/>
      <c r="B856" s="69"/>
      <c r="C856" s="159"/>
      <c r="D856" s="69"/>
      <c r="E856" s="69"/>
      <c r="F856" s="160"/>
      <c r="G856" s="160"/>
      <c r="H856" s="69"/>
      <c r="I856" s="69"/>
      <c r="J856" s="4"/>
      <c r="K856" s="4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 spans="1:26" ht="15.75" customHeight="1" x14ac:dyDescent="0.3">
      <c r="A857" s="69"/>
      <c r="B857" s="69"/>
      <c r="C857" s="159"/>
      <c r="D857" s="69"/>
      <c r="E857" s="69"/>
      <c r="F857" s="160"/>
      <c r="G857" s="160"/>
      <c r="H857" s="69"/>
      <c r="I857" s="69"/>
      <c r="J857" s="4"/>
      <c r="K857" s="4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 spans="1:26" ht="15.75" customHeight="1" x14ac:dyDescent="0.3">
      <c r="A858" s="69"/>
      <c r="B858" s="69"/>
      <c r="C858" s="159"/>
      <c r="D858" s="69"/>
      <c r="E858" s="69"/>
      <c r="F858" s="160"/>
      <c r="G858" s="160"/>
      <c r="H858" s="69"/>
      <c r="I858" s="69"/>
      <c r="J858" s="4"/>
      <c r="K858" s="4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 spans="1:26" ht="15.75" customHeight="1" x14ac:dyDescent="0.3">
      <c r="A859" s="69"/>
      <c r="B859" s="69"/>
      <c r="C859" s="159"/>
      <c r="D859" s="69"/>
      <c r="E859" s="69"/>
      <c r="F859" s="160"/>
      <c r="G859" s="160"/>
      <c r="H859" s="69"/>
      <c r="I859" s="69"/>
      <c r="J859" s="4"/>
      <c r="K859" s="4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 spans="1:26" ht="15.75" customHeight="1" x14ac:dyDescent="0.3">
      <c r="A860" s="69"/>
      <c r="B860" s="69"/>
      <c r="C860" s="159"/>
      <c r="D860" s="69"/>
      <c r="E860" s="69"/>
      <c r="F860" s="160"/>
      <c r="G860" s="160"/>
      <c r="H860" s="69"/>
      <c r="I860" s="69"/>
      <c r="J860" s="4"/>
      <c r="K860" s="4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 spans="1:26" ht="15.75" customHeight="1" x14ac:dyDescent="0.3">
      <c r="A861" s="69"/>
      <c r="B861" s="69"/>
      <c r="C861" s="159"/>
      <c r="D861" s="69"/>
      <c r="E861" s="69"/>
      <c r="F861" s="160"/>
      <c r="G861" s="160"/>
      <c r="H861" s="69"/>
      <c r="I861" s="69"/>
      <c r="J861" s="4"/>
      <c r="K861" s="4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 spans="1:26" ht="15.75" customHeight="1" x14ac:dyDescent="0.3">
      <c r="A862" s="69"/>
      <c r="B862" s="69"/>
      <c r="C862" s="159"/>
      <c r="D862" s="69"/>
      <c r="E862" s="69"/>
      <c r="F862" s="160"/>
      <c r="G862" s="160"/>
      <c r="H862" s="69"/>
      <c r="I862" s="69"/>
      <c r="J862" s="4"/>
      <c r="K862" s="4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 spans="1:26" ht="15.75" customHeight="1" x14ac:dyDescent="0.3">
      <c r="A863" s="69"/>
      <c r="B863" s="69"/>
      <c r="C863" s="159"/>
      <c r="D863" s="69"/>
      <c r="E863" s="69"/>
      <c r="F863" s="160"/>
      <c r="G863" s="160"/>
      <c r="H863" s="69"/>
      <c r="I863" s="69"/>
      <c r="J863" s="4"/>
      <c r="K863" s="4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 spans="1:26" ht="15.75" customHeight="1" x14ac:dyDescent="0.3">
      <c r="A864" s="69"/>
      <c r="B864" s="69"/>
      <c r="C864" s="159"/>
      <c r="D864" s="69"/>
      <c r="E864" s="69"/>
      <c r="F864" s="160"/>
      <c r="G864" s="160"/>
      <c r="H864" s="69"/>
      <c r="I864" s="69"/>
      <c r="J864" s="4"/>
      <c r="K864" s="4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 spans="1:26" ht="15.75" customHeight="1" x14ac:dyDescent="0.3">
      <c r="A865" s="69"/>
      <c r="B865" s="69"/>
      <c r="C865" s="159"/>
      <c r="D865" s="69"/>
      <c r="E865" s="69"/>
      <c r="F865" s="160"/>
      <c r="G865" s="160"/>
      <c r="H865" s="69"/>
      <c r="I865" s="69"/>
      <c r="J865" s="4"/>
      <c r="K865" s="4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 spans="1:26" ht="15.75" customHeight="1" x14ac:dyDescent="0.3">
      <c r="A866" s="69"/>
      <c r="B866" s="69"/>
      <c r="C866" s="159"/>
      <c r="D866" s="69"/>
      <c r="E866" s="69"/>
      <c r="F866" s="160"/>
      <c r="G866" s="160"/>
      <c r="H866" s="69"/>
      <c r="I866" s="69"/>
      <c r="J866" s="4"/>
      <c r="K866" s="4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 spans="1:26" ht="15.75" customHeight="1" x14ac:dyDescent="0.3">
      <c r="A867" s="69"/>
      <c r="B867" s="69"/>
      <c r="C867" s="159"/>
      <c r="D867" s="69"/>
      <c r="E867" s="69"/>
      <c r="F867" s="160"/>
      <c r="G867" s="160"/>
      <c r="H867" s="69"/>
      <c r="I867" s="69"/>
      <c r="J867" s="4"/>
      <c r="K867" s="4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 spans="1:26" ht="15.75" customHeight="1" x14ac:dyDescent="0.3">
      <c r="A868" s="69"/>
      <c r="B868" s="69"/>
      <c r="C868" s="159"/>
      <c r="D868" s="69"/>
      <c r="E868" s="69"/>
      <c r="F868" s="160"/>
      <c r="G868" s="160"/>
      <c r="H868" s="69"/>
      <c r="I868" s="69"/>
      <c r="J868" s="4"/>
      <c r="K868" s="4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 spans="1:26" ht="15.75" customHeight="1" x14ac:dyDescent="0.3">
      <c r="A869" s="69"/>
      <c r="B869" s="69"/>
      <c r="C869" s="159"/>
      <c r="D869" s="69"/>
      <c r="E869" s="69"/>
      <c r="F869" s="160"/>
      <c r="G869" s="160"/>
      <c r="H869" s="69"/>
      <c r="I869" s="69"/>
      <c r="J869" s="4"/>
      <c r="K869" s="4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 spans="1:26" ht="15.75" customHeight="1" x14ac:dyDescent="0.3">
      <c r="A870" s="69"/>
      <c r="B870" s="69"/>
      <c r="C870" s="159"/>
      <c r="D870" s="69"/>
      <c r="E870" s="69"/>
      <c r="F870" s="160"/>
      <c r="G870" s="160"/>
      <c r="H870" s="69"/>
      <c r="I870" s="69"/>
      <c r="J870" s="4"/>
      <c r="K870" s="4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 spans="1:26" ht="15.75" customHeight="1" x14ac:dyDescent="0.3">
      <c r="A871" s="69"/>
      <c r="B871" s="69"/>
      <c r="C871" s="159"/>
      <c r="D871" s="69"/>
      <c r="E871" s="69"/>
      <c r="F871" s="160"/>
      <c r="G871" s="160"/>
      <c r="H871" s="69"/>
      <c r="I871" s="69"/>
      <c r="J871" s="4"/>
      <c r="K871" s="4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 spans="1:26" ht="15.75" customHeight="1" x14ac:dyDescent="0.3">
      <c r="A872" s="69"/>
      <c r="B872" s="69"/>
      <c r="C872" s="159"/>
      <c r="D872" s="69"/>
      <c r="E872" s="69"/>
      <c r="F872" s="160"/>
      <c r="G872" s="160"/>
      <c r="H872" s="69"/>
      <c r="I872" s="69"/>
      <c r="J872" s="4"/>
      <c r="K872" s="4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 spans="1:26" ht="15.75" customHeight="1" x14ac:dyDescent="0.3">
      <c r="A873" s="69"/>
      <c r="B873" s="69"/>
      <c r="C873" s="159"/>
      <c r="D873" s="69"/>
      <c r="E873" s="69"/>
      <c r="F873" s="160"/>
      <c r="G873" s="160"/>
      <c r="H873" s="69"/>
      <c r="I873" s="69"/>
      <c r="J873" s="4"/>
      <c r="K873" s="4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 spans="1:26" ht="15.75" customHeight="1" x14ac:dyDescent="0.3">
      <c r="A874" s="69"/>
      <c r="B874" s="69"/>
      <c r="C874" s="159"/>
      <c r="D874" s="69"/>
      <c r="E874" s="69"/>
      <c r="F874" s="160"/>
      <c r="G874" s="160"/>
      <c r="H874" s="69"/>
      <c r="I874" s="69"/>
      <c r="J874" s="4"/>
      <c r="K874" s="4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 spans="1:26" ht="15.75" customHeight="1" x14ac:dyDescent="0.3">
      <c r="A875" s="69"/>
      <c r="B875" s="69"/>
      <c r="C875" s="159"/>
      <c r="D875" s="69"/>
      <c r="E875" s="69"/>
      <c r="F875" s="160"/>
      <c r="G875" s="160"/>
      <c r="H875" s="69"/>
      <c r="I875" s="69"/>
      <c r="J875" s="4"/>
      <c r="K875" s="4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 spans="1:26" ht="15.75" customHeight="1" x14ac:dyDescent="0.3">
      <c r="A876" s="69"/>
      <c r="B876" s="69"/>
      <c r="C876" s="159"/>
      <c r="D876" s="69"/>
      <c r="E876" s="69"/>
      <c r="F876" s="160"/>
      <c r="G876" s="160"/>
      <c r="H876" s="69"/>
      <c r="I876" s="69"/>
      <c r="J876" s="4"/>
      <c r="K876" s="4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 spans="1:26" ht="15.75" customHeight="1" x14ac:dyDescent="0.3">
      <c r="A877" s="69"/>
      <c r="B877" s="69"/>
      <c r="C877" s="159"/>
      <c r="D877" s="69"/>
      <c r="E877" s="69"/>
      <c r="F877" s="160"/>
      <c r="G877" s="160"/>
      <c r="H877" s="69"/>
      <c r="I877" s="69"/>
      <c r="J877" s="4"/>
      <c r="K877" s="4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 spans="1:26" ht="15.75" customHeight="1" x14ac:dyDescent="0.3">
      <c r="A878" s="69"/>
      <c r="B878" s="69"/>
      <c r="C878" s="159"/>
      <c r="D878" s="69"/>
      <c r="E878" s="69"/>
      <c r="F878" s="160"/>
      <c r="G878" s="160"/>
      <c r="H878" s="69"/>
      <c r="I878" s="69"/>
      <c r="J878" s="4"/>
      <c r="K878" s="4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 spans="1:26" ht="15.75" customHeight="1" x14ac:dyDescent="0.3">
      <c r="A879" s="69"/>
      <c r="B879" s="69"/>
      <c r="C879" s="159"/>
      <c r="D879" s="69"/>
      <c r="E879" s="69"/>
      <c r="F879" s="160"/>
      <c r="G879" s="160"/>
      <c r="H879" s="69"/>
      <c r="I879" s="69"/>
      <c r="J879" s="4"/>
      <c r="K879" s="4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 spans="1:26" ht="15.75" customHeight="1" x14ac:dyDescent="0.3">
      <c r="A880" s="69"/>
      <c r="B880" s="69"/>
      <c r="C880" s="159"/>
      <c r="D880" s="69"/>
      <c r="E880" s="69"/>
      <c r="F880" s="160"/>
      <c r="G880" s="160"/>
      <c r="H880" s="69"/>
      <c r="I880" s="69"/>
      <c r="J880" s="4"/>
      <c r="K880" s="4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 spans="1:26" ht="15.75" customHeight="1" x14ac:dyDescent="0.3">
      <c r="A881" s="69"/>
      <c r="B881" s="69"/>
      <c r="C881" s="159"/>
      <c r="D881" s="69"/>
      <c r="E881" s="69"/>
      <c r="F881" s="160"/>
      <c r="G881" s="160"/>
      <c r="H881" s="69"/>
      <c r="I881" s="69"/>
      <c r="J881" s="4"/>
      <c r="K881" s="4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 spans="1:26" ht="15.75" customHeight="1" x14ac:dyDescent="0.3">
      <c r="A882" s="69"/>
      <c r="B882" s="69"/>
      <c r="C882" s="159"/>
      <c r="D882" s="69"/>
      <c r="E882" s="69"/>
      <c r="F882" s="160"/>
      <c r="G882" s="160"/>
      <c r="H882" s="69"/>
      <c r="I882" s="69"/>
      <c r="J882" s="4"/>
      <c r="K882" s="4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 spans="1:26" ht="15.75" customHeight="1" x14ac:dyDescent="0.3">
      <c r="A883" s="69"/>
      <c r="B883" s="69"/>
      <c r="C883" s="159"/>
      <c r="D883" s="69"/>
      <c r="E883" s="69"/>
      <c r="F883" s="160"/>
      <c r="G883" s="160"/>
      <c r="H883" s="69"/>
      <c r="I883" s="69"/>
      <c r="J883" s="4"/>
      <c r="K883" s="4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 spans="1:26" ht="15.75" customHeight="1" x14ac:dyDescent="0.3">
      <c r="A884" s="69"/>
      <c r="B884" s="69"/>
      <c r="C884" s="159"/>
      <c r="D884" s="69"/>
      <c r="E884" s="69"/>
      <c r="F884" s="160"/>
      <c r="G884" s="160"/>
      <c r="H884" s="69"/>
      <c r="I884" s="69"/>
      <c r="J884" s="4"/>
      <c r="K884" s="4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 spans="1:26" ht="15.75" customHeight="1" x14ac:dyDescent="0.3">
      <c r="A885" s="69"/>
      <c r="B885" s="69"/>
      <c r="C885" s="159"/>
      <c r="D885" s="69"/>
      <c r="E885" s="69"/>
      <c r="F885" s="160"/>
      <c r="G885" s="160"/>
      <c r="H885" s="69"/>
      <c r="I885" s="69"/>
      <c r="J885" s="4"/>
      <c r="K885" s="4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 spans="1:26" ht="15.75" customHeight="1" x14ac:dyDescent="0.3">
      <c r="A886" s="69"/>
      <c r="B886" s="69"/>
      <c r="C886" s="159"/>
      <c r="D886" s="69"/>
      <c r="E886" s="69"/>
      <c r="F886" s="160"/>
      <c r="G886" s="160"/>
      <c r="H886" s="69"/>
      <c r="I886" s="69"/>
      <c r="J886" s="4"/>
      <c r="K886" s="4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 spans="1:26" ht="15.75" customHeight="1" x14ac:dyDescent="0.3">
      <c r="A887" s="69"/>
      <c r="B887" s="69"/>
      <c r="C887" s="159"/>
      <c r="D887" s="69"/>
      <c r="E887" s="69"/>
      <c r="F887" s="160"/>
      <c r="G887" s="160"/>
      <c r="H887" s="69"/>
      <c r="I887" s="69"/>
      <c r="J887" s="4"/>
      <c r="K887" s="4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 spans="1:26" ht="15.75" customHeight="1" x14ac:dyDescent="0.3">
      <c r="A888" s="69"/>
      <c r="B888" s="69"/>
      <c r="C888" s="159"/>
      <c r="D888" s="69"/>
      <c r="E888" s="69"/>
      <c r="F888" s="160"/>
      <c r="G888" s="160"/>
      <c r="H888" s="69"/>
      <c r="I888" s="69"/>
      <c r="J888" s="4"/>
      <c r="K888" s="4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 spans="1:26" ht="15.75" customHeight="1" x14ac:dyDescent="0.3">
      <c r="A889" s="69"/>
      <c r="B889" s="69"/>
      <c r="C889" s="159"/>
      <c r="D889" s="69"/>
      <c r="E889" s="69"/>
      <c r="F889" s="160"/>
      <c r="G889" s="160"/>
      <c r="H889" s="69"/>
      <c r="I889" s="69"/>
      <c r="J889" s="4"/>
      <c r="K889" s="4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 spans="1:26" ht="15.75" customHeight="1" x14ac:dyDescent="0.3">
      <c r="A890" s="69"/>
      <c r="B890" s="69"/>
      <c r="C890" s="159"/>
      <c r="D890" s="69"/>
      <c r="E890" s="69"/>
      <c r="F890" s="160"/>
      <c r="G890" s="160"/>
      <c r="H890" s="69"/>
      <c r="I890" s="69"/>
      <c r="J890" s="4"/>
      <c r="K890" s="4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 spans="1:26" ht="15.75" customHeight="1" x14ac:dyDescent="0.3">
      <c r="A891" s="69"/>
      <c r="B891" s="69"/>
      <c r="C891" s="159"/>
      <c r="D891" s="69"/>
      <c r="E891" s="69"/>
      <c r="F891" s="160"/>
      <c r="G891" s="160"/>
      <c r="H891" s="69"/>
      <c r="I891" s="69"/>
      <c r="J891" s="4"/>
      <c r="K891" s="4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 spans="1:26" ht="15.75" customHeight="1" x14ac:dyDescent="0.3">
      <c r="A892" s="69"/>
      <c r="B892" s="69"/>
      <c r="C892" s="159"/>
      <c r="D892" s="69"/>
      <c r="E892" s="69"/>
      <c r="F892" s="160"/>
      <c r="G892" s="160"/>
      <c r="H892" s="69"/>
      <c r="I892" s="69"/>
      <c r="J892" s="4"/>
      <c r="K892" s="4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 spans="1:26" ht="15.75" customHeight="1" x14ac:dyDescent="0.3">
      <c r="A893" s="69"/>
      <c r="B893" s="69"/>
      <c r="C893" s="159"/>
      <c r="D893" s="69"/>
      <c r="E893" s="69"/>
      <c r="F893" s="160"/>
      <c r="G893" s="160"/>
      <c r="H893" s="69"/>
      <c r="I893" s="69"/>
      <c r="J893" s="4"/>
      <c r="K893" s="4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 spans="1:26" ht="15.75" customHeight="1" x14ac:dyDescent="0.3">
      <c r="A894" s="69"/>
      <c r="B894" s="69"/>
      <c r="C894" s="159"/>
      <c r="D894" s="69"/>
      <c r="E894" s="69"/>
      <c r="F894" s="160"/>
      <c r="G894" s="160"/>
      <c r="H894" s="69"/>
      <c r="I894" s="69"/>
      <c r="J894" s="4"/>
      <c r="K894" s="4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 spans="1:26" ht="15.75" customHeight="1" x14ac:dyDescent="0.3">
      <c r="A895" s="69"/>
      <c r="B895" s="69"/>
      <c r="C895" s="159"/>
      <c r="D895" s="69"/>
      <c r="E895" s="69"/>
      <c r="F895" s="160"/>
      <c r="G895" s="160"/>
      <c r="H895" s="69"/>
      <c r="I895" s="69"/>
      <c r="J895" s="4"/>
      <c r="K895" s="4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 spans="1:26" ht="15.75" customHeight="1" x14ac:dyDescent="0.3">
      <c r="A896" s="69"/>
      <c r="B896" s="69"/>
      <c r="C896" s="159"/>
      <c r="D896" s="69"/>
      <c r="E896" s="69"/>
      <c r="F896" s="160"/>
      <c r="G896" s="160"/>
      <c r="H896" s="69"/>
      <c r="I896" s="69"/>
      <c r="J896" s="4"/>
      <c r="K896" s="4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 spans="1:26" ht="15.75" customHeight="1" x14ac:dyDescent="0.3">
      <c r="A897" s="69"/>
      <c r="B897" s="69"/>
      <c r="C897" s="159"/>
      <c r="D897" s="69"/>
      <c r="E897" s="69"/>
      <c r="F897" s="160"/>
      <c r="G897" s="160"/>
      <c r="H897" s="69"/>
      <c r="I897" s="69"/>
      <c r="J897" s="4"/>
      <c r="K897" s="4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 spans="1:26" ht="15.75" customHeight="1" x14ac:dyDescent="0.3">
      <c r="A898" s="69"/>
      <c r="B898" s="69"/>
      <c r="C898" s="159"/>
      <c r="D898" s="69"/>
      <c r="E898" s="69"/>
      <c r="F898" s="160"/>
      <c r="G898" s="160"/>
      <c r="H898" s="69"/>
      <c r="I898" s="69"/>
      <c r="J898" s="4"/>
      <c r="K898" s="4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 spans="1:26" ht="15.75" customHeight="1" x14ac:dyDescent="0.3">
      <c r="A899" s="69"/>
      <c r="B899" s="69"/>
      <c r="C899" s="159"/>
      <c r="D899" s="69"/>
      <c r="E899" s="69"/>
      <c r="F899" s="160"/>
      <c r="G899" s="160"/>
      <c r="H899" s="69"/>
      <c r="I899" s="69"/>
      <c r="J899" s="4"/>
      <c r="K899" s="4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 spans="1:26" ht="15.75" customHeight="1" x14ac:dyDescent="0.3">
      <c r="A900" s="69"/>
      <c r="B900" s="69"/>
      <c r="C900" s="159"/>
      <c r="D900" s="69"/>
      <c r="E900" s="69"/>
      <c r="F900" s="160"/>
      <c r="G900" s="160"/>
      <c r="H900" s="69"/>
      <c r="I900" s="69"/>
      <c r="J900" s="4"/>
      <c r="K900" s="4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 spans="1:26" ht="15.75" customHeight="1" x14ac:dyDescent="0.3">
      <c r="A901" s="69"/>
      <c r="B901" s="69"/>
      <c r="C901" s="159"/>
      <c r="D901" s="69"/>
      <c r="E901" s="69"/>
      <c r="F901" s="160"/>
      <c r="G901" s="160"/>
      <c r="H901" s="69"/>
      <c r="I901" s="69"/>
      <c r="J901" s="4"/>
      <c r="K901" s="4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 spans="1:26" ht="15.75" customHeight="1" x14ac:dyDescent="0.3">
      <c r="A902" s="69"/>
      <c r="B902" s="69"/>
      <c r="C902" s="159"/>
      <c r="D902" s="69"/>
      <c r="E902" s="69"/>
      <c r="F902" s="160"/>
      <c r="G902" s="160"/>
      <c r="H902" s="69"/>
      <c r="I902" s="69"/>
      <c r="J902" s="4"/>
      <c r="K902" s="4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 spans="1:26" ht="15.75" customHeight="1" x14ac:dyDescent="0.3">
      <c r="A903" s="69"/>
      <c r="B903" s="69"/>
      <c r="C903" s="159"/>
      <c r="D903" s="69"/>
      <c r="E903" s="69"/>
      <c r="F903" s="160"/>
      <c r="G903" s="160"/>
      <c r="H903" s="69"/>
      <c r="I903" s="69"/>
      <c r="J903" s="4"/>
      <c r="K903" s="4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 spans="1:26" ht="15.75" customHeight="1" x14ac:dyDescent="0.3">
      <c r="A904" s="69"/>
      <c r="B904" s="69"/>
      <c r="C904" s="159"/>
      <c r="D904" s="69"/>
      <c r="E904" s="69"/>
      <c r="F904" s="160"/>
      <c r="G904" s="160"/>
      <c r="H904" s="69"/>
      <c r="I904" s="69"/>
      <c r="J904" s="4"/>
      <c r="K904" s="4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 spans="1:26" ht="15.75" customHeight="1" x14ac:dyDescent="0.3">
      <c r="A905" s="69"/>
      <c r="B905" s="69"/>
      <c r="C905" s="159"/>
      <c r="D905" s="69"/>
      <c r="E905" s="69"/>
      <c r="F905" s="160"/>
      <c r="G905" s="160"/>
      <c r="H905" s="69"/>
      <c r="I905" s="69"/>
      <c r="J905" s="4"/>
      <c r="K905" s="4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 spans="1:26" ht="15.75" customHeight="1" x14ac:dyDescent="0.3">
      <c r="A906" s="69"/>
      <c r="B906" s="69"/>
      <c r="C906" s="159"/>
      <c r="D906" s="69"/>
      <c r="E906" s="69"/>
      <c r="F906" s="160"/>
      <c r="G906" s="160"/>
      <c r="H906" s="69"/>
      <c r="I906" s="69"/>
      <c r="J906" s="4"/>
      <c r="K906" s="4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 spans="1:26" ht="15.75" customHeight="1" x14ac:dyDescent="0.3">
      <c r="A907" s="69"/>
      <c r="B907" s="69"/>
      <c r="C907" s="159"/>
      <c r="D907" s="69"/>
      <c r="E907" s="69"/>
      <c r="F907" s="160"/>
      <c r="G907" s="160"/>
      <c r="H907" s="69"/>
      <c r="I907" s="69"/>
      <c r="J907" s="4"/>
      <c r="K907" s="4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 spans="1:26" ht="15.75" customHeight="1" x14ac:dyDescent="0.3">
      <c r="A908" s="69"/>
      <c r="B908" s="69"/>
      <c r="C908" s="159"/>
      <c r="D908" s="69"/>
      <c r="E908" s="69"/>
      <c r="F908" s="160"/>
      <c r="G908" s="160"/>
      <c r="H908" s="69"/>
      <c r="I908" s="69"/>
      <c r="J908" s="4"/>
      <c r="K908" s="4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 spans="1:26" ht="15.75" customHeight="1" x14ac:dyDescent="0.3">
      <c r="A909" s="69"/>
      <c r="B909" s="69"/>
      <c r="C909" s="159"/>
      <c r="D909" s="69"/>
      <c r="E909" s="69"/>
      <c r="F909" s="160"/>
      <c r="G909" s="160"/>
      <c r="H909" s="69"/>
      <c r="I909" s="69"/>
      <c r="J909" s="4"/>
      <c r="K909" s="4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 spans="1:26" ht="15.75" customHeight="1" x14ac:dyDescent="0.3">
      <c r="A910" s="69"/>
      <c r="B910" s="69"/>
      <c r="C910" s="159"/>
      <c r="D910" s="69"/>
      <c r="E910" s="69"/>
      <c r="F910" s="160"/>
      <c r="G910" s="160"/>
      <c r="H910" s="69"/>
      <c r="I910" s="69"/>
      <c r="J910" s="4"/>
      <c r="K910" s="4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 spans="1:26" ht="15.75" customHeight="1" x14ac:dyDescent="0.3">
      <c r="A911" s="69"/>
      <c r="B911" s="69"/>
      <c r="C911" s="159"/>
      <c r="D911" s="69"/>
      <c r="E911" s="69"/>
      <c r="F911" s="160"/>
      <c r="G911" s="160"/>
      <c r="H911" s="69"/>
      <c r="I911" s="69"/>
      <c r="J911" s="4"/>
      <c r="K911" s="4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 spans="1:26" ht="15.75" customHeight="1" x14ac:dyDescent="0.3">
      <c r="A912" s="69"/>
      <c r="B912" s="69"/>
      <c r="C912" s="159"/>
      <c r="D912" s="69"/>
      <c r="E912" s="69"/>
      <c r="F912" s="160"/>
      <c r="G912" s="160"/>
      <c r="H912" s="69"/>
      <c r="I912" s="69"/>
      <c r="J912" s="4"/>
      <c r="K912" s="4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 spans="1:26" ht="15.75" customHeight="1" x14ac:dyDescent="0.3">
      <c r="A913" s="69"/>
      <c r="B913" s="69"/>
      <c r="C913" s="159"/>
      <c r="D913" s="69"/>
      <c r="E913" s="69"/>
      <c r="F913" s="160"/>
      <c r="G913" s="160"/>
      <c r="H913" s="69"/>
      <c r="I913" s="69"/>
      <c r="J913" s="4"/>
      <c r="K913" s="4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 spans="1:26" ht="15.75" customHeight="1" x14ac:dyDescent="0.3">
      <c r="A914" s="69"/>
      <c r="B914" s="69"/>
      <c r="C914" s="159"/>
      <c r="D914" s="69"/>
      <c r="E914" s="69"/>
      <c r="F914" s="160"/>
      <c r="G914" s="160"/>
      <c r="H914" s="69"/>
      <c r="I914" s="69"/>
      <c r="J914" s="4"/>
      <c r="K914" s="4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 spans="1:26" ht="15.75" customHeight="1" x14ac:dyDescent="0.3">
      <c r="A915" s="69"/>
      <c r="B915" s="69"/>
      <c r="C915" s="159"/>
      <c r="D915" s="69"/>
      <c r="E915" s="69"/>
      <c r="F915" s="160"/>
      <c r="G915" s="160"/>
      <c r="H915" s="69"/>
      <c r="I915" s="69"/>
      <c r="J915" s="4"/>
      <c r="K915" s="4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 spans="1:26" ht="15.75" customHeight="1" x14ac:dyDescent="0.3">
      <c r="A916" s="69"/>
      <c r="B916" s="69"/>
      <c r="C916" s="159"/>
      <c r="D916" s="69"/>
      <c r="E916" s="69"/>
      <c r="F916" s="160"/>
      <c r="G916" s="160"/>
      <c r="H916" s="69"/>
      <c r="I916" s="69"/>
      <c r="J916" s="4"/>
      <c r="K916" s="4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 spans="1:26" ht="15.75" customHeight="1" x14ac:dyDescent="0.3">
      <c r="A917" s="69"/>
      <c r="B917" s="69"/>
      <c r="C917" s="159"/>
      <c r="D917" s="69"/>
      <c r="E917" s="69"/>
      <c r="F917" s="160"/>
      <c r="G917" s="160"/>
      <c r="H917" s="69"/>
      <c r="I917" s="69"/>
      <c r="J917" s="4"/>
      <c r="K917" s="4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 spans="1:26" ht="15.75" customHeight="1" x14ac:dyDescent="0.3">
      <c r="A918" s="69"/>
      <c r="B918" s="69"/>
      <c r="C918" s="159"/>
      <c r="D918" s="69"/>
      <c r="E918" s="69"/>
      <c r="F918" s="160"/>
      <c r="G918" s="160"/>
      <c r="H918" s="69"/>
      <c r="I918" s="69"/>
      <c r="J918" s="4"/>
      <c r="K918" s="4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 spans="1:26" ht="15.75" customHeight="1" x14ac:dyDescent="0.3">
      <c r="A919" s="69"/>
      <c r="B919" s="69"/>
      <c r="C919" s="159"/>
      <c r="D919" s="69"/>
      <c r="E919" s="69"/>
      <c r="F919" s="160"/>
      <c r="G919" s="160"/>
      <c r="H919" s="69"/>
      <c r="I919" s="69"/>
      <c r="J919" s="4"/>
      <c r="K919" s="4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 spans="1:26" ht="15.75" customHeight="1" x14ac:dyDescent="0.3">
      <c r="A920" s="69"/>
      <c r="B920" s="69"/>
      <c r="C920" s="159"/>
      <c r="D920" s="69"/>
      <c r="E920" s="69"/>
      <c r="F920" s="160"/>
      <c r="G920" s="160"/>
      <c r="H920" s="69"/>
      <c r="I920" s="69"/>
      <c r="J920" s="4"/>
      <c r="K920" s="4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 spans="1:26" ht="15.75" customHeight="1" x14ac:dyDescent="0.3">
      <c r="A921" s="69"/>
      <c r="B921" s="69"/>
      <c r="C921" s="159"/>
      <c r="D921" s="69"/>
      <c r="E921" s="69"/>
      <c r="F921" s="160"/>
      <c r="G921" s="160"/>
      <c r="H921" s="69"/>
      <c r="I921" s="69"/>
      <c r="J921" s="4"/>
      <c r="K921" s="4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 spans="1:26" ht="15.75" customHeight="1" x14ac:dyDescent="0.3">
      <c r="A922" s="69"/>
      <c r="B922" s="69"/>
      <c r="C922" s="159"/>
      <c r="D922" s="69"/>
      <c r="E922" s="69"/>
      <c r="F922" s="160"/>
      <c r="G922" s="160"/>
      <c r="H922" s="69"/>
      <c r="I922" s="69"/>
      <c r="J922" s="4"/>
      <c r="K922" s="4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 spans="1:26" ht="15.75" customHeight="1" x14ac:dyDescent="0.3">
      <c r="A923" s="69"/>
      <c r="B923" s="69"/>
      <c r="C923" s="159"/>
      <c r="D923" s="69"/>
      <c r="E923" s="69"/>
      <c r="F923" s="160"/>
      <c r="G923" s="160"/>
      <c r="H923" s="69"/>
      <c r="I923" s="69"/>
      <c r="J923" s="4"/>
      <c r="K923" s="4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 spans="1:26" ht="15.75" customHeight="1" x14ac:dyDescent="0.3">
      <c r="A924" s="69"/>
      <c r="B924" s="69"/>
      <c r="C924" s="159"/>
      <c r="D924" s="69"/>
      <c r="E924" s="69"/>
      <c r="F924" s="160"/>
      <c r="G924" s="160"/>
      <c r="H924" s="69"/>
      <c r="I924" s="69"/>
      <c r="J924" s="4"/>
      <c r="K924" s="4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 spans="1:26" ht="15.75" customHeight="1" x14ac:dyDescent="0.3">
      <c r="A925" s="69"/>
      <c r="B925" s="69"/>
      <c r="C925" s="159"/>
      <c r="D925" s="69"/>
      <c r="E925" s="69"/>
      <c r="F925" s="160"/>
      <c r="G925" s="160"/>
      <c r="H925" s="69"/>
      <c r="I925" s="69"/>
      <c r="J925" s="4"/>
      <c r="K925" s="4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 spans="1:26" ht="15.75" customHeight="1" x14ac:dyDescent="0.3">
      <c r="A926" s="69"/>
      <c r="B926" s="69"/>
      <c r="C926" s="159"/>
      <c r="D926" s="69"/>
      <c r="E926" s="69"/>
      <c r="F926" s="160"/>
      <c r="G926" s="160"/>
      <c r="H926" s="69"/>
      <c r="I926" s="69"/>
      <c r="J926" s="4"/>
      <c r="K926" s="4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 spans="1:26" ht="15.75" customHeight="1" x14ac:dyDescent="0.3">
      <c r="A927" s="69"/>
      <c r="B927" s="69"/>
      <c r="C927" s="159"/>
      <c r="D927" s="69"/>
      <c r="E927" s="69"/>
      <c r="F927" s="160"/>
      <c r="G927" s="160"/>
      <c r="H927" s="69"/>
      <c r="I927" s="69"/>
      <c r="J927" s="4"/>
      <c r="K927" s="4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 spans="1:26" ht="15.75" customHeight="1" x14ac:dyDescent="0.3">
      <c r="A928" s="69"/>
      <c r="B928" s="69"/>
      <c r="C928" s="159"/>
      <c r="D928" s="69"/>
      <c r="E928" s="69"/>
      <c r="F928" s="160"/>
      <c r="G928" s="160"/>
      <c r="H928" s="69"/>
      <c r="I928" s="69"/>
      <c r="J928" s="4"/>
      <c r="K928" s="4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 spans="1:26" ht="15.75" customHeight="1" x14ac:dyDescent="0.3">
      <c r="A929" s="69"/>
      <c r="B929" s="69"/>
      <c r="C929" s="159"/>
      <c r="D929" s="69"/>
      <c r="E929" s="69"/>
      <c r="F929" s="160"/>
      <c r="G929" s="160"/>
      <c r="H929" s="69"/>
      <c r="I929" s="69"/>
      <c r="J929" s="4"/>
      <c r="K929" s="4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 spans="1:26" ht="15.75" customHeight="1" x14ac:dyDescent="0.3">
      <c r="A930" s="69"/>
      <c r="B930" s="69"/>
      <c r="C930" s="159"/>
      <c r="D930" s="69"/>
      <c r="E930" s="69"/>
      <c r="F930" s="160"/>
      <c r="G930" s="160"/>
      <c r="H930" s="69"/>
      <c r="I930" s="69"/>
      <c r="J930" s="4"/>
      <c r="K930" s="4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 spans="1:26" ht="15.75" customHeight="1" x14ac:dyDescent="0.3">
      <c r="A931" s="69"/>
      <c r="B931" s="69"/>
      <c r="C931" s="159"/>
      <c r="D931" s="69"/>
      <c r="E931" s="69"/>
      <c r="F931" s="160"/>
      <c r="G931" s="160"/>
      <c r="H931" s="69"/>
      <c r="I931" s="69"/>
      <c r="J931" s="4"/>
      <c r="K931" s="4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 spans="1:26" ht="15.75" customHeight="1" x14ac:dyDescent="0.3">
      <c r="A932" s="69"/>
      <c r="B932" s="69"/>
      <c r="C932" s="159"/>
      <c r="D932" s="69"/>
      <c r="E932" s="69"/>
      <c r="F932" s="160"/>
      <c r="G932" s="160"/>
      <c r="H932" s="69"/>
      <c r="I932" s="69"/>
      <c r="J932" s="4"/>
      <c r="K932" s="4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 spans="1:26" ht="15.75" customHeight="1" x14ac:dyDescent="0.3">
      <c r="A933" s="69"/>
      <c r="B933" s="69"/>
      <c r="C933" s="159"/>
      <c r="D933" s="69"/>
      <c r="E933" s="69"/>
      <c r="F933" s="160"/>
      <c r="G933" s="160"/>
      <c r="H933" s="69"/>
      <c r="I933" s="69"/>
      <c r="J933" s="4"/>
      <c r="K933" s="4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 spans="1:26" ht="15.75" customHeight="1" x14ac:dyDescent="0.3">
      <c r="A934" s="69"/>
      <c r="B934" s="69"/>
      <c r="C934" s="159"/>
      <c r="D934" s="69"/>
      <c r="E934" s="69"/>
      <c r="F934" s="160"/>
      <c r="G934" s="160"/>
      <c r="H934" s="69"/>
      <c r="I934" s="69"/>
      <c r="J934" s="4"/>
      <c r="K934" s="4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 spans="1:26" ht="15.75" customHeight="1" x14ac:dyDescent="0.3">
      <c r="A935" s="69"/>
      <c r="B935" s="69"/>
      <c r="C935" s="159"/>
      <c r="D935" s="69"/>
      <c r="E935" s="69"/>
      <c r="F935" s="160"/>
      <c r="G935" s="160"/>
      <c r="H935" s="69"/>
      <c r="I935" s="69"/>
      <c r="J935" s="4"/>
      <c r="K935" s="4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 spans="1:26" ht="15.75" customHeight="1" x14ac:dyDescent="0.3">
      <c r="A936" s="69"/>
      <c r="B936" s="69"/>
      <c r="C936" s="159"/>
      <c r="D936" s="69"/>
      <c r="E936" s="69"/>
      <c r="F936" s="160"/>
      <c r="G936" s="160"/>
      <c r="H936" s="69"/>
      <c r="I936" s="69"/>
      <c r="J936" s="4"/>
      <c r="K936" s="4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 spans="1:26" ht="15.75" customHeight="1" x14ac:dyDescent="0.3">
      <c r="A937" s="69"/>
      <c r="B937" s="69"/>
      <c r="C937" s="159"/>
      <c r="D937" s="69"/>
      <c r="E937" s="69"/>
      <c r="F937" s="160"/>
      <c r="G937" s="160"/>
      <c r="H937" s="69"/>
      <c r="I937" s="69"/>
      <c r="J937" s="4"/>
      <c r="K937" s="4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 spans="1:26" ht="15.75" customHeight="1" x14ac:dyDescent="0.3">
      <c r="A938" s="69"/>
      <c r="B938" s="69"/>
      <c r="C938" s="159"/>
      <c r="D938" s="69"/>
      <c r="E938" s="69"/>
      <c r="F938" s="160"/>
      <c r="G938" s="160"/>
      <c r="H938" s="69"/>
      <c r="I938" s="69"/>
      <c r="J938" s="4"/>
      <c r="K938" s="4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 spans="1:26" ht="15.75" customHeight="1" x14ac:dyDescent="0.3">
      <c r="A939" s="69"/>
      <c r="B939" s="69"/>
      <c r="C939" s="159"/>
      <c r="D939" s="69"/>
      <c r="E939" s="69"/>
      <c r="F939" s="160"/>
      <c r="G939" s="160"/>
      <c r="H939" s="69"/>
      <c r="I939" s="69"/>
      <c r="J939" s="4"/>
      <c r="K939" s="4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 spans="1:26" ht="15.75" customHeight="1" x14ac:dyDescent="0.3">
      <c r="A940" s="69"/>
      <c r="B940" s="69"/>
      <c r="C940" s="159"/>
      <c r="D940" s="69"/>
      <c r="E940" s="69"/>
      <c r="F940" s="160"/>
      <c r="G940" s="160"/>
      <c r="H940" s="69"/>
      <c r="I940" s="69"/>
      <c r="J940" s="4"/>
      <c r="K940" s="4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 spans="1:26" ht="15.75" customHeight="1" x14ac:dyDescent="0.3">
      <c r="A941" s="69"/>
      <c r="B941" s="69"/>
      <c r="C941" s="159"/>
      <c r="D941" s="69"/>
      <c r="E941" s="69"/>
      <c r="F941" s="160"/>
      <c r="G941" s="160"/>
      <c r="H941" s="69"/>
      <c r="I941" s="69"/>
      <c r="J941" s="4"/>
      <c r="K941" s="4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 spans="1:26" ht="15.75" customHeight="1" x14ac:dyDescent="0.3">
      <c r="A942" s="69"/>
      <c r="B942" s="69"/>
      <c r="C942" s="159"/>
      <c r="D942" s="69"/>
      <c r="E942" s="69"/>
      <c r="F942" s="160"/>
      <c r="G942" s="160"/>
      <c r="H942" s="69"/>
      <c r="I942" s="69"/>
      <c r="J942" s="4"/>
      <c r="K942" s="4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 spans="1:26" ht="15.75" customHeight="1" x14ac:dyDescent="0.3">
      <c r="A943" s="69"/>
      <c r="B943" s="69"/>
      <c r="C943" s="159"/>
      <c r="D943" s="69"/>
      <c r="E943" s="69"/>
      <c r="F943" s="160"/>
      <c r="G943" s="160"/>
      <c r="H943" s="69"/>
      <c r="I943" s="69"/>
      <c r="J943" s="4"/>
      <c r="K943" s="4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 spans="1:26" ht="15.75" customHeight="1" x14ac:dyDescent="0.3">
      <c r="A944" s="69"/>
      <c r="B944" s="69"/>
      <c r="C944" s="159"/>
      <c r="D944" s="69"/>
      <c r="E944" s="69"/>
      <c r="F944" s="160"/>
      <c r="G944" s="160"/>
      <c r="H944" s="69"/>
      <c r="I944" s="69"/>
      <c r="J944" s="4"/>
      <c r="K944" s="4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 spans="1:26" ht="15.75" customHeight="1" x14ac:dyDescent="0.3">
      <c r="A945" s="69"/>
      <c r="B945" s="69"/>
      <c r="C945" s="159"/>
      <c r="D945" s="69"/>
      <c r="E945" s="69"/>
      <c r="F945" s="160"/>
      <c r="G945" s="160"/>
      <c r="H945" s="69"/>
      <c r="I945" s="69"/>
      <c r="J945" s="4"/>
      <c r="K945" s="4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 spans="1:26" ht="15.75" customHeight="1" x14ac:dyDescent="0.3">
      <c r="A946" s="69"/>
      <c r="B946" s="69"/>
      <c r="C946" s="159"/>
      <c r="D946" s="69"/>
      <c r="E946" s="69"/>
      <c r="F946" s="160"/>
      <c r="G946" s="160"/>
      <c r="H946" s="69"/>
      <c r="I946" s="69"/>
      <c r="J946" s="4"/>
      <c r="K946" s="4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 spans="1:26" ht="15.75" customHeight="1" x14ac:dyDescent="0.3">
      <c r="A947" s="69"/>
      <c r="B947" s="69"/>
      <c r="C947" s="159"/>
      <c r="D947" s="69"/>
      <c r="E947" s="69"/>
      <c r="F947" s="160"/>
      <c r="G947" s="160"/>
      <c r="H947" s="69"/>
      <c r="I947" s="69"/>
      <c r="J947" s="4"/>
      <c r="K947" s="4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 spans="1:26" ht="15.75" customHeight="1" x14ac:dyDescent="0.3">
      <c r="A948" s="69"/>
      <c r="B948" s="69"/>
      <c r="C948" s="159"/>
      <c r="D948" s="69"/>
      <c r="E948" s="69"/>
      <c r="F948" s="160"/>
      <c r="G948" s="160"/>
      <c r="H948" s="69"/>
      <c r="I948" s="69"/>
      <c r="J948" s="4"/>
      <c r="K948" s="4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 spans="1:26" ht="15.75" customHeight="1" x14ac:dyDescent="0.3">
      <c r="A949" s="69"/>
      <c r="B949" s="69"/>
      <c r="C949" s="159"/>
      <c r="D949" s="69"/>
      <c r="E949" s="69"/>
      <c r="F949" s="160"/>
      <c r="G949" s="160"/>
      <c r="H949" s="69"/>
      <c r="I949" s="69"/>
      <c r="J949" s="4"/>
      <c r="K949" s="4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 spans="1:26" ht="15.75" customHeight="1" x14ac:dyDescent="0.3">
      <c r="A950" s="69"/>
      <c r="B950" s="69"/>
      <c r="C950" s="159"/>
      <c r="D950" s="69"/>
      <c r="E950" s="69"/>
      <c r="F950" s="160"/>
      <c r="G950" s="160"/>
      <c r="H950" s="69"/>
      <c r="I950" s="69"/>
      <c r="J950" s="4"/>
      <c r="K950" s="4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 spans="1:26" ht="15.75" customHeight="1" x14ac:dyDescent="0.3">
      <c r="A951" s="69"/>
      <c r="B951" s="69"/>
      <c r="C951" s="159"/>
      <c r="D951" s="69"/>
      <c r="E951" s="69"/>
      <c r="F951" s="160"/>
      <c r="G951" s="160"/>
      <c r="H951" s="69"/>
      <c r="I951" s="69"/>
      <c r="J951" s="4"/>
      <c r="K951" s="4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 spans="1:26" ht="15.75" customHeight="1" x14ac:dyDescent="0.3">
      <c r="A952" s="69"/>
      <c r="B952" s="69"/>
      <c r="C952" s="159"/>
      <c r="D952" s="69"/>
      <c r="E952" s="69"/>
      <c r="F952" s="160"/>
      <c r="G952" s="160"/>
      <c r="H952" s="69"/>
      <c r="I952" s="69"/>
      <c r="J952" s="4"/>
      <c r="K952" s="4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 spans="1:26" ht="15.75" customHeight="1" x14ac:dyDescent="0.3">
      <c r="A953" s="69"/>
      <c r="B953" s="69"/>
      <c r="C953" s="159"/>
      <c r="D953" s="69"/>
      <c r="E953" s="69"/>
      <c r="F953" s="160"/>
      <c r="G953" s="160"/>
      <c r="H953" s="69"/>
      <c r="I953" s="69"/>
      <c r="J953" s="4"/>
      <c r="K953" s="4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 spans="1:26" ht="15.75" customHeight="1" x14ac:dyDescent="0.3">
      <c r="A954" s="69"/>
      <c r="B954" s="69"/>
      <c r="C954" s="159"/>
      <c r="D954" s="69"/>
      <c r="E954" s="69"/>
      <c r="F954" s="160"/>
      <c r="G954" s="160"/>
      <c r="H954" s="69"/>
      <c r="I954" s="69"/>
      <c r="J954" s="4"/>
      <c r="K954" s="4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 spans="1:26" ht="15.75" customHeight="1" x14ac:dyDescent="0.3">
      <c r="A955" s="69"/>
      <c r="B955" s="69"/>
      <c r="C955" s="159"/>
      <c r="D955" s="69"/>
      <c r="E955" s="69"/>
      <c r="F955" s="160"/>
      <c r="G955" s="160"/>
      <c r="H955" s="69"/>
      <c r="I955" s="69"/>
      <c r="J955" s="4"/>
      <c r="K955" s="4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 spans="1:26" ht="15.75" customHeight="1" x14ac:dyDescent="0.3">
      <c r="A956" s="69"/>
      <c r="B956" s="69"/>
      <c r="C956" s="159"/>
      <c r="D956" s="69"/>
      <c r="E956" s="69"/>
      <c r="F956" s="160"/>
      <c r="G956" s="160"/>
      <c r="H956" s="69"/>
      <c r="I956" s="69"/>
      <c r="J956" s="4"/>
      <c r="K956" s="4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 spans="1:26" ht="15.75" customHeight="1" x14ac:dyDescent="0.3">
      <c r="A957" s="69"/>
      <c r="B957" s="69"/>
      <c r="C957" s="159"/>
      <c r="D957" s="69"/>
      <c r="E957" s="69"/>
      <c r="F957" s="160"/>
      <c r="G957" s="160"/>
      <c r="H957" s="69"/>
      <c r="I957" s="69"/>
      <c r="J957" s="4"/>
      <c r="K957" s="4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 spans="1:26" ht="15.75" customHeight="1" x14ac:dyDescent="0.3">
      <c r="A958" s="69"/>
      <c r="B958" s="69"/>
      <c r="C958" s="159"/>
      <c r="D958" s="69"/>
      <c r="E958" s="69"/>
      <c r="F958" s="160"/>
      <c r="G958" s="160"/>
      <c r="H958" s="69"/>
      <c r="I958" s="69"/>
      <c r="J958" s="4"/>
      <c r="K958" s="4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 spans="1:26" ht="15.75" customHeight="1" x14ac:dyDescent="0.3">
      <c r="A959" s="69"/>
      <c r="B959" s="69"/>
      <c r="C959" s="159"/>
      <c r="D959" s="69"/>
      <c r="E959" s="69"/>
      <c r="F959" s="160"/>
      <c r="G959" s="160"/>
      <c r="H959" s="69"/>
      <c r="I959" s="69"/>
      <c r="J959" s="4"/>
      <c r="K959" s="4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 spans="1:26" ht="15.75" customHeight="1" x14ac:dyDescent="0.3">
      <c r="A960" s="69"/>
      <c r="B960" s="69"/>
      <c r="C960" s="159"/>
      <c r="D960" s="69"/>
      <c r="E960" s="69"/>
      <c r="F960" s="160"/>
      <c r="G960" s="160"/>
      <c r="H960" s="69"/>
      <c r="I960" s="69"/>
      <c r="J960" s="4"/>
      <c r="K960" s="4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 spans="1:26" ht="15.75" customHeight="1" x14ac:dyDescent="0.3">
      <c r="A961" s="69"/>
      <c r="B961" s="69"/>
      <c r="C961" s="159"/>
      <c r="D961" s="69"/>
      <c r="E961" s="69"/>
      <c r="F961" s="160"/>
      <c r="G961" s="160"/>
      <c r="H961" s="69"/>
      <c r="I961" s="69"/>
      <c r="J961" s="4"/>
      <c r="K961" s="4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 spans="1:26" ht="15.75" customHeight="1" x14ac:dyDescent="0.3">
      <c r="A962" s="69"/>
      <c r="B962" s="69"/>
      <c r="C962" s="159"/>
      <c r="D962" s="69"/>
      <c r="E962" s="69"/>
      <c r="F962" s="160"/>
      <c r="G962" s="160"/>
      <c r="H962" s="69"/>
      <c r="I962" s="69"/>
      <c r="J962" s="4"/>
      <c r="K962" s="4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 spans="1:26" ht="15.75" customHeight="1" x14ac:dyDescent="0.3">
      <c r="A963" s="69"/>
      <c r="B963" s="69"/>
      <c r="C963" s="159"/>
      <c r="D963" s="69"/>
      <c r="E963" s="69"/>
      <c r="F963" s="160"/>
      <c r="G963" s="160"/>
      <c r="H963" s="69"/>
      <c r="I963" s="69"/>
      <c r="J963" s="4"/>
      <c r="K963" s="4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 spans="1:26" ht="15.75" customHeight="1" x14ac:dyDescent="0.3">
      <c r="A964" s="69"/>
      <c r="B964" s="69"/>
      <c r="C964" s="159"/>
      <c r="D964" s="69"/>
      <c r="E964" s="69"/>
      <c r="F964" s="160"/>
      <c r="G964" s="160"/>
      <c r="H964" s="69"/>
      <c r="I964" s="69"/>
      <c r="J964" s="4"/>
      <c r="K964" s="4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 spans="1:26" ht="15.75" customHeight="1" x14ac:dyDescent="0.3">
      <c r="A965" s="69"/>
      <c r="B965" s="69"/>
      <c r="C965" s="159"/>
      <c r="D965" s="69"/>
      <c r="E965" s="69"/>
      <c r="F965" s="160"/>
      <c r="G965" s="160"/>
      <c r="H965" s="69"/>
      <c r="I965" s="69"/>
      <c r="J965" s="4"/>
      <c r="K965" s="4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 spans="1:26" ht="15.75" customHeight="1" x14ac:dyDescent="0.3">
      <c r="A966" s="69"/>
      <c r="B966" s="69"/>
      <c r="C966" s="159"/>
      <c r="D966" s="69"/>
      <c r="E966" s="69"/>
      <c r="F966" s="160"/>
      <c r="G966" s="160"/>
      <c r="H966" s="69"/>
      <c r="I966" s="69"/>
      <c r="J966" s="4"/>
      <c r="K966" s="4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 spans="1:26" ht="15.75" customHeight="1" x14ac:dyDescent="0.3">
      <c r="A967" s="69"/>
      <c r="B967" s="69"/>
      <c r="C967" s="159"/>
      <c r="D967" s="69"/>
      <c r="E967" s="69"/>
      <c r="F967" s="160"/>
      <c r="G967" s="160"/>
      <c r="H967" s="69"/>
      <c r="I967" s="69"/>
      <c r="J967" s="4"/>
      <c r="K967" s="4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 spans="1:26" ht="15.75" customHeight="1" x14ac:dyDescent="0.3">
      <c r="A968" s="69"/>
      <c r="B968" s="69"/>
      <c r="C968" s="159"/>
      <c r="D968" s="69"/>
      <c r="E968" s="69"/>
      <c r="F968" s="160"/>
      <c r="G968" s="160"/>
      <c r="H968" s="69"/>
      <c r="I968" s="69"/>
      <c r="J968" s="4"/>
      <c r="K968" s="4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 spans="1:26" ht="15.75" customHeight="1" x14ac:dyDescent="0.3">
      <c r="A969" s="69"/>
      <c r="B969" s="69"/>
      <c r="C969" s="159"/>
      <c r="D969" s="69"/>
      <c r="E969" s="69"/>
      <c r="F969" s="160"/>
      <c r="G969" s="160"/>
      <c r="H969" s="69"/>
      <c r="I969" s="69"/>
      <c r="J969" s="4"/>
      <c r="K969" s="4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 spans="1:26" ht="15.75" customHeight="1" x14ac:dyDescent="0.3">
      <c r="A970" s="69"/>
      <c r="B970" s="69"/>
      <c r="C970" s="159"/>
      <c r="D970" s="69"/>
      <c r="E970" s="69"/>
      <c r="F970" s="160"/>
      <c r="G970" s="160"/>
      <c r="H970" s="69"/>
      <c r="I970" s="69"/>
      <c r="J970" s="4"/>
      <c r="K970" s="4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 spans="1:26" ht="15.75" customHeight="1" x14ac:dyDescent="0.3">
      <c r="A971" s="69"/>
      <c r="B971" s="69"/>
      <c r="C971" s="159"/>
      <c r="D971" s="69"/>
      <c r="E971" s="69"/>
      <c r="F971" s="160"/>
      <c r="G971" s="160"/>
      <c r="H971" s="69"/>
      <c r="I971" s="69"/>
      <c r="J971" s="4"/>
      <c r="K971" s="4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 spans="1:26" ht="15.75" customHeight="1" x14ac:dyDescent="0.3">
      <c r="A972" s="69"/>
      <c r="B972" s="69"/>
      <c r="C972" s="159"/>
      <c r="D972" s="69"/>
      <c r="E972" s="69"/>
      <c r="F972" s="160"/>
      <c r="G972" s="160"/>
      <c r="H972" s="69"/>
      <c r="I972" s="69"/>
      <c r="J972" s="4"/>
      <c r="K972" s="4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 spans="1:26" ht="15.75" customHeight="1" x14ac:dyDescent="0.3">
      <c r="A973" s="69"/>
      <c r="B973" s="69"/>
      <c r="C973" s="159"/>
      <c r="D973" s="69"/>
      <c r="E973" s="69"/>
      <c r="F973" s="160"/>
      <c r="G973" s="160"/>
      <c r="H973" s="69"/>
      <c r="I973" s="69"/>
      <c r="J973" s="4"/>
      <c r="K973" s="4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 spans="1:26" ht="15.75" customHeight="1" x14ac:dyDescent="0.3">
      <c r="A974" s="69"/>
      <c r="B974" s="69"/>
      <c r="C974" s="159"/>
      <c r="D974" s="69"/>
      <c r="E974" s="69"/>
      <c r="F974" s="160"/>
      <c r="G974" s="160"/>
      <c r="H974" s="69"/>
      <c r="I974" s="69"/>
      <c r="J974" s="4"/>
      <c r="K974" s="4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 spans="1:26" ht="15.75" customHeight="1" x14ac:dyDescent="0.3">
      <c r="A975" s="69"/>
      <c r="B975" s="69"/>
      <c r="C975" s="159"/>
      <c r="D975" s="69"/>
      <c r="E975" s="69"/>
      <c r="F975" s="160"/>
      <c r="G975" s="160"/>
      <c r="H975" s="69"/>
      <c r="I975" s="69"/>
      <c r="J975" s="4"/>
      <c r="K975" s="4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 spans="1:26" ht="15.75" customHeight="1" x14ac:dyDescent="0.3">
      <c r="A976" s="69"/>
      <c r="B976" s="69"/>
      <c r="C976" s="159"/>
      <c r="D976" s="69"/>
      <c r="E976" s="69"/>
      <c r="F976" s="160"/>
      <c r="G976" s="160"/>
      <c r="H976" s="69"/>
      <c r="I976" s="69"/>
      <c r="J976" s="4"/>
      <c r="K976" s="4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 spans="1:26" ht="15.75" customHeight="1" x14ac:dyDescent="0.3">
      <c r="A977" s="69"/>
      <c r="B977" s="69"/>
      <c r="C977" s="159"/>
      <c r="D977" s="69"/>
      <c r="E977" s="69"/>
      <c r="F977" s="160"/>
      <c r="G977" s="160"/>
      <c r="H977" s="69"/>
      <c r="I977" s="69"/>
      <c r="J977" s="4"/>
      <c r="K977" s="4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 spans="1:26" ht="15.75" customHeight="1" x14ac:dyDescent="0.3">
      <c r="A978" s="69"/>
      <c r="B978" s="69"/>
      <c r="C978" s="159"/>
      <c r="D978" s="69"/>
      <c r="E978" s="69"/>
      <c r="F978" s="160"/>
      <c r="G978" s="160"/>
      <c r="H978" s="69"/>
      <c r="I978" s="69"/>
      <c r="J978" s="4"/>
      <c r="K978" s="4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 spans="1:26" ht="15.75" customHeight="1" x14ac:dyDescent="0.3">
      <c r="A979" s="69"/>
      <c r="B979" s="69"/>
      <c r="C979" s="159"/>
      <c r="D979" s="69"/>
      <c r="E979" s="69"/>
      <c r="F979" s="160"/>
      <c r="G979" s="160"/>
      <c r="H979" s="69"/>
      <c r="I979" s="69"/>
      <c r="J979" s="4"/>
      <c r="K979" s="4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 spans="1:26" ht="15.75" customHeight="1" x14ac:dyDescent="0.3">
      <c r="A980" s="69"/>
      <c r="B980" s="69"/>
      <c r="C980" s="159"/>
      <c r="D980" s="69"/>
      <c r="E980" s="69"/>
      <c r="F980" s="160"/>
      <c r="G980" s="160"/>
      <c r="H980" s="69"/>
      <c r="I980" s="69"/>
      <c r="J980" s="4"/>
      <c r="K980" s="4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 spans="1:26" ht="15.75" customHeight="1" x14ac:dyDescent="0.3">
      <c r="A981" s="69"/>
      <c r="B981" s="69"/>
      <c r="C981" s="159"/>
      <c r="D981" s="69"/>
      <c r="E981" s="69"/>
      <c r="F981" s="160"/>
      <c r="G981" s="160"/>
      <c r="H981" s="69"/>
      <c r="I981" s="69"/>
      <c r="J981" s="4"/>
      <c r="K981" s="4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 spans="1:26" ht="15.75" customHeight="1" x14ac:dyDescent="0.3">
      <c r="A982" s="69"/>
      <c r="B982" s="69"/>
      <c r="C982" s="159"/>
      <c r="D982" s="69"/>
      <c r="E982" s="69"/>
      <c r="F982" s="160"/>
      <c r="G982" s="160"/>
      <c r="H982" s="69"/>
      <c r="I982" s="69"/>
      <c r="J982" s="4"/>
      <c r="K982" s="4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 spans="1:26" ht="15.75" customHeight="1" x14ac:dyDescent="0.3">
      <c r="A983" s="69"/>
      <c r="B983" s="69"/>
      <c r="C983" s="159"/>
      <c r="D983" s="69"/>
      <c r="E983" s="69"/>
      <c r="F983" s="160"/>
      <c r="G983" s="160"/>
      <c r="H983" s="69"/>
      <c r="I983" s="69"/>
      <c r="J983" s="4"/>
      <c r="K983" s="4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 spans="1:26" ht="15.75" customHeight="1" x14ac:dyDescent="0.3">
      <c r="A984" s="69"/>
      <c r="B984" s="69"/>
      <c r="C984" s="159"/>
      <c r="D984" s="69"/>
      <c r="E984" s="69"/>
      <c r="F984" s="160"/>
      <c r="G984" s="160"/>
      <c r="H984" s="69"/>
      <c r="I984" s="69"/>
      <c r="J984" s="4"/>
      <c r="K984" s="4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 spans="1:26" ht="15.75" customHeight="1" x14ac:dyDescent="0.3">
      <c r="A985" s="69"/>
      <c r="B985" s="69"/>
      <c r="C985" s="159"/>
      <c r="D985" s="69"/>
      <c r="E985" s="69"/>
      <c r="F985" s="160"/>
      <c r="G985" s="160"/>
      <c r="H985" s="69"/>
      <c r="I985" s="69"/>
      <c r="J985" s="4"/>
      <c r="K985" s="4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 spans="1:26" ht="15.75" customHeight="1" x14ac:dyDescent="0.3">
      <c r="A986" s="69"/>
      <c r="B986" s="69"/>
      <c r="C986" s="159"/>
      <c r="D986" s="69"/>
      <c r="E986" s="69"/>
      <c r="F986" s="160"/>
      <c r="G986" s="160"/>
      <c r="H986" s="69"/>
      <c r="I986" s="69"/>
      <c r="J986" s="4"/>
      <c r="K986" s="4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 spans="1:26" ht="15.75" customHeight="1" x14ac:dyDescent="0.3">
      <c r="A987" s="69"/>
      <c r="B987" s="69"/>
      <c r="C987" s="159"/>
      <c r="D987" s="69"/>
      <c r="E987" s="69"/>
      <c r="F987" s="160"/>
      <c r="G987" s="160"/>
      <c r="H987" s="69"/>
      <c r="I987" s="69"/>
      <c r="J987" s="4"/>
      <c r="K987" s="4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 spans="1:26" ht="15.75" customHeight="1" x14ac:dyDescent="0.3">
      <c r="A988" s="69"/>
      <c r="B988" s="69"/>
      <c r="C988" s="159"/>
      <c r="D988" s="69"/>
      <c r="E988" s="69"/>
      <c r="F988" s="160"/>
      <c r="G988" s="160"/>
      <c r="H988" s="69"/>
      <c r="I988" s="69"/>
      <c r="J988" s="4"/>
      <c r="K988" s="4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 spans="1:26" ht="15.75" customHeight="1" x14ac:dyDescent="0.3">
      <c r="A989" s="69"/>
      <c r="B989" s="69"/>
      <c r="C989" s="159"/>
      <c r="D989" s="69"/>
      <c r="E989" s="69"/>
      <c r="F989" s="160"/>
      <c r="G989" s="160"/>
      <c r="H989" s="69"/>
      <c r="I989" s="69"/>
      <c r="J989" s="4"/>
      <c r="K989" s="4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 spans="1:26" ht="15.75" customHeight="1" x14ac:dyDescent="0.3">
      <c r="A990" s="69"/>
      <c r="B990" s="69"/>
      <c r="C990" s="159"/>
      <c r="D990" s="69"/>
      <c r="E990" s="69"/>
      <c r="F990" s="160"/>
      <c r="G990" s="160"/>
      <c r="H990" s="69"/>
      <c r="I990" s="69"/>
      <c r="J990" s="4"/>
      <c r="K990" s="4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 spans="1:26" ht="15.75" customHeight="1" x14ac:dyDescent="0.3">
      <c r="A991" s="69"/>
      <c r="B991" s="69"/>
      <c r="C991" s="159"/>
      <c r="D991" s="69"/>
      <c r="E991" s="69"/>
      <c r="F991" s="160"/>
      <c r="G991" s="160"/>
      <c r="H991" s="69"/>
      <c r="I991" s="69"/>
      <c r="J991" s="4"/>
      <c r="K991" s="4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 spans="1:26" ht="15.75" customHeight="1" x14ac:dyDescent="0.3">
      <c r="A992" s="69"/>
      <c r="B992" s="69"/>
      <c r="C992" s="159"/>
      <c r="D992" s="69"/>
      <c r="E992" s="69"/>
      <c r="F992" s="160"/>
      <c r="G992" s="160"/>
      <c r="H992" s="69"/>
      <c r="I992" s="69"/>
      <c r="J992" s="4"/>
      <c r="K992" s="4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 spans="1:26" ht="15.75" customHeight="1" x14ac:dyDescent="0.3">
      <c r="A993" s="69"/>
      <c r="B993" s="69"/>
      <c r="C993" s="159"/>
      <c r="D993" s="69"/>
      <c r="E993" s="69"/>
      <c r="F993" s="160"/>
      <c r="G993" s="160"/>
      <c r="H993" s="69"/>
      <c r="I993" s="69"/>
      <c r="J993" s="4"/>
      <c r="K993" s="4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 spans="1:26" ht="15.75" customHeight="1" x14ac:dyDescent="0.3">
      <c r="A994" s="69"/>
      <c r="B994" s="69"/>
      <c r="C994" s="159"/>
      <c r="D994" s="69"/>
      <c r="E994" s="69"/>
      <c r="F994" s="160"/>
      <c r="G994" s="160"/>
      <c r="H994" s="69"/>
      <c r="I994" s="69"/>
      <c r="J994" s="4"/>
      <c r="K994" s="4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 spans="1:26" ht="15.75" customHeight="1" x14ac:dyDescent="0.3">
      <c r="A995" s="69"/>
      <c r="B995" s="69"/>
      <c r="C995" s="159"/>
      <c r="D995" s="69"/>
      <c r="E995" s="69"/>
      <c r="F995" s="160"/>
      <c r="G995" s="160"/>
      <c r="H995" s="69"/>
      <c r="I995" s="69"/>
      <c r="J995" s="4"/>
      <c r="K995" s="4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 spans="1:26" ht="15.75" customHeight="1" x14ac:dyDescent="0.3">
      <c r="A996" s="69"/>
      <c r="B996" s="69"/>
      <c r="C996" s="159"/>
      <c r="D996" s="69"/>
      <c r="E996" s="69"/>
      <c r="F996" s="160"/>
      <c r="G996" s="160"/>
      <c r="H996" s="69"/>
      <c r="I996" s="69"/>
      <c r="J996" s="4"/>
      <c r="K996" s="4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 spans="1:26" ht="15.75" customHeight="1" x14ac:dyDescent="0.3">
      <c r="A997" s="69"/>
      <c r="B997" s="69"/>
      <c r="C997" s="159"/>
      <c r="D997" s="69"/>
      <c r="E997" s="69"/>
      <c r="F997" s="160"/>
      <c r="G997" s="160"/>
      <c r="H997" s="69"/>
      <c r="I997" s="69"/>
      <c r="J997" s="4"/>
      <c r="K997" s="4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 spans="1:26" ht="15.75" customHeight="1" x14ac:dyDescent="0.3">
      <c r="A998" s="69"/>
      <c r="B998" s="69"/>
      <c r="C998" s="159"/>
      <c r="D998" s="69"/>
      <c r="E998" s="69"/>
      <c r="F998" s="160"/>
      <c r="G998" s="160"/>
      <c r="H998" s="69"/>
      <c r="I998" s="69"/>
      <c r="J998" s="4"/>
      <c r="K998" s="4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 spans="1:26" ht="15.75" customHeight="1" x14ac:dyDescent="0.3">
      <c r="A999" s="69"/>
      <c r="B999" s="69"/>
      <c r="C999" s="159"/>
      <c r="D999" s="69"/>
      <c r="E999" s="69"/>
      <c r="F999" s="160"/>
      <c r="G999" s="160"/>
      <c r="H999" s="69"/>
      <c r="I999" s="69"/>
      <c r="J999" s="4"/>
      <c r="K999" s="4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 spans="1:26" ht="15.75" customHeight="1" x14ac:dyDescent="0.3">
      <c r="A1000" s="69"/>
      <c r="B1000" s="69"/>
      <c r="C1000" s="159"/>
      <c r="D1000" s="69"/>
      <c r="E1000" s="69"/>
      <c r="F1000" s="160"/>
      <c r="G1000" s="160"/>
      <c r="H1000" s="69"/>
      <c r="I1000" s="69"/>
      <c r="J1000" s="4"/>
      <c r="K1000" s="4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3">
    <mergeCell ref="A1:G1"/>
    <mergeCell ref="D3:E3"/>
    <mergeCell ref="C16:D16"/>
  </mergeCells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Z1000"/>
  <sheetViews>
    <sheetView workbookViewId="0"/>
  </sheetViews>
  <sheetFormatPr defaultColWidth="14.44140625" defaultRowHeight="15" customHeight="1" x14ac:dyDescent="0.3"/>
  <cols>
    <col min="1" max="1" width="5.6640625" customWidth="1"/>
    <col min="2" max="2" width="11.5546875" customWidth="1"/>
    <col min="3" max="3" width="52.5546875" customWidth="1"/>
    <col min="4" max="4" width="22.33203125" customWidth="1"/>
    <col min="5" max="5" width="8.44140625" customWidth="1"/>
    <col min="6" max="6" width="10.44140625" customWidth="1"/>
    <col min="7" max="7" width="11.5546875" customWidth="1"/>
    <col min="8" max="26" width="9.109375" customWidth="1"/>
  </cols>
  <sheetData>
    <row r="1" spans="1:26" ht="18" x14ac:dyDescent="0.3">
      <c r="A1" s="278" t="s">
        <v>296</v>
      </c>
      <c r="B1" s="253"/>
      <c r="C1" s="253"/>
      <c r="D1" s="253"/>
      <c r="E1" s="253"/>
      <c r="F1" s="253"/>
      <c r="G1" s="254"/>
      <c r="H1" s="69"/>
      <c r="I1" s="69"/>
      <c r="J1" s="4"/>
      <c r="K1" s="4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spans="1:26" ht="14.4" x14ac:dyDescent="0.3">
      <c r="A2" s="46" t="s">
        <v>6</v>
      </c>
      <c r="B2" s="27" t="s">
        <v>8</v>
      </c>
      <c r="C2" s="111" t="s">
        <v>10</v>
      </c>
      <c r="D2" s="27" t="s">
        <v>12</v>
      </c>
      <c r="E2" s="27" t="s">
        <v>15</v>
      </c>
      <c r="F2" s="145" t="s">
        <v>16</v>
      </c>
      <c r="G2" s="146" t="s">
        <v>19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6" x14ac:dyDescent="0.3">
      <c r="A3" s="35"/>
      <c r="B3" s="36"/>
      <c r="C3" s="37"/>
      <c r="D3" s="255" t="s">
        <v>25</v>
      </c>
      <c r="E3" s="240"/>
      <c r="F3" s="147">
        <f>'May-24'!F16</f>
        <v>3734</v>
      </c>
      <c r="G3" s="148"/>
      <c r="H3" s="69"/>
      <c r="I3" s="69"/>
      <c r="J3" s="4"/>
      <c r="K3" s="4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spans="1:26" ht="28.8" x14ac:dyDescent="0.3">
      <c r="A4" s="35">
        <v>1</v>
      </c>
      <c r="B4" s="42">
        <v>45455</v>
      </c>
      <c r="C4" s="26" t="s">
        <v>297</v>
      </c>
      <c r="D4" s="17" t="s">
        <v>64</v>
      </c>
      <c r="E4" s="17" t="s">
        <v>45</v>
      </c>
      <c r="F4" s="28"/>
      <c r="G4" s="149">
        <v>150</v>
      </c>
      <c r="H4" s="69"/>
      <c r="I4" s="69"/>
      <c r="J4" s="4"/>
      <c r="K4" s="4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spans="1:26" ht="15.6" x14ac:dyDescent="0.3">
      <c r="A5" s="35">
        <f t="shared" ref="A5:A18" si="0">A4+1</f>
        <v>2</v>
      </c>
      <c r="B5" s="42">
        <v>45455</v>
      </c>
      <c r="C5" s="26" t="s">
        <v>298</v>
      </c>
      <c r="D5" s="17" t="s">
        <v>64</v>
      </c>
      <c r="E5" s="17" t="s">
        <v>45</v>
      </c>
      <c r="F5" s="28"/>
      <c r="G5" s="149">
        <v>130</v>
      </c>
      <c r="H5" s="69"/>
      <c r="I5" s="69"/>
      <c r="J5" s="4"/>
      <c r="K5" s="4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spans="1:26" ht="15.6" x14ac:dyDescent="0.3">
      <c r="A6" s="35">
        <f t="shared" si="0"/>
        <v>3</v>
      </c>
      <c r="B6" s="42">
        <v>45455</v>
      </c>
      <c r="C6" s="26" t="s">
        <v>299</v>
      </c>
      <c r="D6" s="17" t="s">
        <v>64</v>
      </c>
      <c r="E6" s="17" t="s">
        <v>45</v>
      </c>
      <c r="F6" s="28"/>
      <c r="G6" s="149">
        <v>100</v>
      </c>
      <c r="H6" s="69"/>
      <c r="I6" s="69"/>
      <c r="J6" s="4"/>
      <c r="K6" s="4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spans="1:26" ht="28.8" x14ac:dyDescent="0.3">
      <c r="A7" s="35">
        <f t="shared" si="0"/>
        <v>4</v>
      </c>
      <c r="B7" s="42">
        <v>45456</v>
      </c>
      <c r="C7" s="26" t="s">
        <v>300</v>
      </c>
      <c r="D7" s="17" t="s">
        <v>64</v>
      </c>
      <c r="E7" s="17" t="s">
        <v>45</v>
      </c>
      <c r="F7" s="28"/>
      <c r="G7" s="149">
        <v>110</v>
      </c>
      <c r="H7" s="69"/>
      <c r="I7" s="69"/>
      <c r="J7" s="4"/>
      <c r="K7" s="4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spans="1:26" ht="15.6" x14ac:dyDescent="0.3">
      <c r="A8" s="35">
        <f t="shared" si="0"/>
        <v>5</v>
      </c>
      <c r="B8" s="42">
        <v>45456</v>
      </c>
      <c r="C8" s="26" t="s">
        <v>301</v>
      </c>
      <c r="D8" s="17" t="s">
        <v>64</v>
      </c>
      <c r="E8" s="17" t="s">
        <v>45</v>
      </c>
      <c r="F8" s="28"/>
      <c r="G8" s="149">
        <v>110</v>
      </c>
      <c r="H8" s="69"/>
      <c r="I8" s="69"/>
      <c r="J8" s="4"/>
      <c r="K8" s="4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spans="1:26" ht="15.6" x14ac:dyDescent="0.3">
      <c r="A9" s="35">
        <f t="shared" si="0"/>
        <v>6</v>
      </c>
      <c r="B9" s="42">
        <v>45458</v>
      </c>
      <c r="C9" s="26" t="s">
        <v>302</v>
      </c>
      <c r="D9" s="17" t="s">
        <v>64</v>
      </c>
      <c r="E9" s="17" t="s">
        <v>45</v>
      </c>
      <c r="F9" s="28"/>
      <c r="G9" s="149">
        <v>1360</v>
      </c>
      <c r="H9" s="69"/>
      <c r="I9" s="69"/>
      <c r="J9" s="4"/>
      <c r="K9" s="4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spans="1:26" ht="15.6" x14ac:dyDescent="0.3">
      <c r="A10" s="35">
        <f t="shared" si="0"/>
        <v>7</v>
      </c>
      <c r="B10" s="42">
        <v>45459</v>
      </c>
      <c r="C10" s="26" t="s">
        <v>303</v>
      </c>
      <c r="D10" s="17" t="s">
        <v>64</v>
      </c>
      <c r="E10" s="17" t="s">
        <v>45</v>
      </c>
      <c r="F10" s="28"/>
      <c r="G10" s="149">
        <v>150</v>
      </c>
      <c r="H10" s="69"/>
      <c r="I10" s="69"/>
      <c r="J10" s="4"/>
      <c r="K10" s="4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spans="1:26" ht="28.8" x14ac:dyDescent="0.3">
      <c r="A11" s="35">
        <f t="shared" si="0"/>
        <v>8</v>
      </c>
      <c r="B11" s="42">
        <v>45461</v>
      </c>
      <c r="C11" s="26" t="s">
        <v>304</v>
      </c>
      <c r="D11" s="17" t="s">
        <v>64</v>
      </c>
      <c r="E11" s="17" t="s">
        <v>45</v>
      </c>
      <c r="F11" s="28"/>
      <c r="G11" s="149">
        <v>500</v>
      </c>
      <c r="H11" s="69"/>
      <c r="I11" s="69"/>
      <c r="J11" s="4"/>
      <c r="K11" s="4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spans="1:26" ht="15.6" x14ac:dyDescent="0.3">
      <c r="A12" s="35">
        <f t="shared" si="0"/>
        <v>9</v>
      </c>
      <c r="B12" s="42">
        <v>45466</v>
      </c>
      <c r="C12" s="26" t="s">
        <v>305</v>
      </c>
      <c r="D12" s="17" t="s">
        <v>306</v>
      </c>
      <c r="E12" s="17" t="s">
        <v>45</v>
      </c>
      <c r="F12" s="57"/>
      <c r="G12" s="155">
        <v>810</v>
      </c>
      <c r="H12" s="69"/>
      <c r="I12" s="69"/>
      <c r="J12" s="4"/>
      <c r="K12" s="4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spans="1:26" ht="15.6" x14ac:dyDescent="0.3">
      <c r="A13" s="35">
        <f t="shared" si="0"/>
        <v>10</v>
      </c>
      <c r="B13" s="42">
        <v>45468</v>
      </c>
      <c r="C13" s="26" t="s">
        <v>307</v>
      </c>
      <c r="D13" s="17" t="s">
        <v>306</v>
      </c>
      <c r="E13" s="17" t="s">
        <v>45</v>
      </c>
      <c r="F13" s="57"/>
      <c r="G13" s="155">
        <v>18</v>
      </c>
      <c r="H13" s="69"/>
      <c r="I13" s="69"/>
      <c r="J13" s="4"/>
      <c r="K13" s="4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spans="1:26" ht="28.8" x14ac:dyDescent="0.3">
      <c r="A14" s="35">
        <f t="shared" si="0"/>
        <v>11</v>
      </c>
      <c r="B14" s="42">
        <v>45468</v>
      </c>
      <c r="C14" s="26" t="s">
        <v>308</v>
      </c>
      <c r="D14" s="17" t="s">
        <v>64</v>
      </c>
      <c r="E14" s="17" t="s">
        <v>45</v>
      </c>
      <c r="F14" s="57"/>
      <c r="G14" s="155">
        <v>295</v>
      </c>
      <c r="H14" s="69"/>
      <c r="I14" s="69"/>
      <c r="J14" s="4"/>
      <c r="K14" s="4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spans="1:26" ht="28.8" x14ac:dyDescent="0.3">
      <c r="A15" s="35">
        <f t="shared" si="0"/>
        <v>12</v>
      </c>
      <c r="B15" s="42">
        <v>45470</v>
      </c>
      <c r="C15" s="26" t="s">
        <v>309</v>
      </c>
      <c r="D15" s="17" t="s">
        <v>64</v>
      </c>
      <c r="E15" s="17" t="s">
        <v>45</v>
      </c>
      <c r="F15" s="57"/>
      <c r="G15" s="155">
        <v>580</v>
      </c>
      <c r="H15" s="69"/>
      <c r="I15" s="69"/>
      <c r="J15" s="4"/>
      <c r="K15" s="4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spans="1:26" ht="15.6" x14ac:dyDescent="0.3">
      <c r="A16" s="35">
        <f t="shared" si="0"/>
        <v>13</v>
      </c>
      <c r="B16" s="42">
        <v>45472</v>
      </c>
      <c r="C16" s="26" t="s">
        <v>310</v>
      </c>
      <c r="D16" s="17" t="s">
        <v>64</v>
      </c>
      <c r="E16" s="17" t="s">
        <v>45</v>
      </c>
      <c r="F16" s="57"/>
      <c r="G16" s="155">
        <v>180</v>
      </c>
      <c r="H16" s="69"/>
      <c r="I16" s="69"/>
      <c r="J16" s="4"/>
      <c r="K16" s="4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spans="1:26" ht="15.6" x14ac:dyDescent="0.3">
      <c r="A17" s="35">
        <f t="shared" si="0"/>
        <v>14</v>
      </c>
      <c r="B17" s="42">
        <v>45473</v>
      </c>
      <c r="C17" s="26" t="s">
        <v>311</v>
      </c>
      <c r="D17" s="17" t="s">
        <v>64</v>
      </c>
      <c r="E17" s="17" t="s">
        <v>45</v>
      </c>
      <c r="F17" s="57"/>
      <c r="G17" s="155">
        <v>480</v>
      </c>
      <c r="H17" s="69"/>
      <c r="I17" s="69"/>
      <c r="J17" s="4"/>
      <c r="K17" s="4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spans="1:26" ht="43.2" x14ac:dyDescent="0.3">
      <c r="A18" s="35">
        <f t="shared" si="0"/>
        <v>15</v>
      </c>
      <c r="B18" s="42">
        <v>45473</v>
      </c>
      <c r="C18" s="26" t="s">
        <v>312</v>
      </c>
      <c r="D18" s="17" t="s">
        <v>64</v>
      </c>
      <c r="E18" s="17" t="s">
        <v>45</v>
      </c>
      <c r="F18" s="57"/>
      <c r="G18" s="155">
        <v>300</v>
      </c>
      <c r="H18" s="69"/>
      <c r="I18" s="69"/>
      <c r="J18" s="4"/>
      <c r="K18" s="4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spans="1:26" ht="14.4" x14ac:dyDescent="0.3">
      <c r="A19" s="46"/>
      <c r="B19" s="36"/>
      <c r="C19" s="26"/>
      <c r="D19" s="27" t="s">
        <v>52</v>
      </c>
      <c r="E19" s="27"/>
      <c r="F19" s="59">
        <f>SUM(F3:F12)</f>
        <v>3734</v>
      </c>
      <c r="G19" s="161">
        <f>SUM(G3:G18)</f>
        <v>5273</v>
      </c>
      <c r="H19" s="69"/>
      <c r="I19" s="69"/>
      <c r="J19" s="4"/>
      <c r="K19" s="4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spans="1:26" ht="14.4" x14ac:dyDescent="0.3">
      <c r="A20" s="49"/>
      <c r="B20" s="50"/>
      <c r="C20" s="256" t="s">
        <v>73</v>
      </c>
      <c r="D20" s="248"/>
      <c r="E20" s="51"/>
      <c r="F20" s="162">
        <f>F19-G19</f>
        <v>-1539</v>
      </c>
      <c r="G20" s="163"/>
      <c r="H20" s="69"/>
      <c r="I20" s="69"/>
      <c r="J20" s="4"/>
      <c r="K20" s="4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spans="1:26" ht="15.75" customHeight="1" x14ac:dyDescent="0.3">
      <c r="A21" s="69"/>
      <c r="B21" s="69"/>
      <c r="C21" s="159"/>
      <c r="D21" s="69"/>
      <c r="E21" s="69"/>
      <c r="F21" s="160"/>
      <c r="G21" s="160"/>
      <c r="H21" s="69"/>
      <c r="I21" s="69"/>
      <c r="J21" s="4"/>
      <c r="K21" s="4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spans="1:26" ht="15.75" customHeight="1" x14ac:dyDescent="0.3">
      <c r="A22" s="69"/>
      <c r="B22" s="69"/>
      <c r="C22" s="159"/>
      <c r="D22" s="69"/>
      <c r="E22" s="69"/>
      <c r="F22" s="160"/>
      <c r="G22" s="160"/>
      <c r="H22" s="69"/>
      <c r="I22" s="69"/>
      <c r="J22" s="4"/>
      <c r="K22" s="4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spans="1:26" ht="15.75" customHeight="1" x14ac:dyDescent="0.3">
      <c r="A23" s="69"/>
      <c r="B23" s="69"/>
      <c r="C23" s="159"/>
      <c r="D23" s="69"/>
      <c r="E23" s="69"/>
      <c r="F23" s="160"/>
      <c r="G23" s="160"/>
      <c r="H23" s="69"/>
      <c r="I23" s="69"/>
      <c r="J23" s="4"/>
      <c r="K23" s="4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spans="1:26" ht="15.75" customHeight="1" x14ac:dyDescent="0.3">
      <c r="A24" s="69"/>
      <c r="B24" s="69"/>
      <c r="C24" s="159"/>
      <c r="D24" s="69"/>
      <c r="E24" s="69"/>
      <c r="F24" s="160"/>
      <c r="G24" s="160"/>
      <c r="H24" s="69"/>
      <c r="I24" s="69"/>
      <c r="J24" s="4"/>
      <c r="K24" s="4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spans="1:26" ht="15.75" customHeight="1" x14ac:dyDescent="0.3">
      <c r="A25" s="69"/>
      <c r="B25" s="69"/>
      <c r="C25" s="159"/>
      <c r="D25" s="69"/>
      <c r="E25" s="69"/>
      <c r="F25" s="160"/>
      <c r="G25" s="160"/>
      <c r="H25" s="69"/>
      <c r="I25" s="69"/>
      <c r="J25" s="4"/>
      <c r="K25" s="4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spans="1:26" ht="15.75" customHeight="1" x14ac:dyDescent="0.3">
      <c r="A26" s="69"/>
      <c r="B26" s="69"/>
      <c r="C26" s="159"/>
      <c r="D26" s="69"/>
      <c r="E26" s="69"/>
      <c r="F26" s="160"/>
      <c r="G26" s="160"/>
      <c r="H26" s="69"/>
      <c r="I26" s="69"/>
      <c r="J26" s="4"/>
      <c r="K26" s="4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spans="1:26" ht="15.75" customHeight="1" x14ac:dyDescent="0.3">
      <c r="A27" s="69"/>
      <c r="B27" s="69"/>
      <c r="C27" s="159"/>
      <c r="D27" s="69"/>
      <c r="E27" s="69"/>
      <c r="F27" s="160"/>
      <c r="G27" s="160"/>
      <c r="H27" s="69"/>
      <c r="I27" s="69"/>
      <c r="J27" s="4"/>
      <c r="K27" s="4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spans="1:26" ht="15.75" customHeight="1" x14ac:dyDescent="0.3">
      <c r="A28" s="69"/>
      <c r="B28" s="69"/>
      <c r="C28" s="159"/>
      <c r="D28" s="69"/>
      <c r="E28" s="69"/>
      <c r="F28" s="160"/>
      <c r="G28" s="160"/>
      <c r="H28" s="69"/>
      <c r="I28" s="69"/>
      <c r="J28" s="4"/>
      <c r="K28" s="4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spans="1:26" ht="15.75" customHeight="1" x14ac:dyDescent="0.3">
      <c r="A29" s="69"/>
      <c r="B29" s="69"/>
      <c r="C29" s="159"/>
      <c r="D29" s="69"/>
      <c r="E29" s="69"/>
      <c r="F29" s="160"/>
      <c r="G29" s="160"/>
      <c r="H29" s="69"/>
      <c r="I29" s="69"/>
      <c r="J29" s="4"/>
      <c r="K29" s="4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spans="1:26" ht="15.75" customHeight="1" x14ac:dyDescent="0.3">
      <c r="A30" s="69"/>
      <c r="B30" s="69"/>
      <c r="C30" s="159"/>
      <c r="D30" s="69"/>
      <c r="E30" s="69"/>
      <c r="F30" s="160"/>
      <c r="G30" s="160"/>
      <c r="H30" s="69"/>
      <c r="I30" s="69"/>
      <c r="J30" s="4"/>
      <c r="K30" s="4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spans="1:26" ht="15.75" customHeight="1" x14ac:dyDescent="0.3">
      <c r="A31" s="69"/>
      <c r="B31" s="69"/>
      <c r="C31" s="159"/>
      <c r="D31" s="69"/>
      <c r="E31" s="69"/>
      <c r="F31" s="160"/>
      <c r="G31" s="160"/>
      <c r="H31" s="69"/>
      <c r="I31" s="69"/>
      <c r="J31" s="4"/>
      <c r="K31" s="4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spans="1:26" ht="15.75" customHeight="1" x14ac:dyDescent="0.3">
      <c r="A32" s="69"/>
      <c r="B32" s="69"/>
      <c r="C32" s="159"/>
      <c r="D32" s="69"/>
      <c r="E32" s="69"/>
      <c r="F32" s="160"/>
      <c r="G32" s="160"/>
      <c r="H32" s="69"/>
      <c r="I32" s="69"/>
      <c r="J32" s="4"/>
      <c r="K32" s="4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spans="1:26" ht="15.75" customHeight="1" x14ac:dyDescent="0.3">
      <c r="A33" s="69"/>
      <c r="B33" s="69"/>
      <c r="C33" s="159"/>
      <c r="D33" s="69"/>
      <c r="E33" s="69"/>
      <c r="F33" s="160"/>
      <c r="G33" s="160"/>
      <c r="H33" s="69"/>
      <c r="I33" s="69"/>
      <c r="J33" s="4"/>
      <c r="K33" s="4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spans="1:26" ht="15.75" customHeight="1" x14ac:dyDescent="0.3">
      <c r="A34" s="69"/>
      <c r="B34" s="69"/>
      <c r="C34" s="159"/>
      <c r="D34" s="69"/>
      <c r="E34" s="69"/>
      <c r="F34" s="160"/>
      <c r="G34" s="160"/>
      <c r="H34" s="69"/>
      <c r="I34" s="69"/>
      <c r="J34" s="4"/>
      <c r="K34" s="4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spans="1:26" ht="15.75" customHeight="1" x14ac:dyDescent="0.3">
      <c r="A35" s="69"/>
      <c r="B35" s="69"/>
      <c r="C35" s="159"/>
      <c r="D35" s="69"/>
      <c r="E35" s="69"/>
      <c r="F35" s="160"/>
      <c r="G35" s="160"/>
      <c r="H35" s="69"/>
      <c r="I35" s="69"/>
      <c r="J35" s="4"/>
      <c r="K35" s="4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spans="1:26" ht="15.75" customHeight="1" x14ac:dyDescent="0.3">
      <c r="A36" s="69"/>
      <c r="B36" s="69"/>
      <c r="C36" s="159"/>
      <c r="D36" s="69"/>
      <c r="E36" s="69"/>
      <c r="F36" s="160"/>
      <c r="G36" s="160"/>
      <c r="H36" s="69"/>
      <c r="I36" s="69"/>
      <c r="J36" s="4"/>
      <c r="K36" s="4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spans="1:26" ht="15.75" customHeight="1" x14ac:dyDescent="0.3">
      <c r="A37" s="69"/>
      <c r="B37" s="69"/>
      <c r="C37" s="159"/>
      <c r="D37" s="69"/>
      <c r="E37" s="69"/>
      <c r="F37" s="160"/>
      <c r="G37" s="160"/>
      <c r="H37" s="69"/>
      <c r="I37" s="69"/>
      <c r="J37" s="4"/>
      <c r="K37" s="4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spans="1:26" ht="15.75" customHeight="1" x14ac:dyDescent="0.3">
      <c r="A38" s="69"/>
      <c r="B38" s="69"/>
      <c r="C38" s="159"/>
      <c r="D38" s="69"/>
      <c r="E38" s="69"/>
      <c r="F38" s="160"/>
      <c r="G38" s="160"/>
      <c r="H38" s="69"/>
      <c r="I38" s="69"/>
      <c r="J38" s="4"/>
      <c r="K38" s="4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spans="1:26" ht="15.75" customHeight="1" x14ac:dyDescent="0.3">
      <c r="A39" s="69"/>
      <c r="B39" s="69"/>
      <c r="C39" s="159"/>
      <c r="D39" s="69"/>
      <c r="E39" s="69"/>
      <c r="F39" s="160"/>
      <c r="G39" s="160"/>
      <c r="H39" s="69"/>
      <c r="I39" s="69"/>
      <c r="J39" s="4"/>
      <c r="K39" s="4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spans="1:26" ht="15.75" customHeight="1" x14ac:dyDescent="0.3">
      <c r="A40" s="69"/>
      <c r="B40" s="69"/>
      <c r="C40" s="159"/>
      <c r="D40" s="69"/>
      <c r="E40" s="69"/>
      <c r="F40" s="160"/>
      <c r="G40" s="160"/>
      <c r="H40" s="69"/>
      <c r="I40" s="69"/>
      <c r="J40" s="4"/>
      <c r="K40" s="4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spans="1:26" ht="15.75" customHeight="1" x14ac:dyDescent="0.3">
      <c r="A41" s="69"/>
      <c r="B41" s="69"/>
      <c r="C41" s="159"/>
      <c r="D41" s="69"/>
      <c r="E41" s="69"/>
      <c r="F41" s="160"/>
      <c r="G41" s="160"/>
      <c r="H41" s="69"/>
      <c r="I41" s="69"/>
      <c r="J41" s="4"/>
      <c r="K41" s="4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spans="1:26" ht="15.75" customHeight="1" x14ac:dyDescent="0.3">
      <c r="A42" s="69"/>
      <c r="B42" s="69"/>
      <c r="C42" s="159"/>
      <c r="D42" s="69"/>
      <c r="E42" s="69"/>
      <c r="F42" s="160"/>
      <c r="G42" s="160"/>
      <c r="H42" s="69"/>
      <c r="I42" s="69"/>
      <c r="J42" s="4"/>
      <c r="K42" s="4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spans="1:26" ht="15.75" customHeight="1" x14ac:dyDescent="0.3">
      <c r="A43" s="69"/>
      <c r="B43" s="69"/>
      <c r="C43" s="159"/>
      <c r="D43" s="69"/>
      <c r="E43" s="69"/>
      <c r="F43" s="160"/>
      <c r="G43" s="160"/>
      <c r="H43" s="69"/>
      <c r="I43" s="69"/>
      <c r="J43" s="4"/>
      <c r="K43" s="4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ht="15.75" customHeight="1" x14ac:dyDescent="0.3">
      <c r="A44" s="69"/>
      <c r="B44" s="69"/>
      <c r="C44" s="159"/>
      <c r="D44" s="69"/>
      <c r="E44" s="69"/>
      <c r="F44" s="160"/>
      <c r="G44" s="160"/>
      <c r="H44" s="69"/>
      <c r="I44" s="69"/>
      <c r="J44" s="4"/>
      <c r="K44" s="4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ht="15.75" customHeight="1" x14ac:dyDescent="0.3">
      <c r="A45" s="69"/>
      <c r="B45" s="69"/>
      <c r="C45" s="159"/>
      <c r="D45" s="69"/>
      <c r="E45" s="69"/>
      <c r="F45" s="160"/>
      <c r="G45" s="160"/>
      <c r="H45" s="69"/>
      <c r="I45" s="69"/>
      <c r="J45" s="4"/>
      <c r="K45" s="4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spans="1:26" ht="15.75" customHeight="1" x14ac:dyDescent="0.3">
      <c r="A46" s="69"/>
      <c r="B46" s="69"/>
      <c r="C46" s="159"/>
      <c r="D46" s="69"/>
      <c r="E46" s="69"/>
      <c r="F46" s="160"/>
      <c r="G46" s="160"/>
      <c r="H46" s="69"/>
      <c r="I46" s="69"/>
      <c r="J46" s="4"/>
      <c r="K46" s="4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spans="1:26" ht="15.75" customHeight="1" x14ac:dyDescent="0.3">
      <c r="A47" s="69"/>
      <c r="B47" s="69"/>
      <c r="C47" s="159"/>
      <c r="D47" s="69"/>
      <c r="E47" s="69"/>
      <c r="F47" s="160"/>
      <c r="G47" s="160"/>
      <c r="H47" s="69"/>
      <c r="I47" s="69"/>
      <c r="J47" s="4"/>
      <c r="K47" s="4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spans="1:26" ht="15.75" customHeight="1" x14ac:dyDescent="0.3">
      <c r="A48" s="69"/>
      <c r="B48" s="69"/>
      <c r="C48" s="159"/>
      <c r="D48" s="69"/>
      <c r="E48" s="69"/>
      <c r="F48" s="160"/>
      <c r="G48" s="160"/>
      <c r="H48" s="69"/>
      <c r="I48" s="69"/>
      <c r="J48" s="4"/>
      <c r="K48" s="4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spans="1:26" ht="15.75" customHeight="1" x14ac:dyDescent="0.3">
      <c r="A49" s="69"/>
      <c r="B49" s="69"/>
      <c r="C49" s="159"/>
      <c r="D49" s="69"/>
      <c r="E49" s="69"/>
      <c r="F49" s="160"/>
      <c r="G49" s="160"/>
      <c r="H49" s="69"/>
      <c r="I49" s="69"/>
      <c r="J49" s="4"/>
      <c r="K49" s="4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spans="1:26" ht="15.75" customHeight="1" x14ac:dyDescent="0.3">
      <c r="A50" s="69"/>
      <c r="B50" s="69"/>
      <c r="C50" s="159"/>
      <c r="D50" s="69"/>
      <c r="E50" s="69"/>
      <c r="F50" s="160"/>
      <c r="G50" s="160"/>
      <c r="H50" s="69"/>
      <c r="I50" s="69"/>
      <c r="J50" s="4"/>
      <c r="K50" s="4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spans="1:26" ht="15.75" customHeight="1" x14ac:dyDescent="0.3">
      <c r="A51" s="69"/>
      <c r="B51" s="69"/>
      <c r="C51" s="159"/>
      <c r="D51" s="69"/>
      <c r="E51" s="69"/>
      <c r="F51" s="160"/>
      <c r="G51" s="160"/>
      <c r="H51" s="69"/>
      <c r="I51" s="69"/>
      <c r="J51" s="4"/>
      <c r="K51" s="4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spans="1:26" ht="15.75" customHeight="1" x14ac:dyDescent="0.3">
      <c r="A52" s="69"/>
      <c r="B52" s="69"/>
      <c r="C52" s="159"/>
      <c r="D52" s="69"/>
      <c r="E52" s="69"/>
      <c r="F52" s="160"/>
      <c r="G52" s="160"/>
      <c r="H52" s="69"/>
      <c r="I52" s="69"/>
      <c r="J52" s="4"/>
      <c r="K52" s="4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spans="1:26" ht="15.75" customHeight="1" x14ac:dyDescent="0.3">
      <c r="A53" s="69"/>
      <c r="B53" s="69"/>
      <c r="C53" s="159"/>
      <c r="D53" s="69"/>
      <c r="E53" s="69"/>
      <c r="F53" s="160"/>
      <c r="G53" s="160"/>
      <c r="H53" s="69"/>
      <c r="I53" s="69"/>
      <c r="J53" s="4"/>
      <c r="K53" s="4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spans="1:26" ht="15.75" customHeight="1" x14ac:dyDescent="0.3">
      <c r="A54" s="69"/>
      <c r="B54" s="69"/>
      <c r="C54" s="159"/>
      <c r="D54" s="69"/>
      <c r="E54" s="69"/>
      <c r="F54" s="160"/>
      <c r="G54" s="160"/>
      <c r="H54" s="69"/>
      <c r="I54" s="69"/>
      <c r="J54" s="4"/>
      <c r="K54" s="4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spans="1:26" ht="15.75" customHeight="1" x14ac:dyDescent="0.3">
      <c r="A55" s="69"/>
      <c r="B55" s="69"/>
      <c r="C55" s="159"/>
      <c r="D55" s="69"/>
      <c r="E55" s="69"/>
      <c r="F55" s="160"/>
      <c r="G55" s="160"/>
      <c r="H55" s="69"/>
      <c r="I55" s="69"/>
      <c r="J55" s="4"/>
      <c r="K55" s="4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spans="1:26" ht="15.75" customHeight="1" x14ac:dyDescent="0.3">
      <c r="A56" s="69"/>
      <c r="B56" s="69"/>
      <c r="C56" s="159"/>
      <c r="D56" s="69"/>
      <c r="E56" s="69"/>
      <c r="F56" s="160"/>
      <c r="G56" s="160"/>
      <c r="H56" s="69"/>
      <c r="I56" s="69"/>
      <c r="J56" s="4"/>
      <c r="K56" s="4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spans="1:26" ht="15.75" customHeight="1" x14ac:dyDescent="0.3">
      <c r="A57" s="69"/>
      <c r="B57" s="69"/>
      <c r="C57" s="159"/>
      <c r="D57" s="69"/>
      <c r="E57" s="69"/>
      <c r="F57" s="160"/>
      <c r="G57" s="160"/>
      <c r="H57" s="69"/>
      <c r="I57" s="69"/>
      <c r="J57" s="4"/>
      <c r="K57" s="4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spans="1:26" ht="15.75" customHeight="1" x14ac:dyDescent="0.3">
      <c r="A58" s="69"/>
      <c r="B58" s="69"/>
      <c r="C58" s="159"/>
      <c r="D58" s="69"/>
      <c r="E58" s="69"/>
      <c r="F58" s="160"/>
      <c r="G58" s="160"/>
      <c r="H58" s="69"/>
      <c r="I58" s="69"/>
      <c r="J58" s="4"/>
      <c r="K58" s="4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spans="1:26" ht="15.75" customHeight="1" x14ac:dyDescent="0.3">
      <c r="A59" s="69"/>
      <c r="B59" s="69"/>
      <c r="C59" s="159"/>
      <c r="D59" s="69"/>
      <c r="E59" s="69"/>
      <c r="F59" s="160"/>
      <c r="G59" s="160"/>
      <c r="H59" s="69"/>
      <c r="I59" s="69"/>
      <c r="J59" s="4"/>
      <c r="K59" s="4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spans="1:26" ht="15.75" customHeight="1" x14ac:dyDescent="0.3">
      <c r="A60" s="69"/>
      <c r="B60" s="69"/>
      <c r="C60" s="159"/>
      <c r="D60" s="69"/>
      <c r="E60" s="69"/>
      <c r="F60" s="160"/>
      <c r="G60" s="160"/>
      <c r="H60" s="69"/>
      <c r="I60" s="69"/>
      <c r="J60" s="4"/>
      <c r="K60" s="4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spans="1:26" ht="15.75" customHeight="1" x14ac:dyDescent="0.3">
      <c r="A61" s="69"/>
      <c r="B61" s="69"/>
      <c r="C61" s="159"/>
      <c r="D61" s="69"/>
      <c r="E61" s="69"/>
      <c r="F61" s="160"/>
      <c r="G61" s="160"/>
      <c r="H61" s="69"/>
      <c r="I61" s="69"/>
      <c r="J61" s="4"/>
      <c r="K61" s="4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spans="1:26" ht="15.75" customHeight="1" x14ac:dyDescent="0.3">
      <c r="A62" s="69"/>
      <c r="B62" s="69"/>
      <c r="C62" s="159"/>
      <c r="D62" s="69"/>
      <c r="E62" s="69"/>
      <c r="F62" s="160"/>
      <c r="G62" s="160"/>
      <c r="H62" s="69"/>
      <c r="I62" s="69"/>
      <c r="J62" s="4"/>
      <c r="K62" s="4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spans="1:26" ht="15.75" customHeight="1" x14ac:dyDescent="0.3">
      <c r="A63" s="69"/>
      <c r="B63" s="69"/>
      <c r="C63" s="159"/>
      <c r="D63" s="69"/>
      <c r="E63" s="69"/>
      <c r="F63" s="160"/>
      <c r="G63" s="160"/>
      <c r="H63" s="69"/>
      <c r="I63" s="69"/>
      <c r="J63" s="4"/>
      <c r="K63" s="4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spans="1:26" ht="15.75" customHeight="1" x14ac:dyDescent="0.3">
      <c r="A64" s="69"/>
      <c r="B64" s="69"/>
      <c r="C64" s="159"/>
      <c r="D64" s="69"/>
      <c r="E64" s="69"/>
      <c r="F64" s="160"/>
      <c r="G64" s="160"/>
      <c r="H64" s="69"/>
      <c r="I64" s="69"/>
      <c r="J64" s="4"/>
      <c r="K64" s="4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spans="1:26" ht="15.75" customHeight="1" x14ac:dyDescent="0.3">
      <c r="A65" s="69"/>
      <c r="B65" s="69"/>
      <c r="C65" s="159"/>
      <c r="D65" s="69"/>
      <c r="E65" s="69"/>
      <c r="F65" s="160"/>
      <c r="G65" s="160"/>
      <c r="H65" s="69"/>
      <c r="I65" s="69"/>
      <c r="J65" s="4"/>
      <c r="K65" s="4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spans="1:26" ht="15.75" customHeight="1" x14ac:dyDescent="0.3">
      <c r="A66" s="69"/>
      <c r="B66" s="69"/>
      <c r="C66" s="159"/>
      <c r="D66" s="69"/>
      <c r="E66" s="69"/>
      <c r="F66" s="160"/>
      <c r="G66" s="160"/>
      <c r="H66" s="69"/>
      <c r="I66" s="69"/>
      <c r="J66" s="4"/>
      <c r="K66" s="4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spans="1:26" ht="15.75" customHeight="1" x14ac:dyDescent="0.3">
      <c r="A67" s="69"/>
      <c r="B67" s="69"/>
      <c r="C67" s="159"/>
      <c r="D67" s="69"/>
      <c r="E67" s="69"/>
      <c r="F67" s="160"/>
      <c r="G67" s="160"/>
      <c r="H67" s="69"/>
      <c r="I67" s="69"/>
      <c r="J67" s="4"/>
      <c r="K67" s="4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spans="1:26" ht="15.75" customHeight="1" x14ac:dyDescent="0.3">
      <c r="A68" s="69"/>
      <c r="B68" s="69"/>
      <c r="C68" s="159"/>
      <c r="D68" s="69"/>
      <c r="E68" s="69"/>
      <c r="F68" s="160"/>
      <c r="G68" s="160"/>
      <c r="H68" s="69"/>
      <c r="I68" s="69"/>
      <c r="J68" s="4"/>
      <c r="K68" s="4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spans="1:26" ht="15.75" customHeight="1" x14ac:dyDescent="0.3">
      <c r="A69" s="69"/>
      <c r="B69" s="69"/>
      <c r="C69" s="159"/>
      <c r="D69" s="69"/>
      <c r="E69" s="69"/>
      <c r="F69" s="160"/>
      <c r="G69" s="160"/>
      <c r="H69" s="69"/>
      <c r="I69" s="69"/>
      <c r="J69" s="4"/>
      <c r="K69" s="4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spans="1:26" ht="15.75" customHeight="1" x14ac:dyDescent="0.3">
      <c r="A70" s="69"/>
      <c r="B70" s="69"/>
      <c r="C70" s="159"/>
      <c r="D70" s="69"/>
      <c r="E70" s="69"/>
      <c r="F70" s="160"/>
      <c r="G70" s="160"/>
      <c r="H70" s="69"/>
      <c r="I70" s="69"/>
      <c r="J70" s="4"/>
      <c r="K70" s="4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spans="1:26" ht="15.75" customHeight="1" x14ac:dyDescent="0.3">
      <c r="A71" s="69"/>
      <c r="B71" s="69"/>
      <c r="C71" s="159"/>
      <c r="D71" s="69"/>
      <c r="E71" s="69"/>
      <c r="F71" s="160"/>
      <c r="G71" s="160"/>
      <c r="H71" s="69"/>
      <c r="I71" s="69"/>
      <c r="J71" s="4"/>
      <c r="K71" s="4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spans="1:26" ht="15.75" customHeight="1" x14ac:dyDescent="0.3">
      <c r="A72" s="69"/>
      <c r="B72" s="69"/>
      <c r="C72" s="159"/>
      <c r="D72" s="69"/>
      <c r="E72" s="69"/>
      <c r="F72" s="160"/>
      <c r="G72" s="160"/>
      <c r="H72" s="69"/>
      <c r="I72" s="69"/>
      <c r="J72" s="4"/>
      <c r="K72" s="4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spans="1:26" ht="15.75" customHeight="1" x14ac:dyDescent="0.3">
      <c r="A73" s="69"/>
      <c r="B73" s="69"/>
      <c r="C73" s="159"/>
      <c r="D73" s="69"/>
      <c r="E73" s="69"/>
      <c r="F73" s="160"/>
      <c r="G73" s="160"/>
      <c r="H73" s="69"/>
      <c r="I73" s="69"/>
      <c r="J73" s="4"/>
      <c r="K73" s="4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spans="1:26" ht="15.75" customHeight="1" x14ac:dyDescent="0.3">
      <c r="A74" s="69"/>
      <c r="B74" s="69"/>
      <c r="C74" s="159"/>
      <c r="D74" s="69"/>
      <c r="E74" s="69"/>
      <c r="F74" s="160"/>
      <c r="G74" s="160"/>
      <c r="H74" s="69"/>
      <c r="I74" s="69"/>
      <c r="J74" s="4"/>
      <c r="K74" s="4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spans="1:26" ht="15.75" customHeight="1" x14ac:dyDescent="0.3">
      <c r="A75" s="69"/>
      <c r="B75" s="69"/>
      <c r="C75" s="159"/>
      <c r="D75" s="69"/>
      <c r="E75" s="69"/>
      <c r="F75" s="160"/>
      <c r="G75" s="160"/>
      <c r="H75" s="69"/>
      <c r="I75" s="69"/>
      <c r="J75" s="4"/>
      <c r="K75" s="4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spans="1:26" ht="15.75" customHeight="1" x14ac:dyDescent="0.3">
      <c r="A76" s="69"/>
      <c r="B76" s="69"/>
      <c r="C76" s="159"/>
      <c r="D76" s="69"/>
      <c r="E76" s="69"/>
      <c r="F76" s="160"/>
      <c r="G76" s="160"/>
      <c r="H76" s="69"/>
      <c r="I76" s="69"/>
      <c r="J76" s="4"/>
      <c r="K76" s="4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spans="1:26" ht="15.75" customHeight="1" x14ac:dyDescent="0.3">
      <c r="A77" s="69"/>
      <c r="B77" s="69"/>
      <c r="C77" s="159"/>
      <c r="D77" s="69"/>
      <c r="E77" s="69"/>
      <c r="F77" s="160"/>
      <c r="G77" s="160"/>
      <c r="H77" s="69"/>
      <c r="I77" s="69"/>
      <c r="J77" s="4"/>
      <c r="K77" s="4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spans="1:26" ht="15.75" customHeight="1" x14ac:dyDescent="0.3">
      <c r="A78" s="69"/>
      <c r="B78" s="69"/>
      <c r="C78" s="159"/>
      <c r="D78" s="69"/>
      <c r="E78" s="69"/>
      <c r="F78" s="160"/>
      <c r="G78" s="160"/>
      <c r="H78" s="69"/>
      <c r="I78" s="69"/>
      <c r="J78" s="4"/>
      <c r="K78" s="4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spans="1:26" ht="15.75" customHeight="1" x14ac:dyDescent="0.3">
      <c r="A79" s="69"/>
      <c r="B79" s="69"/>
      <c r="C79" s="159"/>
      <c r="D79" s="69"/>
      <c r="E79" s="69"/>
      <c r="F79" s="160"/>
      <c r="G79" s="160"/>
      <c r="H79" s="69"/>
      <c r="I79" s="69"/>
      <c r="J79" s="4"/>
      <c r="K79" s="4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spans="1:26" ht="15.75" customHeight="1" x14ac:dyDescent="0.3">
      <c r="A80" s="69"/>
      <c r="B80" s="69"/>
      <c r="C80" s="159"/>
      <c r="D80" s="69"/>
      <c r="E80" s="69"/>
      <c r="F80" s="160"/>
      <c r="G80" s="160"/>
      <c r="H80" s="69"/>
      <c r="I80" s="69"/>
      <c r="J80" s="4"/>
      <c r="K80" s="4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spans="1:26" ht="15.75" customHeight="1" x14ac:dyDescent="0.3">
      <c r="A81" s="69"/>
      <c r="B81" s="69"/>
      <c r="C81" s="159"/>
      <c r="D81" s="69"/>
      <c r="E81" s="69"/>
      <c r="F81" s="160"/>
      <c r="G81" s="160"/>
      <c r="H81" s="69"/>
      <c r="I81" s="69"/>
      <c r="J81" s="4"/>
      <c r="K81" s="4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spans="1:26" ht="15.75" customHeight="1" x14ac:dyDescent="0.3">
      <c r="A82" s="69"/>
      <c r="B82" s="69"/>
      <c r="C82" s="159"/>
      <c r="D82" s="69"/>
      <c r="E82" s="69"/>
      <c r="F82" s="160"/>
      <c r="G82" s="160"/>
      <c r="H82" s="69"/>
      <c r="I82" s="69"/>
      <c r="J82" s="4"/>
      <c r="K82" s="4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spans="1:26" ht="15.75" customHeight="1" x14ac:dyDescent="0.3">
      <c r="A83" s="69"/>
      <c r="B83" s="69"/>
      <c r="C83" s="159"/>
      <c r="D83" s="69"/>
      <c r="E83" s="69"/>
      <c r="F83" s="160"/>
      <c r="G83" s="160"/>
      <c r="H83" s="69"/>
      <c r="I83" s="69"/>
      <c r="J83" s="4"/>
      <c r="K83" s="4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spans="1:26" ht="15.75" customHeight="1" x14ac:dyDescent="0.3">
      <c r="A84" s="69"/>
      <c r="B84" s="69"/>
      <c r="C84" s="159"/>
      <c r="D84" s="69"/>
      <c r="E84" s="69"/>
      <c r="F84" s="160"/>
      <c r="G84" s="160"/>
      <c r="H84" s="69"/>
      <c r="I84" s="69"/>
      <c r="J84" s="4"/>
      <c r="K84" s="4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spans="1:26" ht="15.75" customHeight="1" x14ac:dyDescent="0.3">
      <c r="A85" s="69"/>
      <c r="B85" s="69"/>
      <c r="C85" s="159"/>
      <c r="D85" s="69"/>
      <c r="E85" s="69"/>
      <c r="F85" s="160"/>
      <c r="G85" s="160"/>
      <c r="H85" s="69"/>
      <c r="I85" s="69"/>
      <c r="J85" s="4"/>
      <c r="K85" s="4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spans="1:26" ht="15.75" customHeight="1" x14ac:dyDescent="0.3">
      <c r="A86" s="69"/>
      <c r="B86" s="69"/>
      <c r="C86" s="159"/>
      <c r="D86" s="69"/>
      <c r="E86" s="69"/>
      <c r="F86" s="160"/>
      <c r="G86" s="160"/>
      <c r="H86" s="69"/>
      <c r="I86" s="69"/>
      <c r="J86" s="4"/>
      <c r="K86" s="4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spans="1:26" ht="15.75" customHeight="1" x14ac:dyDescent="0.3">
      <c r="A87" s="69"/>
      <c r="B87" s="69"/>
      <c r="C87" s="159"/>
      <c r="D87" s="69"/>
      <c r="E87" s="69"/>
      <c r="F87" s="160"/>
      <c r="G87" s="160"/>
      <c r="H87" s="69"/>
      <c r="I87" s="69"/>
      <c r="J87" s="4"/>
      <c r="K87" s="4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spans="1:26" ht="15.75" customHeight="1" x14ac:dyDescent="0.3">
      <c r="A88" s="69"/>
      <c r="B88" s="69"/>
      <c r="C88" s="159"/>
      <c r="D88" s="69"/>
      <c r="E88" s="69"/>
      <c r="F88" s="160"/>
      <c r="G88" s="160"/>
      <c r="H88" s="69"/>
      <c r="I88" s="69"/>
      <c r="J88" s="4"/>
      <c r="K88" s="4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spans="1:26" ht="15.75" customHeight="1" x14ac:dyDescent="0.3">
      <c r="A89" s="69"/>
      <c r="B89" s="69"/>
      <c r="C89" s="159"/>
      <c r="D89" s="69"/>
      <c r="E89" s="69"/>
      <c r="F89" s="160"/>
      <c r="G89" s="160"/>
      <c r="H89" s="69"/>
      <c r="I89" s="69"/>
      <c r="J89" s="4"/>
      <c r="K89" s="4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spans="1:26" ht="15.75" customHeight="1" x14ac:dyDescent="0.3">
      <c r="A90" s="69"/>
      <c r="B90" s="69"/>
      <c r="C90" s="159"/>
      <c r="D90" s="69"/>
      <c r="E90" s="69"/>
      <c r="F90" s="160"/>
      <c r="G90" s="160"/>
      <c r="H90" s="69"/>
      <c r="I90" s="69"/>
      <c r="J90" s="4"/>
      <c r="K90" s="4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spans="1:26" ht="15.75" customHeight="1" x14ac:dyDescent="0.3">
      <c r="A91" s="69"/>
      <c r="B91" s="69"/>
      <c r="C91" s="159"/>
      <c r="D91" s="69"/>
      <c r="E91" s="69"/>
      <c r="F91" s="160"/>
      <c r="G91" s="160"/>
      <c r="H91" s="69"/>
      <c r="I91" s="69"/>
      <c r="J91" s="4"/>
      <c r="K91" s="4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spans="1:26" ht="15.75" customHeight="1" x14ac:dyDescent="0.3">
      <c r="A92" s="69"/>
      <c r="B92" s="69"/>
      <c r="C92" s="159"/>
      <c r="D92" s="69"/>
      <c r="E92" s="69"/>
      <c r="F92" s="160"/>
      <c r="G92" s="160"/>
      <c r="H92" s="69"/>
      <c r="I92" s="69"/>
      <c r="J92" s="4"/>
      <c r="K92" s="4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spans="1:26" ht="15.75" customHeight="1" x14ac:dyDescent="0.3">
      <c r="A93" s="69"/>
      <c r="B93" s="69"/>
      <c r="C93" s="159"/>
      <c r="D93" s="69"/>
      <c r="E93" s="69"/>
      <c r="F93" s="160"/>
      <c r="G93" s="160"/>
      <c r="H93" s="69"/>
      <c r="I93" s="69"/>
      <c r="J93" s="4"/>
      <c r="K93" s="4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spans="1:26" ht="15.75" customHeight="1" x14ac:dyDescent="0.3">
      <c r="A94" s="69"/>
      <c r="B94" s="69"/>
      <c r="C94" s="159"/>
      <c r="D94" s="69"/>
      <c r="E94" s="69"/>
      <c r="F94" s="160"/>
      <c r="G94" s="160"/>
      <c r="H94" s="69"/>
      <c r="I94" s="69"/>
      <c r="J94" s="4"/>
      <c r="K94" s="4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spans="1:26" ht="15.75" customHeight="1" x14ac:dyDescent="0.3">
      <c r="A95" s="69"/>
      <c r="B95" s="69"/>
      <c r="C95" s="159"/>
      <c r="D95" s="69"/>
      <c r="E95" s="69"/>
      <c r="F95" s="160"/>
      <c r="G95" s="160"/>
      <c r="H95" s="69"/>
      <c r="I95" s="69"/>
      <c r="J95" s="4"/>
      <c r="K95" s="4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spans="1:26" ht="15.75" customHeight="1" x14ac:dyDescent="0.3">
      <c r="A96" s="69"/>
      <c r="B96" s="69"/>
      <c r="C96" s="159"/>
      <c r="D96" s="69"/>
      <c r="E96" s="69"/>
      <c r="F96" s="160"/>
      <c r="G96" s="160"/>
      <c r="H96" s="69"/>
      <c r="I96" s="69"/>
      <c r="J96" s="4"/>
      <c r="K96" s="4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spans="1:26" ht="15.75" customHeight="1" x14ac:dyDescent="0.3">
      <c r="A97" s="69"/>
      <c r="B97" s="69"/>
      <c r="C97" s="159"/>
      <c r="D97" s="69"/>
      <c r="E97" s="69"/>
      <c r="F97" s="160"/>
      <c r="G97" s="160"/>
      <c r="H97" s="69"/>
      <c r="I97" s="69"/>
      <c r="J97" s="4"/>
      <c r="K97" s="4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spans="1:26" ht="15.75" customHeight="1" x14ac:dyDescent="0.3">
      <c r="A98" s="69"/>
      <c r="B98" s="69"/>
      <c r="C98" s="159"/>
      <c r="D98" s="69"/>
      <c r="E98" s="69"/>
      <c r="F98" s="160"/>
      <c r="G98" s="160"/>
      <c r="H98" s="69"/>
      <c r="I98" s="69"/>
      <c r="J98" s="4"/>
      <c r="K98" s="4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spans="1:26" ht="15.75" customHeight="1" x14ac:dyDescent="0.3">
      <c r="A99" s="69"/>
      <c r="B99" s="69"/>
      <c r="C99" s="159"/>
      <c r="D99" s="69"/>
      <c r="E99" s="69"/>
      <c r="F99" s="160"/>
      <c r="G99" s="160"/>
      <c r="H99" s="69"/>
      <c r="I99" s="69"/>
      <c r="J99" s="4"/>
      <c r="K99" s="4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spans="1:26" ht="15.75" customHeight="1" x14ac:dyDescent="0.3">
      <c r="A100" s="69"/>
      <c r="B100" s="69"/>
      <c r="C100" s="159"/>
      <c r="D100" s="69"/>
      <c r="E100" s="69"/>
      <c r="F100" s="160"/>
      <c r="G100" s="160"/>
      <c r="H100" s="69"/>
      <c r="I100" s="69"/>
      <c r="J100" s="4"/>
      <c r="K100" s="4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 spans="1:26" ht="15.75" customHeight="1" x14ac:dyDescent="0.3">
      <c r="A101" s="69"/>
      <c r="B101" s="69"/>
      <c r="C101" s="159"/>
      <c r="D101" s="69"/>
      <c r="E101" s="69"/>
      <c r="F101" s="160"/>
      <c r="G101" s="160"/>
      <c r="H101" s="69"/>
      <c r="I101" s="69"/>
      <c r="J101" s="4"/>
      <c r="K101" s="4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 spans="1:26" ht="15.75" customHeight="1" x14ac:dyDescent="0.3">
      <c r="A102" s="69"/>
      <c r="B102" s="69"/>
      <c r="C102" s="159"/>
      <c r="D102" s="69"/>
      <c r="E102" s="69"/>
      <c r="F102" s="160"/>
      <c r="G102" s="160"/>
      <c r="H102" s="69"/>
      <c r="I102" s="69"/>
      <c r="J102" s="4"/>
      <c r="K102" s="4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 spans="1:26" ht="15.75" customHeight="1" x14ac:dyDescent="0.3">
      <c r="A103" s="69"/>
      <c r="B103" s="69"/>
      <c r="C103" s="159"/>
      <c r="D103" s="69"/>
      <c r="E103" s="69"/>
      <c r="F103" s="160"/>
      <c r="G103" s="160"/>
      <c r="H103" s="69"/>
      <c r="I103" s="69"/>
      <c r="J103" s="4"/>
      <c r="K103" s="4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 spans="1:26" ht="15.75" customHeight="1" x14ac:dyDescent="0.3">
      <c r="A104" s="69"/>
      <c r="B104" s="69"/>
      <c r="C104" s="159"/>
      <c r="D104" s="69"/>
      <c r="E104" s="69"/>
      <c r="F104" s="160"/>
      <c r="G104" s="160"/>
      <c r="H104" s="69"/>
      <c r="I104" s="69"/>
      <c r="J104" s="4"/>
      <c r="K104" s="4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 spans="1:26" ht="15.75" customHeight="1" x14ac:dyDescent="0.3">
      <c r="A105" s="69"/>
      <c r="B105" s="69"/>
      <c r="C105" s="159"/>
      <c r="D105" s="69"/>
      <c r="E105" s="69"/>
      <c r="F105" s="160"/>
      <c r="G105" s="160"/>
      <c r="H105" s="69"/>
      <c r="I105" s="69"/>
      <c r="J105" s="4"/>
      <c r="K105" s="4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 spans="1:26" ht="15.75" customHeight="1" x14ac:dyDescent="0.3">
      <c r="A106" s="69"/>
      <c r="B106" s="69"/>
      <c r="C106" s="159"/>
      <c r="D106" s="69"/>
      <c r="E106" s="69"/>
      <c r="F106" s="160"/>
      <c r="G106" s="160"/>
      <c r="H106" s="69"/>
      <c r="I106" s="69"/>
      <c r="J106" s="4"/>
      <c r="K106" s="4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 spans="1:26" ht="15.75" customHeight="1" x14ac:dyDescent="0.3">
      <c r="A107" s="69"/>
      <c r="B107" s="69"/>
      <c r="C107" s="159"/>
      <c r="D107" s="69"/>
      <c r="E107" s="69"/>
      <c r="F107" s="160"/>
      <c r="G107" s="160"/>
      <c r="H107" s="69"/>
      <c r="I107" s="69"/>
      <c r="J107" s="4"/>
      <c r="K107" s="4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 spans="1:26" ht="15.75" customHeight="1" x14ac:dyDescent="0.3">
      <c r="A108" s="69"/>
      <c r="B108" s="69"/>
      <c r="C108" s="159"/>
      <c r="D108" s="69"/>
      <c r="E108" s="69"/>
      <c r="F108" s="160"/>
      <c r="G108" s="160"/>
      <c r="H108" s="69"/>
      <c r="I108" s="69"/>
      <c r="J108" s="4"/>
      <c r="K108" s="4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 spans="1:26" ht="15.75" customHeight="1" x14ac:dyDescent="0.3">
      <c r="A109" s="69"/>
      <c r="B109" s="69"/>
      <c r="C109" s="159"/>
      <c r="D109" s="69"/>
      <c r="E109" s="69"/>
      <c r="F109" s="160"/>
      <c r="G109" s="160"/>
      <c r="H109" s="69"/>
      <c r="I109" s="69"/>
      <c r="J109" s="4"/>
      <c r="K109" s="4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 spans="1:26" ht="15.75" customHeight="1" x14ac:dyDescent="0.3">
      <c r="A110" s="69"/>
      <c r="B110" s="69"/>
      <c r="C110" s="159"/>
      <c r="D110" s="69"/>
      <c r="E110" s="69"/>
      <c r="F110" s="160"/>
      <c r="G110" s="160"/>
      <c r="H110" s="69"/>
      <c r="I110" s="69"/>
      <c r="J110" s="4"/>
      <c r="K110" s="4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 spans="1:26" ht="15.75" customHeight="1" x14ac:dyDescent="0.3">
      <c r="A111" s="69"/>
      <c r="B111" s="69"/>
      <c r="C111" s="159"/>
      <c r="D111" s="69"/>
      <c r="E111" s="69"/>
      <c r="F111" s="160"/>
      <c r="G111" s="160"/>
      <c r="H111" s="69"/>
      <c r="I111" s="69"/>
      <c r="J111" s="4"/>
      <c r="K111" s="4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 spans="1:26" ht="15.75" customHeight="1" x14ac:dyDescent="0.3">
      <c r="A112" s="69"/>
      <c r="B112" s="69"/>
      <c r="C112" s="159"/>
      <c r="D112" s="69"/>
      <c r="E112" s="69"/>
      <c r="F112" s="160"/>
      <c r="G112" s="160"/>
      <c r="H112" s="69"/>
      <c r="I112" s="69"/>
      <c r="J112" s="4"/>
      <c r="K112" s="4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 spans="1:26" ht="15.75" customHeight="1" x14ac:dyDescent="0.3">
      <c r="A113" s="69"/>
      <c r="B113" s="69"/>
      <c r="C113" s="159"/>
      <c r="D113" s="69"/>
      <c r="E113" s="69"/>
      <c r="F113" s="160"/>
      <c r="G113" s="160"/>
      <c r="H113" s="69"/>
      <c r="I113" s="69"/>
      <c r="J113" s="4"/>
      <c r="K113" s="4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 spans="1:26" ht="15.75" customHeight="1" x14ac:dyDescent="0.3">
      <c r="A114" s="69"/>
      <c r="B114" s="69"/>
      <c r="C114" s="159"/>
      <c r="D114" s="69"/>
      <c r="E114" s="69"/>
      <c r="F114" s="160"/>
      <c r="G114" s="160"/>
      <c r="H114" s="69"/>
      <c r="I114" s="69"/>
      <c r="J114" s="4"/>
      <c r="K114" s="4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 spans="1:26" ht="15.75" customHeight="1" x14ac:dyDescent="0.3">
      <c r="A115" s="69"/>
      <c r="B115" s="69"/>
      <c r="C115" s="159"/>
      <c r="D115" s="69"/>
      <c r="E115" s="69"/>
      <c r="F115" s="160"/>
      <c r="G115" s="160"/>
      <c r="H115" s="69"/>
      <c r="I115" s="69"/>
      <c r="J115" s="4"/>
      <c r="K115" s="4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 spans="1:26" ht="15.75" customHeight="1" x14ac:dyDescent="0.3">
      <c r="A116" s="69"/>
      <c r="B116" s="69"/>
      <c r="C116" s="159"/>
      <c r="D116" s="69"/>
      <c r="E116" s="69"/>
      <c r="F116" s="160"/>
      <c r="G116" s="160"/>
      <c r="H116" s="69"/>
      <c r="I116" s="69"/>
      <c r="J116" s="4"/>
      <c r="K116" s="4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 spans="1:26" ht="15.75" customHeight="1" x14ac:dyDescent="0.3">
      <c r="A117" s="69"/>
      <c r="B117" s="69"/>
      <c r="C117" s="159"/>
      <c r="D117" s="69"/>
      <c r="E117" s="69"/>
      <c r="F117" s="160"/>
      <c r="G117" s="160"/>
      <c r="H117" s="69"/>
      <c r="I117" s="69"/>
      <c r="J117" s="4"/>
      <c r="K117" s="4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 spans="1:26" ht="15.75" customHeight="1" x14ac:dyDescent="0.3">
      <c r="A118" s="69"/>
      <c r="B118" s="69"/>
      <c r="C118" s="159"/>
      <c r="D118" s="69"/>
      <c r="E118" s="69"/>
      <c r="F118" s="160"/>
      <c r="G118" s="160"/>
      <c r="H118" s="69"/>
      <c r="I118" s="69"/>
      <c r="J118" s="4"/>
      <c r="K118" s="4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 spans="1:26" ht="15.75" customHeight="1" x14ac:dyDescent="0.3">
      <c r="A119" s="69"/>
      <c r="B119" s="69"/>
      <c r="C119" s="159"/>
      <c r="D119" s="69"/>
      <c r="E119" s="69"/>
      <c r="F119" s="160"/>
      <c r="G119" s="160"/>
      <c r="H119" s="69"/>
      <c r="I119" s="69"/>
      <c r="J119" s="4"/>
      <c r="K119" s="4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 spans="1:26" ht="15.75" customHeight="1" x14ac:dyDescent="0.3">
      <c r="A120" s="69"/>
      <c r="B120" s="69"/>
      <c r="C120" s="159"/>
      <c r="D120" s="69"/>
      <c r="E120" s="69"/>
      <c r="F120" s="160"/>
      <c r="G120" s="160"/>
      <c r="H120" s="69"/>
      <c r="I120" s="69"/>
      <c r="J120" s="4"/>
      <c r="K120" s="4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 spans="1:26" ht="15.75" customHeight="1" x14ac:dyDescent="0.3">
      <c r="A121" s="69"/>
      <c r="B121" s="69"/>
      <c r="C121" s="159"/>
      <c r="D121" s="69"/>
      <c r="E121" s="69"/>
      <c r="F121" s="160"/>
      <c r="G121" s="160"/>
      <c r="H121" s="69"/>
      <c r="I121" s="69"/>
      <c r="J121" s="4"/>
      <c r="K121" s="4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 spans="1:26" ht="15.75" customHeight="1" x14ac:dyDescent="0.3">
      <c r="A122" s="69"/>
      <c r="B122" s="69"/>
      <c r="C122" s="159"/>
      <c r="D122" s="69"/>
      <c r="E122" s="69"/>
      <c r="F122" s="160"/>
      <c r="G122" s="160"/>
      <c r="H122" s="69"/>
      <c r="I122" s="69"/>
      <c r="J122" s="4"/>
      <c r="K122" s="4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 spans="1:26" ht="15.75" customHeight="1" x14ac:dyDescent="0.3">
      <c r="A123" s="69"/>
      <c r="B123" s="69"/>
      <c r="C123" s="159"/>
      <c r="D123" s="69"/>
      <c r="E123" s="69"/>
      <c r="F123" s="160"/>
      <c r="G123" s="160"/>
      <c r="H123" s="69"/>
      <c r="I123" s="69"/>
      <c r="J123" s="4"/>
      <c r="K123" s="4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 spans="1:26" ht="15.75" customHeight="1" x14ac:dyDescent="0.3">
      <c r="A124" s="69"/>
      <c r="B124" s="69"/>
      <c r="C124" s="159"/>
      <c r="D124" s="69"/>
      <c r="E124" s="69"/>
      <c r="F124" s="160"/>
      <c r="G124" s="160"/>
      <c r="H124" s="69"/>
      <c r="I124" s="69"/>
      <c r="J124" s="4"/>
      <c r="K124" s="4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 spans="1:26" ht="15.75" customHeight="1" x14ac:dyDescent="0.3">
      <c r="A125" s="69"/>
      <c r="B125" s="69"/>
      <c r="C125" s="159"/>
      <c r="D125" s="69"/>
      <c r="E125" s="69"/>
      <c r="F125" s="160"/>
      <c r="G125" s="160"/>
      <c r="H125" s="69"/>
      <c r="I125" s="69"/>
      <c r="J125" s="4"/>
      <c r="K125" s="4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 spans="1:26" ht="15.75" customHeight="1" x14ac:dyDescent="0.3">
      <c r="A126" s="69"/>
      <c r="B126" s="69"/>
      <c r="C126" s="159"/>
      <c r="D126" s="69"/>
      <c r="E126" s="69"/>
      <c r="F126" s="160"/>
      <c r="G126" s="160"/>
      <c r="H126" s="69"/>
      <c r="I126" s="69"/>
      <c r="J126" s="4"/>
      <c r="K126" s="4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 spans="1:26" ht="15.75" customHeight="1" x14ac:dyDescent="0.3">
      <c r="A127" s="69"/>
      <c r="B127" s="69"/>
      <c r="C127" s="159"/>
      <c r="D127" s="69"/>
      <c r="E127" s="69"/>
      <c r="F127" s="160"/>
      <c r="G127" s="160"/>
      <c r="H127" s="69"/>
      <c r="I127" s="69"/>
      <c r="J127" s="4"/>
      <c r="K127" s="4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 spans="1:26" ht="15.75" customHeight="1" x14ac:dyDescent="0.3">
      <c r="A128" s="69"/>
      <c r="B128" s="69"/>
      <c r="C128" s="159"/>
      <c r="D128" s="69"/>
      <c r="E128" s="69"/>
      <c r="F128" s="160"/>
      <c r="G128" s="160"/>
      <c r="H128" s="69"/>
      <c r="I128" s="69"/>
      <c r="J128" s="4"/>
      <c r="K128" s="4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 spans="1:26" ht="15.75" customHeight="1" x14ac:dyDescent="0.3">
      <c r="A129" s="69"/>
      <c r="B129" s="69"/>
      <c r="C129" s="159"/>
      <c r="D129" s="69"/>
      <c r="E129" s="69"/>
      <c r="F129" s="160"/>
      <c r="G129" s="160"/>
      <c r="H129" s="69"/>
      <c r="I129" s="69"/>
      <c r="J129" s="4"/>
      <c r="K129" s="4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 spans="1:26" ht="15.75" customHeight="1" x14ac:dyDescent="0.3">
      <c r="A130" s="69"/>
      <c r="B130" s="69"/>
      <c r="C130" s="159"/>
      <c r="D130" s="69"/>
      <c r="E130" s="69"/>
      <c r="F130" s="160"/>
      <c r="G130" s="160"/>
      <c r="H130" s="69"/>
      <c r="I130" s="69"/>
      <c r="J130" s="4"/>
      <c r="K130" s="4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 spans="1:26" ht="15.75" customHeight="1" x14ac:dyDescent="0.3">
      <c r="A131" s="69"/>
      <c r="B131" s="69"/>
      <c r="C131" s="159"/>
      <c r="D131" s="69"/>
      <c r="E131" s="69"/>
      <c r="F131" s="160"/>
      <c r="G131" s="160"/>
      <c r="H131" s="69"/>
      <c r="I131" s="69"/>
      <c r="J131" s="4"/>
      <c r="K131" s="4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 spans="1:26" ht="15.75" customHeight="1" x14ac:dyDescent="0.3">
      <c r="A132" s="69"/>
      <c r="B132" s="69"/>
      <c r="C132" s="159"/>
      <c r="D132" s="69"/>
      <c r="E132" s="69"/>
      <c r="F132" s="160"/>
      <c r="G132" s="160"/>
      <c r="H132" s="69"/>
      <c r="I132" s="69"/>
      <c r="J132" s="4"/>
      <c r="K132" s="4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 spans="1:26" ht="15.75" customHeight="1" x14ac:dyDescent="0.3">
      <c r="A133" s="69"/>
      <c r="B133" s="69"/>
      <c r="C133" s="159"/>
      <c r="D133" s="69"/>
      <c r="E133" s="69"/>
      <c r="F133" s="160"/>
      <c r="G133" s="160"/>
      <c r="H133" s="69"/>
      <c r="I133" s="69"/>
      <c r="J133" s="4"/>
      <c r="K133" s="4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 spans="1:26" ht="15.75" customHeight="1" x14ac:dyDescent="0.3">
      <c r="A134" s="69"/>
      <c r="B134" s="69"/>
      <c r="C134" s="159"/>
      <c r="D134" s="69"/>
      <c r="E134" s="69"/>
      <c r="F134" s="160"/>
      <c r="G134" s="160"/>
      <c r="H134" s="69"/>
      <c r="I134" s="69"/>
      <c r="J134" s="4"/>
      <c r="K134" s="4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 spans="1:26" ht="15.75" customHeight="1" x14ac:dyDescent="0.3">
      <c r="A135" s="69"/>
      <c r="B135" s="69"/>
      <c r="C135" s="159"/>
      <c r="D135" s="69"/>
      <c r="E135" s="69"/>
      <c r="F135" s="160"/>
      <c r="G135" s="160"/>
      <c r="H135" s="69"/>
      <c r="I135" s="69"/>
      <c r="J135" s="4"/>
      <c r="K135" s="4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 spans="1:26" ht="15.75" customHeight="1" x14ac:dyDescent="0.3">
      <c r="A136" s="69"/>
      <c r="B136" s="69"/>
      <c r="C136" s="159"/>
      <c r="D136" s="69"/>
      <c r="E136" s="69"/>
      <c r="F136" s="160"/>
      <c r="G136" s="160"/>
      <c r="H136" s="69"/>
      <c r="I136" s="69"/>
      <c r="J136" s="4"/>
      <c r="K136" s="4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 spans="1:26" ht="15.75" customHeight="1" x14ac:dyDescent="0.3">
      <c r="A137" s="69"/>
      <c r="B137" s="69"/>
      <c r="C137" s="159"/>
      <c r="D137" s="69"/>
      <c r="E137" s="69"/>
      <c r="F137" s="160"/>
      <c r="G137" s="160"/>
      <c r="H137" s="69"/>
      <c r="I137" s="69"/>
      <c r="J137" s="4"/>
      <c r="K137" s="4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 spans="1:26" ht="15.75" customHeight="1" x14ac:dyDescent="0.3">
      <c r="A138" s="69"/>
      <c r="B138" s="69"/>
      <c r="C138" s="159"/>
      <c r="D138" s="69"/>
      <c r="E138" s="69"/>
      <c r="F138" s="160"/>
      <c r="G138" s="160"/>
      <c r="H138" s="69"/>
      <c r="I138" s="69"/>
      <c r="J138" s="4"/>
      <c r="K138" s="4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 spans="1:26" ht="15.75" customHeight="1" x14ac:dyDescent="0.3">
      <c r="A139" s="69"/>
      <c r="B139" s="69"/>
      <c r="C139" s="159"/>
      <c r="D139" s="69"/>
      <c r="E139" s="69"/>
      <c r="F139" s="160"/>
      <c r="G139" s="160"/>
      <c r="H139" s="69"/>
      <c r="I139" s="69"/>
      <c r="J139" s="4"/>
      <c r="K139" s="4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 spans="1:26" ht="15.75" customHeight="1" x14ac:dyDescent="0.3">
      <c r="A140" s="69"/>
      <c r="B140" s="69"/>
      <c r="C140" s="159"/>
      <c r="D140" s="69"/>
      <c r="E140" s="69"/>
      <c r="F140" s="160"/>
      <c r="G140" s="160"/>
      <c r="H140" s="69"/>
      <c r="I140" s="69"/>
      <c r="J140" s="4"/>
      <c r="K140" s="4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 spans="1:26" ht="15.75" customHeight="1" x14ac:dyDescent="0.3">
      <c r="A141" s="69"/>
      <c r="B141" s="69"/>
      <c r="C141" s="159"/>
      <c r="D141" s="69"/>
      <c r="E141" s="69"/>
      <c r="F141" s="160"/>
      <c r="G141" s="160"/>
      <c r="H141" s="69"/>
      <c r="I141" s="69"/>
      <c r="J141" s="4"/>
      <c r="K141" s="4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 spans="1:26" ht="15.75" customHeight="1" x14ac:dyDescent="0.3">
      <c r="A142" s="69"/>
      <c r="B142" s="69"/>
      <c r="C142" s="159"/>
      <c r="D142" s="69"/>
      <c r="E142" s="69"/>
      <c r="F142" s="160"/>
      <c r="G142" s="160"/>
      <c r="H142" s="69"/>
      <c r="I142" s="69"/>
      <c r="J142" s="4"/>
      <c r="K142" s="4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 spans="1:26" ht="15.75" customHeight="1" x14ac:dyDescent="0.3">
      <c r="A143" s="69"/>
      <c r="B143" s="69"/>
      <c r="C143" s="159"/>
      <c r="D143" s="69"/>
      <c r="E143" s="69"/>
      <c r="F143" s="160"/>
      <c r="G143" s="160"/>
      <c r="H143" s="69"/>
      <c r="I143" s="69"/>
      <c r="J143" s="4"/>
      <c r="K143" s="4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 spans="1:26" ht="15.75" customHeight="1" x14ac:dyDescent="0.3">
      <c r="A144" s="69"/>
      <c r="B144" s="69"/>
      <c r="C144" s="159"/>
      <c r="D144" s="69"/>
      <c r="E144" s="69"/>
      <c r="F144" s="160"/>
      <c r="G144" s="160"/>
      <c r="H144" s="69"/>
      <c r="I144" s="69"/>
      <c r="J144" s="4"/>
      <c r="K144" s="4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 spans="1:26" ht="15.75" customHeight="1" x14ac:dyDescent="0.3">
      <c r="A145" s="69"/>
      <c r="B145" s="69"/>
      <c r="C145" s="159"/>
      <c r="D145" s="69"/>
      <c r="E145" s="69"/>
      <c r="F145" s="160"/>
      <c r="G145" s="160"/>
      <c r="H145" s="69"/>
      <c r="I145" s="69"/>
      <c r="J145" s="4"/>
      <c r="K145" s="4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 spans="1:26" ht="15.75" customHeight="1" x14ac:dyDescent="0.3">
      <c r="A146" s="69"/>
      <c r="B146" s="69"/>
      <c r="C146" s="159"/>
      <c r="D146" s="69"/>
      <c r="E146" s="69"/>
      <c r="F146" s="160"/>
      <c r="G146" s="160"/>
      <c r="H146" s="69"/>
      <c r="I146" s="69"/>
      <c r="J146" s="4"/>
      <c r="K146" s="4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 spans="1:26" ht="15.75" customHeight="1" x14ac:dyDescent="0.3">
      <c r="A147" s="69"/>
      <c r="B147" s="69"/>
      <c r="C147" s="159"/>
      <c r="D147" s="69"/>
      <c r="E147" s="69"/>
      <c r="F147" s="160"/>
      <c r="G147" s="160"/>
      <c r="H147" s="69"/>
      <c r="I147" s="69"/>
      <c r="J147" s="4"/>
      <c r="K147" s="4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 spans="1:26" ht="15.75" customHeight="1" x14ac:dyDescent="0.3">
      <c r="A148" s="69"/>
      <c r="B148" s="69"/>
      <c r="C148" s="159"/>
      <c r="D148" s="69"/>
      <c r="E148" s="69"/>
      <c r="F148" s="160"/>
      <c r="G148" s="160"/>
      <c r="H148" s="69"/>
      <c r="I148" s="69"/>
      <c r="J148" s="4"/>
      <c r="K148" s="4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 spans="1:26" ht="15.75" customHeight="1" x14ac:dyDescent="0.3">
      <c r="A149" s="69"/>
      <c r="B149" s="69"/>
      <c r="C149" s="159"/>
      <c r="D149" s="69"/>
      <c r="E149" s="69"/>
      <c r="F149" s="160"/>
      <c r="G149" s="160"/>
      <c r="H149" s="69"/>
      <c r="I149" s="69"/>
      <c r="J149" s="4"/>
      <c r="K149" s="4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 spans="1:26" ht="15.75" customHeight="1" x14ac:dyDescent="0.3">
      <c r="A150" s="69"/>
      <c r="B150" s="69"/>
      <c r="C150" s="159"/>
      <c r="D150" s="69"/>
      <c r="E150" s="69"/>
      <c r="F150" s="160"/>
      <c r="G150" s="160"/>
      <c r="H150" s="69"/>
      <c r="I150" s="69"/>
      <c r="J150" s="4"/>
      <c r="K150" s="4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 spans="1:26" ht="15.75" customHeight="1" x14ac:dyDescent="0.3">
      <c r="A151" s="69"/>
      <c r="B151" s="69"/>
      <c r="C151" s="159"/>
      <c r="D151" s="69"/>
      <c r="E151" s="69"/>
      <c r="F151" s="160"/>
      <c r="G151" s="160"/>
      <c r="H151" s="69"/>
      <c r="I151" s="69"/>
      <c r="J151" s="4"/>
      <c r="K151" s="4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 spans="1:26" ht="15.75" customHeight="1" x14ac:dyDescent="0.3">
      <c r="A152" s="69"/>
      <c r="B152" s="69"/>
      <c r="C152" s="159"/>
      <c r="D152" s="69"/>
      <c r="E152" s="69"/>
      <c r="F152" s="160"/>
      <c r="G152" s="160"/>
      <c r="H152" s="69"/>
      <c r="I152" s="69"/>
      <c r="J152" s="4"/>
      <c r="K152" s="4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 spans="1:26" ht="15.75" customHeight="1" x14ac:dyDescent="0.3">
      <c r="A153" s="69"/>
      <c r="B153" s="69"/>
      <c r="C153" s="159"/>
      <c r="D153" s="69"/>
      <c r="E153" s="69"/>
      <c r="F153" s="160"/>
      <c r="G153" s="160"/>
      <c r="H153" s="69"/>
      <c r="I153" s="69"/>
      <c r="J153" s="4"/>
      <c r="K153" s="4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 spans="1:26" ht="15.75" customHeight="1" x14ac:dyDescent="0.3">
      <c r="A154" s="69"/>
      <c r="B154" s="69"/>
      <c r="C154" s="159"/>
      <c r="D154" s="69"/>
      <c r="E154" s="69"/>
      <c r="F154" s="160"/>
      <c r="G154" s="160"/>
      <c r="H154" s="69"/>
      <c r="I154" s="69"/>
      <c r="J154" s="4"/>
      <c r="K154" s="4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 spans="1:26" ht="15.75" customHeight="1" x14ac:dyDescent="0.3">
      <c r="A155" s="69"/>
      <c r="B155" s="69"/>
      <c r="C155" s="159"/>
      <c r="D155" s="69"/>
      <c r="E155" s="69"/>
      <c r="F155" s="160"/>
      <c r="G155" s="160"/>
      <c r="H155" s="69"/>
      <c r="I155" s="69"/>
      <c r="J155" s="4"/>
      <c r="K155" s="4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 spans="1:26" ht="15.75" customHeight="1" x14ac:dyDescent="0.3">
      <c r="A156" s="69"/>
      <c r="B156" s="69"/>
      <c r="C156" s="159"/>
      <c r="D156" s="69"/>
      <c r="E156" s="69"/>
      <c r="F156" s="160"/>
      <c r="G156" s="160"/>
      <c r="H156" s="69"/>
      <c r="I156" s="69"/>
      <c r="J156" s="4"/>
      <c r="K156" s="4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 spans="1:26" ht="15.75" customHeight="1" x14ac:dyDescent="0.3">
      <c r="A157" s="69"/>
      <c r="B157" s="69"/>
      <c r="C157" s="159"/>
      <c r="D157" s="69"/>
      <c r="E157" s="69"/>
      <c r="F157" s="160"/>
      <c r="G157" s="160"/>
      <c r="H157" s="69"/>
      <c r="I157" s="69"/>
      <c r="J157" s="4"/>
      <c r="K157" s="4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 spans="1:26" ht="15.75" customHeight="1" x14ac:dyDescent="0.3">
      <c r="A158" s="69"/>
      <c r="B158" s="69"/>
      <c r="C158" s="159"/>
      <c r="D158" s="69"/>
      <c r="E158" s="69"/>
      <c r="F158" s="160"/>
      <c r="G158" s="160"/>
      <c r="H158" s="69"/>
      <c r="I158" s="69"/>
      <c r="J158" s="4"/>
      <c r="K158" s="4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 spans="1:26" ht="15.75" customHeight="1" x14ac:dyDescent="0.3">
      <c r="A159" s="69"/>
      <c r="B159" s="69"/>
      <c r="C159" s="159"/>
      <c r="D159" s="69"/>
      <c r="E159" s="69"/>
      <c r="F159" s="160"/>
      <c r="G159" s="160"/>
      <c r="H159" s="69"/>
      <c r="I159" s="69"/>
      <c r="J159" s="4"/>
      <c r="K159" s="4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 spans="1:26" ht="15.75" customHeight="1" x14ac:dyDescent="0.3">
      <c r="A160" s="69"/>
      <c r="B160" s="69"/>
      <c r="C160" s="159"/>
      <c r="D160" s="69"/>
      <c r="E160" s="69"/>
      <c r="F160" s="160"/>
      <c r="G160" s="160"/>
      <c r="H160" s="69"/>
      <c r="I160" s="69"/>
      <c r="J160" s="4"/>
      <c r="K160" s="4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 spans="1:26" ht="15.75" customHeight="1" x14ac:dyDescent="0.3">
      <c r="A161" s="69"/>
      <c r="B161" s="69"/>
      <c r="C161" s="159"/>
      <c r="D161" s="69"/>
      <c r="E161" s="69"/>
      <c r="F161" s="160"/>
      <c r="G161" s="160"/>
      <c r="H161" s="69"/>
      <c r="I161" s="69"/>
      <c r="J161" s="4"/>
      <c r="K161" s="4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 spans="1:26" ht="15.75" customHeight="1" x14ac:dyDescent="0.3">
      <c r="A162" s="69"/>
      <c r="B162" s="69"/>
      <c r="C162" s="159"/>
      <c r="D162" s="69"/>
      <c r="E162" s="69"/>
      <c r="F162" s="160"/>
      <c r="G162" s="160"/>
      <c r="H162" s="69"/>
      <c r="I162" s="69"/>
      <c r="J162" s="4"/>
      <c r="K162" s="4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 spans="1:26" ht="15.75" customHeight="1" x14ac:dyDescent="0.3">
      <c r="A163" s="69"/>
      <c r="B163" s="69"/>
      <c r="C163" s="159"/>
      <c r="D163" s="69"/>
      <c r="E163" s="69"/>
      <c r="F163" s="160"/>
      <c r="G163" s="160"/>
      <c r="H163" s="69"/>
      <c r="I163" s="69"/>
      <c r="J163" s="4"/>
      <c r="K163" s="4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 spans="1:26" ht="15.75" customHeight="1" x14ac:dyDescent="0.3">
      <c r="A164" s="69"/>
      <c r="B164" s="69"/>
      <c r="C164" s="159"/>
      <c r="D164" s="69"/>
      <c r="E164" s="69"/>
      <c r="F164" s="160"/>
      <c r="G164" s="160"/>
      <c r="H164" s="69"/>
      <c r="I164" s="69"/>
      <c r="J164" s="4"/>
      <c r="K164" s="4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 spans="1:26" ht="15.75" customHeight="1" x14ac:dyDescent="0.3">
      <c r="A165" s="69"/>
      <c r="B165" s="69"/>
      <c r="C165" s="159"/>
      <c r="D165" s="69"/>
      <c r="E165" s="69"/>
      <c r="F165" s="160"/>
      <c r="G165" s="160"/>
      <c r="H165" s="69"/>
      <c r="I165" s="69"/>
      <c r="J165" s="4"/>
      <c r="K165" s="4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 spans="1:26" ht="15.75" customHeight="1" x14ac:dyDescent="0.3">
      <c r="A166" s="69"/>
      <c r="B166" s="69"/>
      <c r="C166" s="159"/>
      <c r="D166" s="69"/>
      <c r="E166" s="69"/>
      <c r="F166" s="160"/>
      <c r="G166" s="160"/>
      <c r="H166" s="69"/>
      <c r="I166" s="69"/>
      <c r="J166" s="4"/>
      <c r="K166" s="4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 spans="1:26" ht="15.75" customHeight="1" x14ac:dyDescent="0.3">
      <c r="A167" s="69"/>
      <c r="B167" s="69"/>
      <c r="C167" s="159"/>
      <c r="D167" s="69"/>
      <c r="E167" s="69"/>
      <c r="F167" s="160"/>
      <c r="G167" s="160"/>
      <c r="H167" s="69"/>
      <c r="I167" s="69"/>
      <c r="J167" s="4"/>
      <c r="K167" s="4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 spans="1:26" ht="15.75" customHeight="1" x14ac:dyDescent="0.3">
      <c r="A168" s="69"/>
      <c r="B168" s="69"/>
      <c r="C168" s="159"/>
      <c r="D168" s="69"/>
      <c r="E168" s="69"/>
      <c r="F168" s="160"/>
      <c r="G168" s="160"/>
      <c r="H168" s="69"/>
      <c r="I168" s="69"/>
      <c r="J168" s="4"/>
      <c r="K168" s="4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 spans="1:26" ht="15.75" customHeight="1" x14ac:dyDescent="0.3">
      <c r="A169" s="69"/>
      <c r="B169" s="69"/>
      <c r="C169" s="159"/>
      <c r="D169" s="69"/>
      <c r="E169" s="69"/>
      <c r="F169" s="160"/>
      <c r="G169" s="160"/>
      <c r="H169" s="69"/>
      <c r="I169" s="69"/>
      <c r="J169" s="4"/>
      <c r="K169" s="4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 spans="1:26" ht="15.75" customHeight="1" x14ac:dyDescent="0.3">
      <c r="A170" s="69"/>
      <c r="B170" s="69"/>
      <c r="C170" s="159"/>
      <c r="D170" s="69"/>
      <c r="E170" s="69"/>
      <c r="F170" s="160"/>
      <c r="G170" s="160"/>
      <c r="H170" s="69"/>
      <c r="I170" s="69"/>
      <c r="J170" s="4"/>
      <c r="K170" s="4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 spans="1:26" ht="15.75" customHeight="1" x14ac:dyDescent="0.3">
      <c r="A171" s="69"/>
      <c r="B171" s="69"/>
      <c r="C171" s="159"/>
      <c r="D171" s="69"/>
      <c r="E171" s="69"/>
      <c r="F171" s="160"/>
      <c r="G171" s="160"/>
      <c r="H171" s="69"/>
      <c r="I171" s="69"/>
      <c r="J171" s="4"/>
      <c r="K171" s="4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 spans="1:26" ht="15.75" customHeight="1" x14ac:dyDescent="0.3">
      <c r="A172" s="69"/>
      <c r="B172" s="69"/>
      <c r="C172" s="159"/>
      <c r="D172" s="69"/>
      <c r="E172" s="69"/>
      <c r="F172" s="160"/>
      <c r="G172" s="160"/>
      <c r="H172" s="69"/>
      <c r="I172" s="69"/>
      <c r="J172" s="4"/>
      <c r="K172" s="4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 spans="1:26" ht="15.75" customHeight="1" x14ac:dyDescent="0.3">
      <c r="A173" s="69"/>
      <c r="B173" s="69"/>
      <c r="C173" s="159"/>
      <c r="D173" s="69"/>
      <c r="E173" s="69"/>
      <c r="F173" s="160"/>
      <c r="G173" s="160"/>
      <c r="H173" s="69"/>
      <c r="I173" s="69"/>
      <c r="J173" s="4"/>
      <c r="K173" s="4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 spans="1:26" ht="15.75" customHeight="1" x14ac:dyDescent="0.3">
      <c r="A174" s="69"/>
      <c r="B174" s="69"/>
      <c r="C174" s="159"/>
      <c r="D174" s="69"/>
      <c r="E174" s="69"/>
      <c r="F174" s="160"/>
      <c r="G174" s="160"/>
      <c r="H174" s="69"/>
      <c r="I174" s="69"/>
      <c r="J174" s="4"/>
      <c r="K174" s="4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 spans="1:26" ht="15.75" customHeight="1" x14ac:dyDescent="0.3">
      <c r="A175" s="69"/>
      <c r="B175" s="69"/>
      <c r="C175" s="159"/>
      <c r="D175" s="69"/>
      <c r="E175" s="69"/>
      <c r="F175" s="160"/>
      <c r="G175" s="160"/>
      <c r="H175" s="69"/>
      <c r="I175" s="69"/>
      <c r="J175" s="4"/>
      <c r="K175" s="4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 spans="1:26" ht="15.75" customHeight="1" x14ac:dyDescent="0.3">
      <c r="A176" s="69"/>
      <c r="B176" s="69"/>
      <c r="C176" s="159"/>
      <c r="D176" s="69"/>
      <c r="E176" s="69"/>
      <c r="F176" s="160"/>
      <c r="G176" s="160"/>
      <c r="H176" s="69"/>
      <c r="I176" s="69"/>
      <c r="J176" s="4"/>
      <c r="K176" s="4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 spans="1:26" ht="15.75" customHeight="1" x14ac:dyDescent="0.3">
      <c r="A177" s="69"/>
      <c r="B177" s="69"/>
      <c r="C177" s="159"/>
      <c r="D177" s="69"/>
      <c r="E177" s="69"/>
      <c r="F177" s="160"/>
      <c r="G177" s="160"/>
      <c r="H177" s="69"/>
      <c r="I177" s="69"/>
      <c r="J177" s="4"/>
      <c r="K177" s="4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 spans="1:26" ht="15.75" customHeight="1" x14ac:dyDescent="0.3">
      <c r="A178" s="69"/>
      <c r="B178" s="69"/>
      <c r="C178" s="159"/>
      <c r="D178" s="69"/>
      <c r="E178" s="69"/>
      <c r="F178" s="160"/>
      <c r="G178" s="160"/>
      <c r="H178" s="69"/>
      <c r="I178" s="69"/>
      <c r="J178" s="4"/>
      <c r="K178" s="4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 spans="1:26" ht="15.75" customHeight="1" x14ac:dyDescent="0.3">
      <c r="A179" s="69"/>
      <c r="B179" s="69"/>
      <c r="C179" s="159"/>
      <c r="D179" s="69"/>
      <c r="E179" s="69"/>
      <c r="F179" s="160"/>
      <c r="G179" s="160"/>
      <c r="H179" s="69"/>
      <c r="I179" s="69"/>
      <c r="J179" s="4"/>
      <c r="K179" s="4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 spans="1:26" ht="15.75" customHeight="1" x14ac:dyDescent="0.3">
      <c r="A180" s="69"/>
      <c r="B180" s="69"/>
      <c r="C180" s="159"/>
      <c r="D180" s="69"/>
      <c r="E180" s="69"/>
      <c r="F180" s="160"/>
      <c r="G180" s="160"/>
      <c r="H180" s="69"/>
      <c r="I180" s="69"/>
      <c r="J180" s="4"/>
      <c r="K180" s="4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 spans="1:26" ht="15.75" customHeight="1" x14ac:dyDescent="0.3">
      <c r="A181" s="69"/>
      <c r="B181" s="69"/>
      <c r="C181" s="159"/>
      <c r="D181" s="69"/>
      <c r="E181" s="69"/>
      <c r="F181" s="160"/>
      <c r="G181" s="160"/>
      <c r="H181" s="69"/>
      <c r="I181" s="69"/>
      <c r="J181" s="4"/>
      <c r="K181" s="4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 spans="1:26" ht="15.75" customHeight="1" x14ac:dyDescent="0.3">
      <c r="A182" s="69"/>
      <c r="B182" s="69"/>
      <c r="C182" s="159"/>
      <c r="D182" s="69"/>
      <c r="E182" s="69"/>
      <c r="F182" s="160"/>
      <c r="G182" s="160"/>
      <c r="H182" s="69"/>
      <c r="I182" s="69"/>
      <c r="J182" s="4"/>
      <c r="K182" s="4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 spans="1:26" ht="15.75" customHeight="1" x14ac:dyDescent="0.3">
      <c r="A183" s="69"/>
      <c r="B183" s="69"/>
      <c r="C183" s="159"/>
      <c r="D183" s="69"/>
      <c r="E183" s="69"/>
      <c r="F183" s="160"/>
      <c r="G183" s="160"/>
      <c r="H183" s="69"/>
      <c r="I183" s="69"/>
      <c r="J183" s="4"/>
      <c r="K183" s="4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 spans="1:26" ht="15.75" customHeight="1" x14ac:dyDescent="0.3">
      <c r="A184" s="69"/>
      <c r="B184" s="69"/>
      <c r="C184" s="159"/>
      <c r="D184" s="69"/>
      <c r="E184" s="69"/>
      <c r="F184" s="160"/>
      <c r="G184" s="160"/>
      <c r="H184" s="69"/>
      <c r="I184" s="69"/>
      <c r="J184" s="4"/>
      <c r="K184" s="4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 spans="1:26" ht="15.75" customHeight="1" x14ac:dyDescent="0.3">
      <c r="A185" s="69"/>
      <c r="B185" s="69"/>
      <c r="C185" s="159"/>
      <c r="D185" s="69"/>
      <c r="E185" s="69"/>
      <c r="F185" s="160"/>
      <c r="G185" s="160"/>
      <c r="H185" s="69"/>
      <c r="I185" s="69"/>
      <c r="J185" s="4"/>
      <c r="K185" s="4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 spans="1:26" ht="15.75" customHeight="1" x14ac:dyDescent="0.3">
      <c r="A186" s="69"/>
      <c r="B186" s="69"/>
      <c r="C186" s="159"/>
      <c r="D186" s="69"/>
      <c r="E186" s="69"/>
      <c r="F186" s="160"/>
      <c r="G186" s="160"/>
      <c r="H186" s="69"/>
      <c r="I186" s="69"/>
      <c r="J186" s="4"/>
      <c r="K186" s="4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 spans="1:26" ht="15.75" customHeight="1" x14ac:dyDescent="0.3">
      <c r="A187" s="69"/>
      <c r="B187" s="69"/>
      <c r="C187" s="159"/>
      <c r="D187" s="69"/>
      <c r="E187" s="69"/>
      <c r="F187" s="160"/>
      <c r="G187" s="160"/>
      <c r="H187" s="69"/>
      <c r="I187" s="69"/>
      <c r="J187" s="4"/>
      <c r="K187" s="4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 spans="1:26" ht="15.75" customHeight="1" x14ac:dyDescent="0.3">
      <c r="A188" s="69"/>
      <c r="B188" s="69"/>
      <c r="C188" s="159"/>
      <c r="D188" s="69"/>
      <c r="E188" s="69"/>
      <c r="F188" s="160"/>
      <c r="G188" s="160"/>
      <c r="H188" s="69"/>
      <c r="I188" s="69"/>
      <c r="J188" s="4"/>
      <c r="K188" s="4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 spans="1:26" ht="15.75" customHeight="1" x14ac:dyDescent="0.3">
      <c r="A189" s="69"/>
      <c r="B189" s="69"/>
      <c r="C189" s="159"/>
      <c r="D189" s="69"/>
      <c r="E189" s="69"/>
      <c r="F189" s="160"/>
      <c r="G189" s="160"/>
      <c r="H189" s="69"/>
      <c r="I189" s="69"/>
      <c r="J189" s="4"/>
      <c r="K189" s="4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 spans="1:26" ht="15.75" customHeight="1" x14ac:dyDescent="0.3">
      <c r="A190" s="69"/>
      <c r="B190" s="69"/>
      <c r="C190" s="159"/>
      <c r="D190" s="69"/>
      <c r="E190" s="69"/>
      <c r="F190" s="160"/>
      <c r="G190" s="160"/>
      <c r="H190" s="69"/>
      <c r="I190" s="69"/>
      <c r="J190" s="4"/>
      <c r="K190" s="4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 spans="1:26" ht="15.75" customHeight="1" x14ac:dyDescent="0.3">
      <c r="A191" s="69"/>
      <c r="B191" s="69"/>
      <c r="C191" s="159"/>
      <c r="D191" s="69"/>
      <c r="E191" s="69"/>
      <c r="F191" s="160"/>
      <c r="G191" s="160"/>
      <c r="H191" s="69"/>
      <c r="I191" s="69"/>
      <c r="J191" s="4"/>
      <c r="K191" s="4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 spans="1:26" ht="15.75" customHeight="1" x14ac:dyDescent="0.3">
      <c r="A192" s="69"/>
      <c r="B192" s="69"/>
      <c r="C192" s="159"/>
      <c r="D192" s="69"/>
      <c r="E192" s="69"/>
      <c r="F192" s="160"/>
      <c r="G192" s="160"/>
      <c r="H192" s="69"/>
      <c r="I192" s="69"/>
      <c r="J192" s="4"/>
      <c r="K192" s="4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 spans="1:26" ht="15.75" customHeight="1" x14ac:dyDescent="0.3">
      <c r="A193" s="69"/>
      <c r="B193" s="69"/>
      <c r="C193" s="159"/>
      <c r="D193" s="69"/>
      <c r="E193" s="69"/>
      <c r="F193" s="160"/>
      <c r="G193" s="160"/>
      <c r="H193" s="69"/>
      <c r="I193" s="69"/>
      <c r="J193" s="4"/>
      <c r="K193" s="4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 spans="1:26" ht="15.75" customHeight="1" x14ac:dyDescent="0.3">
      <c r="A194" s="69"/>
      <c r="B194" s="69"/>
      <c r="C194" s="159"/>
      <c r="D194" s="69"/>
      <c r="E194" s="69"/>
      <c r="F194" s="160"/>
      <c r="G194" s="160"/>
      <c r="H194" s="69"/>
      <c r="I194" s="69"/>
      <c r="J194" s="4"/>
      <c r="K194" s="4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 spans="1:26" ht="15.75" customHeight="1" x14ac:dyDescent="0.3">
      <c r="A195" s="69"/>
      <c r="B195" s="69"/>
      <c r="C195" s="159"/>
      <c r="D195" s="69"/>
      <c r="E195" s="69"/>
      <c r="F195" s="160"/>
      <c r="G195" s="160"/>
      <c r="H195" s="69"/>
      <c r="I195" s="69"/>
      <c r="J195" s="4"/>
      <c r="K195" s="4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 spans="1:26" ht="15.75" customHeight="1" x14ac:dyDescent="0.3">
      <c r="A196" s="69"/>
      <c r="B196" s="69"/>
      <c r="C196" s="159"/>
      <c r="D196" s="69"/>
      <c r="E196" s="69"/>
      <c r="F196" s="160"/>
      <c r="G196" s="160"/>
      <c r="H196" s="69"/>
      <c r="I196" s="69"/>
      <c r="J196" s="4"/>
      <c r="K196" s="4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 spans="1:26" ht="15.75" customHeight="1" x14ac:dyDescent="0.3">
      <c r="A197" s="69"/>
      <c r="B197" s="69"/>
      <c r="C197" s="159"/>
      <c r="D197" s="69"/>
      <c r="E197" s="69"/>
      <c r="F197" s="160"/>
      <c r="G197" s="160"/>
      <c r="H197" s="69"/>
      <c r="I197" s="69"/>
      <c r="J197" s="4"/>
      <c r="K197" s="4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 spans="1:26" ht="15.75" customHeight="1" x14ac:dyDescent="0.3">
      <c r="A198" s="69"/>
      <c r="B198" s="69"/>
      <c r="C198" s="159"/>
      <c r="D198" s="69"/>
      <c r="E198" s="69"/>
      <c r="F198" s="160"/>
      <c r="G198" s="160"/>
      <c r="H198" s="69"/>
      <c r="I198" s="69"/>
      <c r="J198" s="4"/>
      <c r="K198" s="4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 spans="1:26" ht="15.75" customHeight="1" x14ac:dyDescent="0.3">
      <c r="A199" s="69"/>
      <c r="B199" s="69"/>
      <c r="C199" s="159"/>
      <c r="D199" s="69"/>
      <c r="E199" s="69"/>
      <c r="F199" s="160"/>
      <c r="G199" s="160"/>
      <c r="H199" s="69"/>
      <c r="I199" s="69"/>
      <c r="J199" s="4"/>
      <c r="K199" s="4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 spans="1:26" ht="15.75" customHeight="1" x14ac:dyDescent="0.3">
      <c r="A200" s="69"/>
      <c r="B200" s="69"/>
      <c r="C200" s="159"/>
      <c r="D200" s="69"/>
      <c r="E200" s="69"/>
      <c r="F200" s="160"/>
      <c r="G200" s="160"/>
      <c r="H200" s="69"/>
      <c r="I200" s="69"/>
      <c r="J200" s="4"/>
      <c r="K200" s="4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 spans="1:26" ht="15.75" customHeight="1" x14ac:dyDescent="0.3">
      <c r="A201" s="69"/>
      <c r="B201" s="69"/>
      <c r="C201" s="159"/>
      <c r="D201" s="69"/>
      <c r="E201" s="69"/>
      <c r="F201" s="160"/>
      <c r="G201" s="160"/>
      <c r="H201" s="69"/>
      <c r="I201" s="69"/>
      <c r="J201" s="4"/>
      <c r="K201" s="4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 spans="1:26" ht="15.75" customHeight="1" x14ac:dyDescent="0.3">
      <c r="A202" s="69"/>
      <c r="B202" s="69"/>
      <c r="C202" s="159"/>
      <c r="D202" s="69"/>
      <c r="E202" s="69"/>
      <c r="F202" s="160"/>
      <c r="G202" s="160"/>
      <c r="H202" s="69"/>
      <c r="I202" s="69"/>
      <c r="J202" s="4"/>
      <c r="K202" s="4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 spans="1:26" ht="15.75" customHeight="1" x14ac:dyDescent="0.3">
      <c r="A203" s="69"/>
      <c r="B203" s="69"/>
      <c r="C203" s="159"/>
      <c r="D203" s="69"/>
      <c r="E203" s="69"/>
      <c r="F203" s="160"/>
      <c r="G203" s="160"/>
      <c r="H203" s="69"/>
      <c r="I203" s="69"/>
      <c r="J203" s="4"/>
      <c r="K203" s="4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 spans="1:26" ht="15.75" customHeight="1" x14ac:dyDescent="0.3">
      <c r="A204" s="69"/>
      <c r="B204" s="69"/>
      <c r="C204" s="159"/>
      <c r="D204" s="69"/>
      <c r="E204" s="69"/>
      <c r="F204" s="160"/>
      <c r="G204" s="160"/>
      <c r="H204" s="69"/>
      <c r="I204" s="69"/>
      <c r="J204" s="4"/>
      <c r="K204" s="4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 spans="1:26" ht="15.75" customHeight="1" x14ac:dyDescent="0.3">
      <c r="A205" s="69"/>
      <c r="B205" s="69"/>
      <c r="C205" s="159"/>
      <c r="D205" s="69"/>
      <c r="E205" s="69"/>
      <c r="F205" s="160"/>
      <c r="G205" s="160"/>
      <c r="H205" s="69"/>
      <c r="I205" s="69"/>
      <c r="J205" s="4"/>
      <c r="K205" s="4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 spans="1:26" ht="15.75" customHeight="1" x14ac:dyDescent="0.3">
      <c r="A206" s="69"/>
      <c r="B206" s="69"/>
      <c r="C206" s="159"/>
      <c r="D206" s="69"/>
      <c r="E206" s="69"/>
      <c r="F206" s="160"/>
      <c r="G206" s="160"/>
      <c r="H206" s="69"/>
      <c r="I206" s="69"/>
      <c r="J206" s="4"/>
      <c r="K206" s="4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 spans="1:26" ht="15.75" customHeight="1" x14ac:dyDescent="0.3">
      <c r="A207" s="69"/>
      <c r="B207" s="69"/>
      <c r="C207" s="159"/>
      <c r="D207" s="69"/>
      <c r="E207" s="69"/>
      <c r="F207" s="160"/>
      <c r="G207" s="160"/>
      <c r="H207" s="69"/>
      <c r="I207" s="69"/>
      <c r="J207" s="4"/>
      <c r="K207" s="4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 spans="1:26" ht="15.75" customHeight="1" x14ac:dyDescent="0.3">
      <c r="A208" s="69"/>
      <c r="B208" s="69"/>
      <c r="C208" s="159"/>
      <c r="D208" s="69"/>
      <c r="E208" s="69"/>
      <c r="F208" s="160"/>
      <c r="G208" s="160"/>
      <c r="H208" s="69"/>
      <c r="I208" s="69"/>
      <c r="J208" s="4"/>
      <c r="K208" s="4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 spans="1:26" ht="15.75" customHeight="1" x14ac:dyDescent="0.3">
      <c r="A209" s="69"/>
      <c r="B209" s="69"/>
      <c r="C209" s="159"/>
      <c r="D209" s="69"/>
      <c r="E209" s="69"/>
      <c r="F209" s="160"/>
      <c r="G209" s="160"/>
      <c r="H209" s="69"/>
      <c r="I209" s="69"/>
      <c r="J209" s="4"/>
      <c r="K209" s="4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 spans="1:26" ht="15.75" customHeight="1" x14ac:dyDescent="0.3">
      <c r="A210" s="69"/>
      <c r="B210" s="69"/>
      <c r="C210" s="159"/>
      <c r="D210" s="69"/>
      <c r="E210" s="69"/>
      <c r="F210" s="160"/>
      <c r="G210" s="160"/>
      <c r="H210" s="69"/>
      <c r="I210" s="69"/>
      <c r="J210" s="4"/>
      <c r="K210" s="4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 spans="1:26" ht="15.75" customHeight="1" x14ac:dyDescent="0.3">
      <c r="A211" s="69"/>
      <c r="B211" s="69"/>
      <c r="C211" s="159"/>
      <c r="D211" s="69"/>
      <c r="E211" s="69"/>
      <c r="F211" s="160"/>
      <c r="G211" s="160"/>
      <c r="H211" s="69"/>
      <c r="I211" s="69"/>
      <c r="J211" s="4"/>
      <c r="K211" s="4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 spans="1:26" ht="15.75" customHeight="1" x14ac:dyDescent="0.3">
      <c r="A212" s="69"/>
      <c r="B212" s="69"/>
      <c r="C212" s="159"/>
      <c r="D212" s="69"/>
      <c r="E212" s="69"/>
      <c r="F212" s="160"/>
      <c r="G212" s="160"/>
      <c r="H212" s="69"/>
      <c r="I212" s="69"/>
      <c r="J212" s="4"/>
      <c r="K212" s="4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 spans="1:26" ht="15.75" customHeight="1" x14ac:dyDescent="0.3">
      <c r="A213" s="69"/>
      <c r="B213" s="69"/>
      <c r="C213" s="159"/>
      <c r="D213" s="69"/>
      <c r="E213" s="69"/>
      <c r="F213" s="160"/>
      <c r="G213" s="160"/>
      <c r="H213" s="69"/>
      <c r="I213" s="69"/>
      <c r="J213" s="4"/>
      <c r="K213" s="4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 spans="1:26" ht="15.75" customHeight="1" x14ac:dyDescent="0.3">
      <c r="A214" s="69"/>
      <c r="B214" s="69"/>
      <c r="C214" s="159"/>
      <c r="D214" s="69"/>
      <c r="E214" s="69"/>
      <c r="F214" s="160"/>
      <c r="G214" s="160"/>
      <c r="H214" s="69"/>
      <c r="I214" s="69"/>
      <c r="J214" s="4"/>
      <c r="K214" s="4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 spans="1:26" ht="15.75" customHeight="1" x14ac:dyDescent="0.3">
      <c r="A215" s="69"/>
      <c r="B215" s="69"/>
      <c r="C215" s="159"/>
      <c r="D215" s="69"/>
      <c r="E215" s="69"/>
      <c r="F215" s="160"/>
      <c r="G215" s="160"/>
      <c r="H215" s="69"/>
      <c r="I215" s="69"/>
      <c r="J215" s="4"/>
      <c r="K215" s="4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 spans="1:26" ht="15.75" customHeight="1" x14ac:dyDescent="0.3">
      <c r="A216" s="69"/>
      <c r="B216" s="69"/>
      <c r="C216" s="159"/>
      <c r="D216" s="69"/>
      <c r="E216" s="69"/>
      <c r="F216" s="160"/>
      <c r="G216" s="160"/>
      <c r="H216" s="69"/>
      <c r="I216" s="69"/>
      <c r="J216" s="4"/>
      <c r="K216" s="4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 spans="1:26" ht="15.75" customHeight="1" x14ac:dyDescent="0.3">
      <c r="A217" s="69"/>
      <c r="B217" s="69"/>
      <c r="C217" s="159"/>
      <c r="D217" s="69"/>
      <c r="E217" s="69"/>
      <c r="F217" s="160"/>
      <c r="G217" s="160"/>
      <c r="H217" s="69"/>
      <c r="I217" s="69"/>
      <c r="J217" s="4"/>
      <c r="K217" s="4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 spans="1:26" ht="15.75" customHeight="1" x14ac:dyDescent="0.3">
      <c r="A218" s="69"/>
      <c r="B218" s="69"/>
      <c r="C218" s="159"/>
      <c r="D218" s="69"/>
      <c r="E218" s="69"/>
      <c r="F218" s="160"/>
      <c r="G218" s="160"/>
      <c r="H218" s="69"/>
      <c r="I218" s="69"/>
      <c r="J218" s="4"/>
      <c r="K218" s="4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 spans="1:26" ht="15.75" customHeight="1" x14ac:dyDescent="0.3">
      <c r="A219" s="69"/>
      <c r="B219" s="69"/>
      <c r="C219" s="159"/>
      <c r="D219" s="69"/>
      <c r="E219" s="69"/>
      <c r="F219" s="160"/>
      <c r="G219" s="160"/>
      <c r="H219" s="69"/>
      <c r="I219" s="69"/>
      <c r="J219" s="4"/>
      <c r="K219" s="4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 spans="1:26" ht="15.75" customHeight="1" x14ac:dyDescent="0.3">
      <c r="A220" s="69"/>
      <c r="B220" s="69"/>
      <c r="C220" s="159"/>
      <c r="D220" s="69"/>
      <c r="E220" s="69"/>
      <c r="F220" s="160"/>
      <c r="G220" s="160"/>
      <c r="H220" s="69"/>
      <c r="I220" s="69"/>
      <c r="J220" s="4"/>
      <c r="K220" s="4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 spans="1:26" ht="15.75" customHeight="1" x14ac:dyDescent="0.3">
      <c r="A221" s="69"/>
      <c r="B221" s="69"/>
      <c r="C221" s="159"/>
      <c r="D221" s="69"/>
      <c r="E221" s="69"/>
      <c r="F221" s="160"/>
      <c r="G221" s="160"/>
      <c r="H221" s="69"/>
      <c r="I221" s="69"/>
      <c r="J221" s="4"/>
      <c r="K221" s="4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 spans="1:26" ht="15.75" customHeight="1" x14ac:dyDescent="0.3">
      <c r="A222" s="69"/>
      <c r="B222" s="69"/>
      <c r="C222" s="159"/>
      <c r="D222" s="69"/>
      <c r="E222" s="69"/>
      <c r="F222" s="160"/>
      <c r="G222" s="160"/>
      <c r="H222" s="69"/>
      <c r="I222" s="69"/>
      <c r="J222" s="4"/>
      <c r="K222" s="4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 spans="1:26" ht="15.75" customHeight="1" x14ac:dyDescent="0.3">
      <c r="A223" s="69"/>
      <c r="B223" s="69"/>
      <c r="C223" s="159"/>
      <c r="D223" s="69"/>
      <c r="E223" s="69"/>
      <c r="F223" s="160"/>
      <c r="G223" s="160"/>
      <c r="H223" s="69"/>
      <c r="I223" s="69"/>
      <c r="J223" s="4"/>
      <c r="K223" s="4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 spans="1:26" ht="15.75" customHeight="1" x14ac:dyDescent="0.3">
      <c r="A224" s="69"/>
      <c r="B224" s="69"/>
      <c r="C224" s="159"/>
      <c r="D224" s="69"/>
      <c r="E224" s="69"/>
      <c r="F224" s="160"/>
      <c r="G224" s="160"/>
      <c r="H224" s="69"/>
      <c r="I224" s="69"/>
      <c r="J224" s="4"/>
      <c r="K224" s="4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 spans="1:26" ht="15.75" customHeight="1" x14ac:dyDescent="0.3">
      <c r="A225" s="69"/>
      <c r="B225" s="69"/>
      <c r="C225" s="159"/>
      <c r="D225" s="69"/>
      <c r="E225" s="69"/>
      <c r="F225" s="160"/>
      <c r="G225" s="160"/>
      <c r="H225" s="69"/>
      <c r="I225" s="69"/>
      <c r="J225" s="4"/>
      <c r="K225" s="4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 spans="1:26" ht="15.75" customHeight="1" x14ac:dyDescent="0.3">
      <c r="A226" s="69"/>
      <c r="B226" s="69"/>
      <c r="C226" s="159"/>
      <c r="D226" s="69"/>
      <c r="E226" s="69"/>
      <c r="F226" s="160"/>
      <c r="G226" s="160"/>
      <c r="H226" s="69"/>
      <c r="I226" s="69"/>
      <c r="J226" s="4"/>
      <c r="K226" s="4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 spans="1:26" ht="15.75" customHeight="1" x14ac:dyDescent="0.3">
      <c r="A227" s="69"/>
      <c r="B227" s="69"/>
      <c r="C227" s="159"/>
      <c r="D227" s="69"/>
      <c r="E227" s="69"/>
      <c r="F227" s="160"/>
      <c r="G227" s="160"/>
      <c r="H227" s="69"/>
      <c r="I227" s="69"/>
      <c r="J227" s="4"/>
      <c r="K227" s="4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 spans="1:26" ht="15.75" customHeight="1" x14ac:dyDescent="0.3">
      <c r="A228" s="69"/>
      <c r="B228" s="69"/>
      <c r="C228" s="159"/>
      <c r="D228" s="69"/>
      <c r="E228" s="69"/>
      <c r="F228" s="160"/>
      <c r="G228" s="160"/>
      <c r="H228" s="69"/>
      <c r="I228" s="69"/>
      <c r="J228" s="4"/>
      <c r="K228" s="4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 spans="1:26" ht="15.75" customHeight="1" x14ac:dyDescent="0.3">
      <c r="A229" s="69"/>
      <c r="B229" s="69"/>
      <c r="C229" s="159"/>
      <c r="D229" s="69"/>
      <c r="E229" s="69"/>
      <c r="F229" s="160"/>
      <c r="G229" s="160"/>
      <c r="H229" s="69"/>
      <c r="I229" s="69"/>
      <c r="J229" s="4"/>
      <c r="K229" s="4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 spans="1:26" ht="15.75" customHeight="1" x14ac:dyDescent="0.3">
      <c r="A230" s="69"/>
      <c r="B230" s="69"/>
      <c r="C230" s="159"/>
      <c r="D230" s="69"/>
      <c r="E230" s="69"/>
      <c r="F230" s="160"/>
      <c r="G230" s="160"/>
      <c r="H230" s="69"/>
      <c r="I230" s="69"/>
      <c r="J230" s="4"/>
      <c r="K230" s="4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 spans="1:26" ht="15.75" customHeight="1" x14ac:dyDescent="0.3">
      <c r="A231" s="69"/>
      <c r="B231" s="69"/>
      <c r="C231" s="159"/>
      <c r="D231" s="69"/>
      <c r="E231" s="69"/>
      <c r="F231" s="160"/>
      <c r="G231" s="160"/>
      <c r="H231" s="69"/>
      <c r="I231" s="69"/>
      <c r="J231" s="4"/>
      <c r="K231" s="4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 spans="1:26" ht="15.75" customHeight="1" x14ac:dyDescent="0.3">
      <c r="A232" s="69"/>
      <c r="B232" s="69"/>
      <c r="C232" s="159"/>
      <c r="D232" s="69"/>
      <c r="E232" s="69"/>
      <c r="F232" s="160"/>
      <c r="G232" s="160"/>
      <c r="H232" s="69"/>
      <c r="I232" s="69"/>
      <c r="J232" s="4"/>
      <c r="K232" s="4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 spans="1:26" ht="15.75" customHeight="1" x14ac:dyDescent="0.3">
      <c r="A233" s="69"/>
      <c r="B233" s="69"/>
      <c r="C233" s="159"/>
      <c r="D233" s="69"/>
      <c r="E233" s="69"/>
      <c r="F233" s="160"/>
      <c r="G233" s="160"/>
      <c r="H233" s="69"/>
      <c r="I233" s="69"/>
      <c r="J233" s="4"/>
      <c r="K233" s="4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 spans="1:26" ht="15.75" customHeight="1" x14ac:dyDescent="0.3">
      <c r="A234" s="69"/>
      <c r="B234" s="69"/>
      <c r="C234" s="159"/>
      <c r="D234" s="69"/>
      <c r="E234" s="69"/>
      <c r="F234" s="160"/>
      <c r="G234" s="160"/>
      <c r="H234" s="69"/>
      <c r="I234" s="69"/>
      <c r="J234" s="4"/>
      <c r="K234" s="4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 spans="1:26" ht="15.75" customHeight="1" x14ac:dyDescent="0.3">
      <c r="A235" s="69"/>
      <c r="B235" s="69"/>
      <c r="C235" s="159"/>
      <c r="D235" s="69"/>
      <c r="E235" s="69"/>
      <c r="F235" s="160"/>
      <c r="G235" s="160"/>
      <c r="H235" s="69"/>
      <c r="I235" s="69"/>
      <c r="J235" s="4"/>
      <c r="K235" s="4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 spans="1:26" ht="15.75" customHeight="1" x14ac:dyDescent="0.3">
      <c r="A236" s="69"/>
      <c r="B236" s="69"/>
      <c r="C236" s="159"/>
      <c r="D236" s="69"/>
      <c r="E236" s="69"/>
      <c r="F236" s="160"/>
      <c r="G236" s="160"/>
      <c r="H236" s="69"/>
      <c r="I236" s="69"/>
      <c r="J236" s="4"/>
      <c r="K236" s="4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 spans="1:26" ht="15.75" customHeight="1" x14ac:dyDescent="0.3">
      <c r="A237" s="69"/>
      <c r="B237" s="69"/>
      <c r="C237" s="159"/>
      <c r="D237" s="69"/>
      <c r="E237" s="69"/>
      <c r="F237" s="160"/>
      <c r="G237" s="160"/>
      <c r="H237" s="69"/>
      <c r="I237" s="69"/>
      <c r="J237" s="4"/>
      <c r="K237" s="4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 spans="1:26" ht="15.75" customHeight="1" x14ac:dyDescent="0.3">
      <c r="A238" s="69"/>
      <c r="B238" s="69"/>
      <c r="C238" s="159"/>
      <c r="D238" s="69"/>
      <c r="E238" s="69"/>
      <c r="F238" s="160"/>
      <c r="G238" s="160"/>
      <c r="H238" s="69"/>
      <c r="I238" s="69"/>
      <c r="J238" s="4"/>
      <c r="K238" s="4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 spans="1:26" ht="15.75" customHeight="1" x14ac:dyDescent="0.3">
      <c r="A239" s="69"/>
      <c r="B239" s="69"/>
      <c r="C239" s="159"/>
      <c r="D239" s="69"/>
      <c r="E239" s="69"/>
      <c r="F239" s="160"/>
      <c r="G239" s="160"/>
      <c r="H239" s="69"/>
      <c r="I239" s="69"/>
      <c r="J239" s="4"/>
      <c r="K239" s="4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 spans="1:26" ht="15.75" customHeight="1" x14ac:dyDescent="0.3">
      <c r="A240" s="69"/>
      <c r="B240" s="69"/>
      <c r="C240" s="159"/>
      <c r="D240" s="69"/>
      <c r="E240" s="69"/>
      <c r="F240" s="160"/>
      <c r="G240" s="160"/>
      <c r="H240" s="69"/>
      <c r="I240" s="69"/>
      <c r="J240" s="4"/>
      <c r="K240" s="4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 spans="1:26" ht="15.75" customHeight="1" x14ac:dyDescent="0.3">
      <c r="A241" s="69"/>
      <c r="B241" s="69"/>
      <c r="C241" s="159"/>
      <c r="D241" s="69"/>
      <c r="E241" s="69"/>
      <c r="F241" s="160"/>
      <c r="G241" s="160"/>
      <c r="H241" s="69"/>
      <c r="I241" s="69"/>
      <c r="J241" s="4"/>
      <c r="K241" s="4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 spans="1:26" ht="15.75" customHeight="1" x14ac:dyDescent="0.3">
      <c r="A242" s="69"/>
      <c r="B242" s="69"/>
      <c r="C242" s="159"/>
      <c r="D242" s="69"/>
      <c r="E242" s="69"/>
      <c r="F242" s="160"/>
      <c r="G242" s="160"/>
      <c r="H242" s="69"/>
      <c r="I242" s="69"/>
      <c r="J242" s="4"/>
      <c r="K242" s="4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 spans="1:26" ht="15.75" customHeight="1" x14ac:dyDescent="0.3">
      <c r="A243" s="69"/>
      <c r="B243" s="69"/>
      <c r="C243" s="159"/>
      <c r="D243" s="69"/>
      <c r="E243" s="69"/>
      <c r="F243" s="160"/>
      <c r="G243" s="160"/>
      <c r="H243" s="69"/>
      <c r="I243" s="69"/>
      <c r="J243" s="4"/>
      <c r="K243" s="4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 spans="1:26" ht="15.75" customHeight="1" x14ac:dyDescent="0.3">
      <c r="A244" s="69"/>
      <c r="B244" s="69"/>
      <c r="C244" s="159"/>
      <c r="D244" s="69"/>
      <c r="E244" s="69"/>
      <c r="F244" s="160"/>
      <c r="G244" s="160"/>
      <c r="H244" s="69"/>
      <c r="I244" s="69"/>
      <c r="J244" s="4"/>
      <c r="K244" s="4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 spans="1:26" ht="15.75" customHeight="1" x14ac:dyDescent="0.3">
      <c r="A245" s="69"/>
      <c r="B245" s="69"/>
      <c r="C245" s="159"/>
      <c r="D245" s="69"/>
      <c r="E245" s="69"/>
      <c r="F245" s="160"/>
      <c r="G245" s="160"/>
      <c r="H245" s="69"/>
      <c r="I245" s="69"/>
      <c r="J245" s="4"/>
      <c r="K245" s="4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 spans="1:26" ht="15.75" customHeight="1" x14ac:dyDescent="0.3">
      <c r="A246" s="69"/>
      <c r="B246" s="69"/>
      <c r="C246" s="159"/>
      <c r="D246" s="69"/>
      <c r="E246" s="69"/>
      <c r="F246" s="160"/>
      <c r="G246" s="160"/>
      <c r="H246" s="69"/>
      <c r="I246" s="69"/>
      <c r="J246" s="4"/>
      <c r="K246" s="4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 spans="1:26" ht="15.75" customHeight="1" x14ac:dyDescent="0.3">
      <c r="A247" s="69"/>
      <c r="B247" s="69"/>
      <c r="C247" s="159"/>
      <c r="D247" s="69"/>
      <c r="E247" s="69"/>
      <c r="F247" s="160"/>
      <c r="G247" s="160"/>
      <c r="H247" s="69"/>
      <c r="I247" s="69"/>
      <c r="J247" s="4"/>
      <c r="K247" s="4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 spans="1:26" ht="15.75" customHeight="1" x14ac:dyDescent="0.3">
      <c r="A248" s="69"/>
      <c r="B248" s="69"/>
      <c r="C248" s="159"/>
      <c r="D248" s="69"/>
      <c r="E248" s="69"/>
      <c r="F248" s="160"/>
      <c r="G248" s="160"/>
      <c r="H248" s="69"/>
      <c r="I248" s="69"/>
      <c r="J248" s="4"/>
      <c r="K248" s="4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 spans="1:26" ht="15.75" customHeight="1" x14ac:dyDescent="0.3">
      <c r="A249" s="69"/>
      <c r="B249" s="69"/>
      <c r="C249" s="159"/>
      <c r="D249" s="69"/>
      <c r="E249" s="69"/>
      <c r="F249" s="160"/>
      <c r="G249" s="160"/>
      <c r="H249" s="69"/>
      <c r="I249" s="69"/>
      <c r="J249" s="4"/>
      <c r="K249" s="4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 spans="1:26" ht="15.75" customHeight="1" x14ac:dyDescent="0.3">
      <c r="A250" s="69"/>
      <c r="B250" s="69"/>
      <c r="C250" s="159"/>
      <c r="D250" s="69"/>
      <c r="E250" s="69"/>
      <c r="F250" s="160"/>
      <c r="G250" s="160"/>
      <c r="H250" s="69"/>
      <c r="I250" s="69"/>
      <c r="J250" s="4"/>
      <c r="K250" s="4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 spans="1:26" ht="15.75" customHeight="1" x14ac:dyDescent="0.3">
      <c r="A251" s="69"/>
      <c r="B251" s="69"/>
      <c r="C251" s="159"/>
      <c r="D251" s="69"/>
      <c r="E251" s="69"/>
      <c r="F251" s="160"/>
      <c r="G251" s="160"/>
      <c r="H251" s="69"/>
      <c r="I251" s="69"/>
      <c r="J251" s="4"/>
      <c r="K251" s="4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 spans="1:26" ht="15.75" customHeight="1" x14ac:dyDescent="0.3">
      <c r="A252" s="69"/>
      <c r="B252" s="69"/>
      <c r="C252" s="159"/>
      <c r="D252" s="69"/>
      <c r="E252" s="69"/>
      <c r="F252" s="160"/>
      <c r="G252" s="160"/>
      <c r="H252" s="69"/>
      <c r="I252" s="69"/>
      <c r="J252" s="4"/>
      <c r="K252" s="4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 spans="1:26" ht="15.75" customHeight="1" x14ac:dyDescent="0.3">
      <c r="A253" s="69"/>
      <c r="B253" s="69"/>
      <c r="C253" s="159"/>
      <c r="D253" s="69"/>
      <c r="E253" s="69"/>
      <c r="F253" s="160"/>
      <c r="G253" s="160"/>
      <c r="H253" s="69"/>
      <c r="I253" s="69"/>
      <c r="J253" s="4"/>
      <c r="K253" s="4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 spans="1:26" ht="15.75" customHeight="1" x14ac:dyDescent="0.3">
      <c r="A254" s="69"/>
      <c r="B254" s="69"/>
      <c r="C254" s="159"/>
      <c r="D254" s="69"/>
      <c r="E254" s="69"/>
      <c r="F254" s="160"/>
      <c r="G254" s="160"/>
      <c r="H254" s="69"/>
      <c r="I254" s="69"/>
      <c r="J254" s="4"/>
      <c r="K254" s="4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 spans="1:26" ht="15.75" customHeight="1" x14ac:dyDescent="0.3">
      <c r="A255" s="69"/>
      <c r="B255" s="69"/>
      <c r="C255" s="159"/>
      <c r="D255" s="69"/>
      <c r="E255" s="69"/>
      <c r="F255" s="160"/>
      <c r="G255" s="160"/>
      <c r="H255" s="69"/>
      <c r="I255" s="69"/>
      <c r="J255" s="4"/>
      <c r="K255" s="4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 spans="1:26" ht="15.75" customHeight="1" x14ac:dyDescent="0.3">
      <c r="A256" s="69"/>
      <c r="B256" s="69"/>
      <c r="C256" s="159"/>
      <c r="D256" s="69"/>
      <c r="E256" s="69"/>
      <c r="F256" s="160"/>
      <c r="G256" s="160"/>
      <c r="H256" s="69"/>
      <c r="I256" s="69"/>
      <c r="J256" s="4"/>
      <c r="K256" s="4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 spans="1:26" ht="15.75" customHeight="1" x14ac:dyDescent="0.3">
      <c r="A257" s="69"/>
      <c r="B257" s="69"/>
      <c r="C257" s="159"/>
      <c r="D257" s="69"/>
      <c r="E257" s="69"/>
      <c r="F257" s="160"/>
      <c r="G257" s="160"/>
      <c r="H257" s="69"/>
      <c r="I257" s="69"/>
      <c r="J257" s="4"/>
      <c r="K257" s="4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 spans="1:26" ht="15.75" customHeight="1" x14ac:dyDescent="0.3">
      <c r="A258" s="69"/>
      <c r="B258" s="69"/>
      <c r="C258" s="159"/>
      <c r="D258" s="69"/>
      <c r="E258" s="69"/>
      <c r="F258" s="160"/>
      <c r="G258" s="160"/>
      <c r="H258" s="69"/>
      <c r="I258" s="69"/>
      <c r="J258" s="4"/>
      <c r="K258" s="4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 spans="1:26" ht="15.75" customHeight="1" x14ac:dyDescent="0.3">
      <c r="A259" s="69"/>
      <c r="B259" s="69"/>
      <c r="C259" s="159"/>
      <c r="D259" s="69"/>
      <c r="E259" s="69"/>
      <c r="F259" s="160"/>
      <c r="G259" s="160"/>
      <c r="H259" s="69"/>
      <c r="I259" s="69"/>
      <c r="J259" s="4"/>
      <c r="K259" s="4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 spans="1:26" ht="15.75" customHeight="1" x14ac:dyDescent="0.3">
      <c r="A260" s="69"/>
      <c r="B260" s="69"/>
      <c r="C260" s="159"/>
      <c r="D260" s="69"/>
      <c r="E260" s="69"/>
      <c r="F260" s="160"/>
      <c r="G260" s="160"/>
      <c r="H260" s="69"/>
      <c r="I260" s="69"/>
      <c r="J260" s="4"/>
      <c r="K260" s="4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 spans="1:26" ht="15.75" customHeight="1" x14ac:dyDescent="0.3">
      <c r="A261" s="69"/>
      <c r="B261" s="69"/>
      <c r="C261" s="159"/>
      <c r="D261" s="69"/>
      <c r="E261" s="69"/>
      <c r="F261" s="160"/>
      <c r="G261" s="160"/>
      <c r="H261" s="69"/>
      <c r="I261" s="69"/>
      <c r="J261" s="4"/>
      <c r="K261" s="4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 spans="1:26" ht="15.75" customHeight="1" x14ac:dyDescent="0.3">
      <c r="A262" s="69"/>
      <c r="B262" s="69"/>
      <c r="C262" s="159"/>
      <c r="D262" s="69"/>
      <c r="E262" s="69"/>
      <c r="F262" s="160"/>
      <c r="G262" s="160"/>
      <c r="H262" s="69"/>
      <c r="I262" s="69"/>
      <c r="J262" s="4"/>
      <c r="K262" s="4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 spans="1:26" ht="15.75" customHeight="1" x14ac:dyDescent="0.3">
      <c r="A263" s="69"/>
      <c r="B263" s="69"/>
      <c r="C263" s="159"/>
      <c r="D263" s="69"/>
      <c r="E263" s="69"/>
      <c r="F263" s="160"/>
      <c r="G263" s="160"/>
      <c r="H263" s="69"/>
      <c r="I263" s="69"/>
      <c r="J263" s="4"/>
      <c r="K263" s="4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 spans="1:26" ht="15.75" customHeight="1" x14ac:dyDescent="0.3">
      <c r="A264" s="69"/>
      <c r="B264" s="69"/>
      <c r="C264" s="159"/>
      <c r="D264" s="69"/>
      <c r="E264" s="69"/>
      <c r="F264" s="160"/>
      <c r="G264" s="160"/>
      <c r="H264" s="69"/>
      <c r="I264" s="69"/>
      <c r="J264" s="4"/>
      <c r="K264" s="4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 spans="1:26" ht="15.75" customHeight="1" x14ac:dyDescent="0.3">
      <c r="A265" s="69"/>
      <c r="B265" s="69"/>
      <c r="C265" s="159"/>
      <c r="D265" s="69"/>
      <c r="E265" s="69"/>
      <c r="F265" s="160"/>
      <c r="G265" s="160"/>
      <c r="H265" s="69"/>
      <c r="I265" s="69"/>
      <c r="J265" s="4"/>
      <c r="K265" s="4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 spans="1:26" ht="15.75" customHeight="1" x14ac:dyDescent="0.3">
      <c r="A266" s="69"/>
      <c r="B266" s="69"/>
      <c r="C266" s="159"/>
      <c r="D266" s="69"/>
      <c r="E266" s="69"/>
      <c r="F266" s="160"/>
      <c r="G266" s="160"/>
      <c r="H266" s="69"/>
      <c r="I266" s="69"/>
      <c r="J266" s="4"/>
      <c r="K266" s="4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 spans="1:26" ht="15.75" customHeight="1" x14ac:dyDescent="0.3">
      <c r="A267" s="69"/>
      <c r="B267" s="69"/>
      <c r="C267" s="159"/>
      <c r="D267" s="69"/>
      <c r="E267" s="69"/>
      <c r="F267" s="160"/>
      <c r="G267" s="160"/>
      <c r="H267" s="69"/>
      <c r="I267" s="69"/>
      <c r="J267" s="4"/>
      <c r="K267" s="4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 spans="1:26" ht="15.75" customHeight="1" x14ac:dyDescent="0.3">
      <c r="A268" s="69"/>
      <c r="B268" s="69"/>
      <c r="C268" s="159"/>
      <c r="D268" s="69"/>
      <c r="E268" s="69"/>
      <c r="F268" s="160"/>
      <c r="G268" s="160"/>
      <c r="H268" s="69"/>
      <c r="I268" s="69"/>
      <c r="J268" s="4"/>
      <c r="K268" s="4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 spans="1:26" ht="15.75" customHeight="1" x14ac:dyDescent="0.3">
      <c r="A269" s="69"/>
      <c r="B269" s="69"/>
      <c r="C269" s="159"/>
      <c r="D269" s="69"/>
      <c r="E269" s="69"/>
      <c r="F269" s="160"/>
      <c r="G269" s="160"/>
      <c r="H269" s="69"/>
      <c r="I269" s="69"/>
      <c r="J269" s="4"/>
      <c r="K269" s="4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 spans="1:26" ht="15.75" customHeight="1" x14ac:dyDescent="0.3">
      <c r="A270" s="69"/>
      <c r="B270" s="69"/>
      <c r="C270" s="159"/>
      <c r="D270" s="69"/>
      <c r="E270" s="69"/>
      <c r="F270" s="160"/>
      <c r="G270" s="160"/>
      <c r="H270" s="69"/>
      <c r="I270" s="69"/>
      <c r="J270" s="4"/>
      <c r="K270" s="4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 spans="1:26" ht="15.75" customHeight="1" x14ac:dyDescent="0.3">
      <c r="A271" s="69"/>
      <c r="B271" s="69"/>
      <c r="C271" s="159"/>
      <c r="D271" s="69"/>
      <c r="E271" s="69"/>
      <c r="F271" s="160"/>
      <c r="G271" s="160"/>
      <c r="H271" s="69"/>
      <c r="I271" s="69"/>
      <c r="J271" s="4"/>
      <c r="K271" s="4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 spans="1:26" ht="15.75" customHeight="1" x14ac:dyDescent="0.3">
      <c r="A272" s="69"/>
      <c r="B272" s="69"/>
      <c r="C272" s="159"/>
      <c r="D272" s="69"/>
      <c r="E272" s="69"/>
      <c r="F272" s="160"/>
      <c r="G272" s="160"/>
      <c r="H272" s="69"/>
      <c r="I272" s="69"/>
      <c r="J272" s="4"/>
      <c r="K272" s="4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 spans="1:26" ht="15.75" customHeight="1" x14ac:dyDescent="0.3">
      <c r="A273" s="69"/>
      <c r="B273" s="69"/>
      <c r="C273" s="159"/>
      <c r="D273" s="69"/>
      <c r="E273" s="69"/>
      <c r="F273" s="160"/>
      <c r="G273" s="160"/>
      <c r="H273" s="69"/>
      <c r="I273" s="69"/>
      <c r="J273" s="4"/>
      <c r="K273" s="4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 spans="1:26" ht="15.75" customHeight="1" x14ac:dyDescent="0.3">
      <c r="A274" s="69"/>
      <c r="B274" s="69"/>
      <c r="C274" s="159"/>
      <c r="D274" s="69"/>
      <c r="E274" s="69"/>
      <c r="F274" s="160"/>
      <c r="G274" s="160"/>
      <c r="H274" s="69"/>
      <c r="I274" s="69"/>
      <c r="J274" s="4"/>
      <c r="K274" s="4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 spans="1:26" ht="15.75" customHeight="1" x14ac:dyDescent="0.3">
      <c r="A275" s="69"/>
      <c r="B275" s="69"/>
      <c r="C275" s="159"/>
      <c r="D275" s="69"/>
      <c r="E275" s="69"/>
      <c r="F275" s="160"/>
      <c r="G275" s="160"/>
      <c r="H275" s="69"/>
      <c r="I275" s="69"/>
      <c r="J275" s="4"/>
      <c r="K275" s="4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 spans="1:26" ht="15.75" customHeight="1" x14ac:dyDescent="0.3">
      <c r="A276" s="69"/>
      <c r="B276" s="69"/>
      <c r="C276" s="159"/>
      <c r="D276" s="69"/>
      <c r="E276" s="69"/>
      <c r="F276" s="160"/>
      <c r="G276" s="160"/>
      <c r="H276" s="69"/>
      <c r="I276" s="69"/>
      <c r="J276" s="4"/>
      <c r="K276" s="4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 spans="1:26" ht="15.75" customHeight="1" x14ac:dyDescent="0.3">
      <c r="A277" s="69"/>
      <c r="B277" s="69"/>
      <c r="C277" s="159"/>
      <c r="D277" s="69"/>
      <c r="E277" s="69"/>
      <c r="F277" s="160"/>
      <c r="G277" s="160"/>
      <c r="H277" s="69"/>
      <c r="I277" s="69"/>
      <c r="J277" s="4"/>
      <c r="K277" s="4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 spans="1:26" ht="15.75" customHeight="1" x14ac:dyDescent="0.3">
      <c r="A278" s="69"/>
      <c r="B278" s="69"/>
      <c r="C278" s="159"/>
      <c r="D278" s="69"/>
      <c r="E278" s="69"/>
      <c r="F278" s="160"/>
      <c r="G278" s="160"/>
      <c r="H278" s="69"/>
      <c r="I278" s="69"/>
      <c r="J278" s="4"/>
      <c r="K278" s="4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 spans="1:26" ht="15.75" customHeight="1" x14ac:dyDescent="0.3">
      <c r="A279" s="69"/>
      <c r="B279" s="69"/>
      <c r="C279" s="159"/>
      <c r="D279" s="69"/>
      <c r="E279" s="69"/>
      <c r="F279" s="160"/>
      <c r="G279" s="160"/>
      <c r="H279" s="69"/>
      <c r="I279" s="69"/>
      <c r="J279" s="4"/>
      <c r="K279" s="4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 spans="1:26" ht="15.75" customHeight="1" x14ac:dyDescent="0.3">
      <c r="A280" s="69"/>
      <c r="B280" s="69"/>
      <c r="C280" s="159"/>
      <c r="D280" s="69"/>
      <c r="E280" s="69"/>
      <c r="F280" s="160"/>
      <c r="G280" s="160"/>
      <c r="H280" s="69"/>
      <c r="I280" s="69"/>
      <c r="J280" s="4"/>
      <c r="K280" s="4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 spans="1:26" ht="15.75" customHeight="1" x14ac:dyDescent="0.3">
      <c r="A281" s="69"/>
      <c r="B281" s="69"/>
      <c r="C281" s="159"/>
      <c r="D281" s="69"/>
      <c r="E281" s="69"/>
      <c r="F281" s="160"/>
      <c r="G281" s="160"/>
      <c r="H281" s="69"/>
      <c r="I281" s="69"/>
      <c r="J281" s="4"/>
      <c r="K281" s="4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 spans="1:26" ht="15.75" customHeight="1" x14ac:dyDescent="0.3">
      <c r="A282" s="69"/>
      <c r="B282" s="69"/>
      <c r="C282" s="159"/>
      <c r="D282" s="69"/>
      <c r="E282" s="69"/>
      <c r="F282" s="160"/>
      <c r="G282" s="160"/>
      <c r="H282" s="69"/>
      <c r="I282" s="69"/>
      <c r="J282" s="4"/>
      <c r="K282" s="4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 spans="1:26" ht="15.75" customHeight="1" x14ac:dyDescent="0.3">
      <c r="A283" s="69"/>
      <c r="B283" s="69"/>
      <c r="C283" s="159"/>
      <c r="D283" s="69"/>
      <c r="E283" s="69"/>
      <c r="F283" s="160"/>
      <c r="G283" s="160"/>
      <c r="H283" s="69"/>
      <c r="I283" s="69"/>
      <c r="J283" s="4"/>
      <c r="K283" s="4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 spans="1:26" ht="15.75" customHeight="1" x14ac:dyDescent="0.3">
      <c r="A284" s="69"/>
      <c r="B284" s="69"/>
      <c r="C284" s="159"/>
      <c r="D284" s="69"/>
      <c r="E284" s="69"/>
      <c r="F284" s="160"/>
      <c r="G284" s="160"/>
      <c r="H284" s="69"/>
      <c r="I284" s="69"/>
      <c r="J284" s="4"/>
      <c r="K284" s="4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 spans="1:26" ht="15.75" customHeight="1" x14ac:dyDescent="0.3">
      <c r="A285" s="69"/>
      <c r="B285" s="69"/>
      <c r="C285" s="159"/>
      <c r="D285" s="69"/>
      <c r="E285" s="69"/>
      <c r="F285" s="160"/>
      <c r="G285" s="160"/>
      <c r="H285" s="69"/>
      <c r="I285" s="69"/>
      <c r="J285" s="4"/>
      <c r="K285" s="4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 spans="1:26" ht="15.75" customHeight="1" x14ac:dyDescent="0.3">
      <c r="A286" s="69"/>
      <c r="B286" s="69"/>
      <c r="C286" s="159"/>
      <c r="D286" s="69"/>
      <c r="E286" s="69"/>
      <c r="F286" s="160"/>
      <c r="G286" s="160"/>
      <c r="H286" s="69"/>
      <c r="I286" s="69"/>
      <c r="J286" s="4"/>
      <c r="K286" s="4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 spans="1:26" ht="15.75" customHeight="1" x14ac:dyDescent="0.3">
      <c r="A287" s="69"/>
      <c r="B287" s="69"/>
      <c r="C287" s="159"/>
      <c r="D287" s="69"/>
      <c r="E287" s="69"/>
      <c r="F287" s="160"/>
      <c r="G287" s="160"/>
      <c r="H287" s="69"/>
      <c r="I287" s="69"/>
      <c r="J287" s="4"/>
      <c r="K287" s="4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 spans="1:26" ht="15.75" customHeight="1" x14ac:dyDescent="0.3">
      <c r="A288" s="69"/>
      <c r="B288" s="69"/>
      <c r="C288" s="159"/>
      <c r="D288" s="69"/>
      <c r="E288" s="69"/>
      <c r="F288" s="160"/>
      <c r="G288" s="160"/>
      <c r="H288" s="69"/>
      <c r="I288" s="69"/>
      <c r="J288" s="4"/>
      <c r="K288" s="4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 spans="1:26" ht="15.75" customHeight="1" x14ac:dyDescent="0.3">
      <c r="A289" s="69"/>
      <c r="B289" s="69"/>
      <c r="C289" s="159"/>
      <c r="D289" s="69"/>
      <c r="E289" s="69"/>
      <c r="F289" s="160"/>
      <c r="G289" s="160"/>
      <c r="H289" s="69"/>
      <c r="I289" s="69"/>
      <c r="J289" s="4"/>
      <c r="K289" s="4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 spans="1:26" ht="15.75" customHeight="1" x14ac:dyDescent="0.3">
      <c r="A290" s="69"/>
      <c r="B290" s="69"/>
      <c r="C290" s="159"/>
      <c r="D290" s="69"/>
      <c r="E290" s="69"/>
      <c r="F290" s="160"/>
      <c r="G290" s="160"/>
      <c r="H290" s="69"/>
      <c r="I290" s="69"/>
      <c r="J290" s="4"/>
      <c r="K290" s="4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 spans="1:26" ht="15.75" customHeight="1" x14ac:dyDescent="0.3">
      <c r="A291" s="69"/>
      <c r="B291" s="69"/>
      <c r="C291" s="159"/>
      <c r="D291" s="69"/>
      <c r="E291" s="69"/>
      <c r="F291" s="160"/>
      <c r="G291" s="160"/>
      <c r="H291" s="69"/>
      <c r="I291" s="69"/>
      <c r="J291" s="4"/>
      <c r="K291" s="4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 spans="1:26" ht="15.75" customHeight="1" x14ac:dyDescent="0.3">
      <c r="A292" s="69"/>
      <c r="B292" s="69"/>
      <c r="C292" s="159"/>
      <c r="D292" s="69"/>
      <c r="E292" s="69"/>
      <c r="F292" s="160"/>
      <c r="G292" s="160"/>
      <c r="H292" s="69"/>
      <c r="I292" s="69"/>
      <c r="J292" s="4"/>
      <c r="K292" s="4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 spans="1:26" ht="15.75" customHeight="1" x14ac:dyDescent="0.3">
      <c r="A293" s="69"/>
      <c r="B293" s="69"/>
      <c r="C293" s="159"/>
      <c r="D293" s="69"/>
      <c r="E293" s="69"/>
      <c r="F293" s="160"/>
      <c r="G293" s="160"/>
      <c r="H293" s="69"/>
      <c r="I293" s="69"/>
      <c r="J293" s="4"/>
      <c r="K293" s="4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 spans="1:26" ht="15.75" customHeight="1" x14ac:dyDescent="0.3">
      <c r="A294" s="69"/>
      <c r="B294" s="69"/>
      <c r="C294" s="159"/>
      <c r="D294" s="69"/>
      <c r="E294" s="69"/>
      <c r="F294" s="160"/>
      <c r="G294" s="160"/>
      <c r="H294" s="69"/>
      <c r="I294" s="69"/>
      <c r="J294" s="4"/>
      <c r="K294" s="4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 spans="1:26" ht="15.75" customHeight="1" x14ac:dyDescent="0.3">
      <c r="A295" s="69"/>
      <c r="B295" s="69"/>
      <c r="C295" s="159"/>
      <c r="D295" s="69"/>
      <c r="E295" s="69"/>
      <c r="F295" s="160"/>
      <c r="G295" s="160"/>
      <c r="H295" s="69"/>
      <c r="I295" s="69"/>
      <c r="J295" s="4"/>
      <c r="K295" s="4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 spans="1:26" ht="15.75" customHeight="1" x14ac:dyDescent="0.3">
      <c r="A296" s="69"/>
      <c r="B296" s="69"/>
      <c r="C296" s="159"/>
      <c r="D296" s="69"/>
      <c r="E296" s="69"/>
      <c r="F296" s="160"/>
      <c r="G296" s="160"/>
      <c r="H296" s="69"/>
      <c r="I296" s="69"/>
      <c r="J296" s="4"/>
      <c r="K296" s="4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 spans="1:26" ht="15.75" customHeight="1" x14ac:dyDescent="0.3">
      <c r="A297" s="69"/>
      <c r="B297" s="69"/>
      <c r="C297" s="159"/>
      <c r="D297" s="69"/>
      <c r="E297" s="69"/>
      <c r="F297" s="160"/>
      <c r="G297" s="160"/>
      <c r="H297" s="69"/>
      <c r="I297" s="69"/>
      <c r="J297" s="4"/>
      <c r="K297" s="4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 spans="1:26" ht="15.75" customHeight="1" x14ac:dyDescent="0.3">
      <c r="A298" s="69"/>
      <c r="B298" s="69"/>
      <c r="C298" s="159"/>
      <c r="D298" s="69"/>
      <c r="E298" s="69"/>
      <c r="F298" s="160"/>
      <c r="G298" s="160"/>
      <c r="H298" s="69"/>
      <c r="I298" s="69"/>
      <c r="J298" s="4"/>
      <c r="K298" s="4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 spans="1:26" ht="15.75" customHeight="1" x14ac:dyDescent="0.3">
      <c r="A299" s="69"/>
      <c r="B299" s="69"/>
      <c r="C299" s="159"/>
      <c r="D299" s="69"/>
      <c r="E299" s="69"/>
      <c r="F299" s="160"/>
      <c r="G299" s="160"/>
      <c r="H299" s="69"/>
      <c r="I299" s="69"/>
      <c r="J299" s="4"/>
      <c r="K299" s="4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 spans="1:26" ht="15.75" customHeight="1" x14ac:dyDescent="0.3">
      <c r="A300" s="69"/>
      <c r="B300" s="69"/>
      <c r="C300" s="159"/>
      <c r="D300" s="69"/>
      <c r="E300" s="69"/>
      <c r="F300" s="160"/>
      <c r="G300" s="160"/>
      <c r="H300" s="69"/>
      <c r="I300" s="69"/>
      <c r="J300" s="4"/>
      <c r="K300" s="4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 spans="1:26" ht="15.75" customHeight="1" x14ac:dyDescent="0.3">
      <c r="A301" s="69"/>
      <c r="B301" s="69"/>
      <c r="C301" s="159"/>
      <c r="D301" s="69"/>
      <c r="E301" s="69"/>
      <c r="F301" s="160"/>
      <c r="G301" s="160"/>
      <c r="H301" s="69"/>
      <c r="I301" s="69"/>
      <c r="J301" s="4"/>
      <c r="K301" s="4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 spans="1:26" ht="15.75" customHeight="1" x14ac:dyDescent="0.3">
      <c r="A302" s="69"/>
      <c r="B302" s="69"/>
      <c r="C302" s="159"/>
      <c r="D302" s="69"/>
      <c r="E302" s="69"/>
      <c r="F302" s="160"/>
      <c r="G302" s="160"/>
      <c r="H302" s="69"/>
      <c r="I302" s="69"/>
      <c r="J302" s="4"/>
      <c r="K302" s="4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 spans="1:26" ht="15.75" customHeight="1" x14ac:dyDescent="0.3">
      <c r="A303" s="69"/>
      <c r="B303" s="69"/>
      <c r="C303" s="159"/>
      <c r="D303" s="69"/>
      <c r="E303" s="69"/>
      <c r="F303" s="160"/>
      <c r="G303" s="160"/>
      <c r="H303" s="69"/>
      <c r="I303" s="69"/>
      <c r="J303" s="4"/>
      <c r="K303" s="4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 spans="1:26" ht="15.75" customHeight="1" x14ac:dyDescent="0.3">
      <c r="A304" s="69"/>
      <c r="B304" s="69"/>
      <c r="C304" s="159"/>
      <c r="D304" s="69"/>
      <c r="E304" s="69"/>
      <c r="F304" s="160"/>
      <c r="G304" s="160"/>
      <c r="H304" s="69"/>
      <c r="I304" s="69"/>
      <c r="J304" s="4"/>
      <c r="K304" s="4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 spans="1:26" ht="15.75" customHeight="1" x14ac:dyDescent="0.3">
      <c r="A305" s="69"/>
      <c r="B305" s="69"/>
      <c r="C305" s="159"/>
      <c r="D305" s="69"/>
      <c r="E305" s="69"/>
      <c r="F305" s="160"/>
      <c r="G305" s="160"/>
      <c r="H305" s="69"/>
      <c r="I305" s="69"/>
      <c r="J305" s="4"/>
      <c r="K305" s="4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 spans="1:26" ht="15.75" customHeight="1" x14ac:dyDescent="0.3">
      <c r="A306" s="69"/>
      <c r="B306" s="69"/>
      <c r="C306" s="159"/>
      <c r="D306" s="69"/>
      <c r="E306" s="69"/>
      <c r="F306" s="160"/>
      <c r="G306" s="160"/>
      <c r="H306" s="69"/>
      <c r="I306" s="69"/>
      <c r="J306" s="4"/>
      <c r="K306" s="4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 spans="1:26" ht="15.75" customHeight="1" x14ac:dyDescent="0.3">
      <c r="A307" s="69"/>
      <c r="B307" s="69"/>
      <c r="C307" s="159"/>
      <c r="D307" s="69"/>
      <c r="E307" s="69"/>
      <c r="F307" s="160"/>
      <c r="G307" s="160"/>
      <c r="H307" s="69"/>
      <c r="I307" s="69"/>
      <c r="J307" s="4"/>
      <c r="K307" s="4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 spans="1:26" ht="15.75" customHeight="1" x14ac:dyDescent="0.3">
      <c r="A308" s="69"/>
      <c r="B308" s="69"/>
      <c r="C308" s="159"/>
      <c r="D308" s="69"/>
      <c r="E308" s="69"/>
      <c r="F308" s="160"/>
      <c r="G308" s="160"/>
      <c r="H308" s="69"/>
      <c r="I308" s="69"/>
      <c r="J308" s="4"/>
      <c r="K308" s="4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 spans="1:26" ht="15.75" customHeight="1" x14ac:dyDescent="0.3">
      <c r="A309" s="69"/>
      <c r="B309" s="69"/>
      <c r="C309" s="159"/>
      <c r="D309" s="69"/>
      <c r="E309" s="69"/>
      <c r="F309" s="160"/>
      <c r="G309" s="160"/>
      <c r="H309" s="69"/>
      <c r="I309" s="69"/>
      <c r="J309" s="4"/>
      <c r="K309" s="4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 spans="1:26" ht="15.75" customHeight="1" x14ac:dyDescent="0.3">
      <c r="A310" s="69"/>
      <c r="B310" s="69"/>
      <c r="C310" s="159"/>
      <c r="D310" s="69"/>
      <c r="E310" s="69"/>
      <c r="F310" s="160"/>
      <c r="G310" s="160"/>
      <c r="H310" s="69"/>
      <c r="I310" s="69"/>
      <c r="J310" s="4"/>
      <c r="K310" s="4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 spans="1:26" ht="15.75" customHeight="1" x14ac:dyDescent="0.3">
      <c r="A311" s="69"/>
      <c r="B311" s="69"/>
      <c r="C311" s="159"/>
      <c r="D311" s="69"/>
      <c r="E311" s="69"/>
      <c r="F311" s="160"/>
      <c r="G311" s="160"/>
      <c r="H311" s="69"/>
      <c r="I311" s="69"/>
      <c r="J311" s="4"/>
      <c r="K311" s="4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 spans="1:26" ht="15.75" customHeight="1" x14ac:dyDescent="0.3">
      <c r="A312" s="69"/>
      <c r="B312" s="69"/>
      <c r="C312" s="159"/>
      <c r="D312" s="69"/>
      <c r="E312" s="69"/>
      <c r="F312" s="160"/>
      <c r="G312" s="160"/>
      <c r="H312" s="69"/>
      <c r="I312" s="69"/>
      <c r="J312" s="4"/>
      <c r="K312" s="4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 spans="1:26" ht="15.75" customHeight="1" x14ac:dyDescent="0.3">
      <c r="A313" s="69"/>
      <c r="B313" s="69"/>
      <c r="C313" s="159"/>
      <c r="D313" s="69"/>
      <c r="E313" s="69"/>
      <c r="F313" s="160"/>
      <c r="G313" s="160"/>
      <c r="H313" s="69"/>
      <c r="I313" s="69"/>
      <c r="J313" s="4"/>
      <c r="K313" s="4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 spans="1:26" ht="15.75" customHeight="1" x14ac:dyDescent="0.3">
      <c r="A314" s="69"/>
      <c r="B314" s="69"/>
      <c r="C314" s="159"/>
      <c r="D314" s="69"/>
      <c r="E314" s="69"/>
      <c r="F314" s="160"/>
      <c r="G314" s="160"/>
      <c r="H314" s="69"/>
      <c r="I314" s="69"/>
      <c r="J314" s="4"/>
      <c r="K314" s="4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 spans="1:26" ht="15.75" customHeight="1" x14ac:dyDescent="0.3">
      <c r="A315" s="69"/>
      <c r="B315" s="69"/>
      <c r="C315" s="159"/>
      <c r="D315" s="69"/>
      <c r="E315" s="69"/>
      <c r="F315" s="160"/>
      <c r="G315" s="160"/>
      <c r="H315" s="69"/>
      <c r="I315" s="69"/>
      <c r="J315" s="4"/>
      <c r="K315" s="4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 spans="1:26" ht="15.75" customHeight="1" x14ac:dyDescent="0.3">
      <c r="A316" s="69"/>
      <c r="B316" s="69"/>
      <c r="C316" s="159"/>
      <c r="D316" s="69"/>
      <c r="E316" s="69"/>
      <c r="F316" s="160"/>
      <c r="G316" s="160"/>
      <c r="H316" s="69"/>
      <c r="I316" s="69"/>
      <c r="J316" s="4"/>
      <c r="K316" s="4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 spans="1:26" ht="15.75" customHeight="1" x14ac:dyDescent="0.3">
      <c r="A317" s="69"/>
      <c r="B317" s="69"/>
      <c r="C317" s="159"/>
      <c r="D317" s="69"/>
      <c r="E317" s="69"/>
      <c r="F317" s="160"/>
      <c r="G317" s="160"/>
      <c r="H317" s="69"/>
      <c r="I317" s="69"/>
      <c r="J317" s="4"/>
      <c r="K317" s="4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 spans="1:26" ht="15.75" customHeight="1" x14ac:dyDescent="0.3">
      <c r="A318" s="69"/>
      <c r="B318" s="69"/>
      <c r="C318" s="159"/>
      <c r="D318" s="69"/>
      <c r="E318" s="69"/>
      <c r="F318" s="160"/>
      <c r="G318" s="160"/>
      <c r="H318" s="69"/>
      <c r="I318" s="69"/>
      <c r="J318" s="4"/>
      <c r="K318" s="4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 spans="1:26" ht="15.75" customHeight="1" x14ac:dyDescent="0.3">
      <c r="A319" s="69"/>
      <c r="B319" s="69"/>
      <c r="C319" s="159"/>
      <c r="D319" s="69"/>
      <c r="E319" s="69"/>
      <c r="F319" s="160"/>
      <c r="G319" s="160"/>
      <c r="H319" s="69"/>
      <c r="I319" s="69"/>
      <c r="J319" s="4"/>
      <c r="K319" s="4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 spans="1:26" ht="15.75" customHeight="1" x14ac:dyDescent="0.3">
      <c r="A320" s="69"/>
      <c r="B320" s="69"/>
      <c r="C320" s="159"/>
      <c r="D320" s="69"/>
      <c r="E320" s="69"/>
      <c r="F320" s="160"/>
      <c r="G320" s="160"/>
      <c r="H320" s="69"/>
      <c r="I320" s="69"/>
      <c r="J320" s="4"/>
      <c r="K320" s="4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 spans="1:26" ht="15.75" customHeight="1" x14ac:dyDescent="0.3">
      <c r="A321" s="69"/>
      <c r="B321" s="69"/>
      <c r="C321" s="159"/>
      <c r="D321" s="69"/>
      <c r="E321" s="69"/>
      <c r="F321" s="160"/>
      <c r="G321" s="160"/>
      <c r="H321" s="69"/>
      <c r="I321" s="69"/>
      <c r="J321" s="4"/>
      <c r="K321" s="4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 spans="1:26" ht="15.75" customHeight="1" x14ac:dyDescent="0.3">
      <c r="A322" s="69"/>
      <c r="B322" s="69"/>
      <c r="C322" s="159"/>
      <c r="D322" s="69"/>
      <c r="E322" s="69"/>
      <c r="F322" s="160"/>
      <c r="G322" s="160"/>
      <c r="H322" s="69"/>
      <c r="I322" s="69"/>
      <c r="J322" s="4"/>
      <c r="K322" s="4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 spans="1:26" ht="15.75" customHeight="1" x14ac:dyDescent="0.3">
      <c r="A323" s="69"/>
      <c r="B323" s="69"/>
      <c r="C323" s="159"/>
      <c r="D323" s="69"/>
      <c r="E323" s="69"/>
      <c r="F323" s="160"/>
      <c r="G323" s="160"/>
      <c r="H323" s="69"/>
      <c r="I323" s="69"/>
      <c r="J323" s="4"/>
      <c r="K323" s="4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 spans="1:26" ht="15.75" customHeight="1" x14ac:dyDescent="0.3">
      <c r="A324" s="69"/>
      <c r="B324" s="69"/>
      <c r="C324" s="159"/>
      <c r="D324" s="69"/>
      <c r="E324" s="69"/>
      <c r="F324" s="160"/>
      <c r="G324" s="160"/>
      <c r="H324" s="69"/>
      <c r="I324" s="69"/>
      <c r="J324" s="4"/>
      <c r="K324" s="4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 spans="1:26" ht="15.75" customHeight="1" x14ac:dyDescent="0.3">
      <c r="A325" s="69"/>
      <c r="B325" s="69"/>
      <c r="C325" s="159"/>
      <c r="D325" s="69"/>
      <c r="E325" s="69"/>
      <c r="F325" s="160"/>
      <c r="G325" s="160"/>
      <c r="H325" s="69"/>
      <c r="I325" s="69"/>
      <c r="J325" s="4"/>
      <c r="K325" s="4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 spans="1:26" ht="15.75" customHeight="1" x14ac:dyDescent="0.3">
      <c r="A326" s="69"/>
      <c r="B326" s="69"/>
      <c r="C326" s="159"/>
      <c r="D326" s="69"/>
      <c r="E326" s="69"/>
      <c r="F326" s="160"/>
      <c r="G326" s="160"/>
      <c r="H326" s="69"/>
      <c r="I326" s="69"/>
      <c r="J326" s="4"/>
      <c r="K326" s="4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 spans="1:26" ht="15.75" customHeight="1" x14ac:dyDescent="0.3">
      <c r="A327" s="69"/>
      <c r="B327" s="69"/>
      <c r="C327" s="159"/>
      <c r="D327" s="69"/>
      <c r="E327" s="69"/>
      <c r="F327" s="160"/>
      <c r="G327" s="160"/>
      <c r="H327" s="69"/>
      <c r="I327" s="69"/>
      <c r="J327" s="4"/>
      <c r="K327" s="4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 spans="1:26" ht="15.75" customHeight="1" x14ac:dyDescent="0.3">
      <c r="A328" s="69"/>
      <c r="B328" s="69"/>
      <c r="C328" s="159"/>
      <c r="D328" s="69"/>
      <c r="E328" s="69"/>
      <c r="F328" s="160"/>
      <c r="G328" s="160"/>
      <c r="H328" s="69"/>
      <c r="I328" s="69"/>
      <c r="J328" s="4"/>
      <c r="K328" s="4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 spans="1:26" ht="15.75" customHeight="1" x14ac:dyDescent="0.3">
      <c r="A329" s="69"/>
      <c r="B329" s="69"/>
      <c r="C329" s="159"/>
      <c r="D329" s="69"/>
      <c r="E329" s="69"/>
      <c r="F329" s="160"/>
      <c r="G329" s="160"/>
      <c r="H329" s="69"/>
      <c r="I329" s="69"/>
      <c r="J329" s="4"/>
      <c r="K329" s="4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 spans="1:26" ht="15.75" customHeight="1" x14ac:dyDescent="0.3">
      <c r="A330" s="69"/>
      <c r="B330" s="69"/>
      <c r="C330" s="159"/>
      <c r="D330" s="69"/>
      <c r="E330" s="69"/>
      <c r="F330" s="160"/>
      <c r="G330" s="160"/>
      <c r="H330" s="69"/>
      <c r="I330" s="69"/>
      <c r="J330" s="4"/>
      <c r="K330" s="4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 spans="1:26" ht="15.75" customHeight="1" x14ac:dyDescent="0.3">
      <c r="A331" s="69"/>
      <c r="B331" s="69"/>
      <c r="C331" s="159"/>
      <c r="D331" s="69"/>
      <c r="E331" s="69"/>
      <c r="F331" s="160"/>
      <c r="G331" s="160"/>
      <c r="H331" s="69"/>
      <c r="I331" s="69"/>
      <c r="J331" s="4"/>
      <c r="K331" s="4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 spans="1:26" ht="15.75" customHeight="1" x14ac:dyDescent="0.3">
      <c r="A332" s="69"/>
      <c r="B332" s="69"/>
      <c r="C332" s="159"/>
      <c r="D332" s="69"/>
      <c r="E332" s="69"/>
      <c r="F332" s="160"/>
      <c r="G332" s="160"/>
      <c r="H332" s="69"/>
      <c r="I332" s="69"/>
      <c r="J332" s="4"/>
      <c r="K332" s="4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 spans="1:26" ht="15.75" customHeight="1" x14ac:dyDescent="0.3">
      <c r="A333" s="69"/>
      <c r="B333" s="69"/>
      <c r="C333" s="159"/>
      <c r="D333" s="69"/>
      <c r="E333" s="69"/>
      <c r="F333" s="160"/>
      <c r="G333" s="160"/>
      <c r="H333" s="69"/>
      <c r="I333" s="69"/>
      <c r="J333" s="4"/>
      <c r="K333" s="4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 spans="1:26" ht="15.75" customHeight="1" x14ac:dyDescent="0.3">
      <c r="A334" s="69"/>
      <c r="B334" s="69"/>
      <c r="C334" s="159"/>
      <c r="D334" s="69"/>
      <c r="E334" s="69"/>
      <c r="F334" s="160"/>
      <c r="G334" s="160"/>
      <c r="H334" s="69"/>
      <c r="I334" s="69"/>
      <c r="J334" s="4"/>
      <c r="K334" s="4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 spans="1:26" ht="15.75" customHeight="1" x14ac:dyDescent="0.3">
      <c r="A335" s="69"/>
      <c r="B335" s="69"/>
      <c r="C335" s="159"/>
      <c r="D335" s="69"/>
      <c r="E335" s="69"/>
      <c r="F335" s="160"/>
      <c r="G335" s="160"/>
      <c r="H335" s="69"/>
      <c r="I335" s="69"/>
      <c r="J335" s="4"/>
      <c r="K335" s="4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 spans="1:26" ht="15.75" customHeight="1" x14ac:dyDescent="0.3">
      <c r="A336" s="69"/>
      <c r="B336" s="69"/>
      <c r="C336" s="159"/>
      <c r="D336" s="69"/>
      <c r="E336" s="69"/>
      <c r="F336" s="160"/>
      <c r="G336" s="160"/>
      <c r="H336" s="69"/>
      <c r="I336" s="69"/>
      <c r="J336" s="4"/>
      <c r="K336" s="4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 spans="1:26" ht="15.75" customHeight="1" x14ac:dyDescent="0.3">
      <c r="A337" s="69"/>
      <c r="B337" s="69"/>
      <c r="C337" s="159"/>
      <c r="D337" s="69"/>
      <c r="E337" s="69"/>
      <c r="F337" s="160"/>
      <c r="G337" s="160"/>
      <c r="H337" s="69"/>
      <c r="I337" s="69"/>
      <c r="J337" s="4"/>
      <c r="K337" s="4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 spans="1:26" ht="15.75" customHeight="1" x14ac:dyDescent="0.3">
      <c r="A338" s="69"/>
      <c r="B338" s="69"/>
      <c r="C338" s="159"/>
      <c r="D338" s="69"/>
      <c r="E338" s="69"/>
      <c r="F338" s="160"/>
      <c r="G338" s="160"/>
      <c r="H338" s="69"/>
      <c r="I338" s="69"/>
      <c r="J338" s="4"/>
      <c r="K338" s="4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 spans="1:26" ht="15.75" customHeight="1" x14ac:dyDescent="0.3">
      <c r="A339" s="69"/>
      <c r="B339" s="69"/>
      <c r="C339" s="159"/>
      <c r="D339" s="69"/>
      <c r="E339" s="69"/>
      <c r="F339" s="160"/>
      <c r="G339" s="160"/>
      <c r="H339" s="69"/>
      <c r="I339" s="69"/>
      <c r="J339" s="4"/>
      <c r="K339" s="4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 spans="1:26" ht="15.75" customHeight="1" x14ac:dyDescent="0.3">
      <c r="A340" s="69"/>
      <c r="B340" s="69"/>
      <c r="C340" s="159"/>
      <c r="D340" s="69"/>
      <c r="E340" s="69"/>
      <c r="F340" s="160"/>
      <c r="G340" s="160"/>
      <c r="H340" s="69"/>
      <c r="I340" s="69"/>
      <c r="J340" s="4"/>
      <c r="K340" s="4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 spans="1:26" ht="15.75" customHeight="1" x14ac:dyDescent="0.3">
      <c r="A341" s="69"/>
      <c r="B341" s="69"/>
      <c r="C341" s="159"/>
      <c r="D341" s="69"/>
      <c r="E341" s="69"/>
      <c r="F341" s="160"/>
      <c r="G341" s="160"/>
      <c r="H341" s="69"/>
      <c r="I341" s="69"/>
      <c r="J341" s="4"/>
      <c r="K341" s="4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 spans="1:26" ht="15.75" customHeight="1" x14ac:dyDescent="0.3">
      <c r="A342" s="69"/>
      <c r="B342" s="69"/>
      <c r="C342" s="159"/>
      <c r="D342" s="69"/>
      <c r="E342" s="69"/>
      <c r="F342" s="160"/>
      <c r="G342" s="160"/>
      <c r="H342" s="69"/>
      <c r="I342" s="69"/>
      <c r="J342" s="4"/>
      <c r="K342" s="4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 spans="1:26" ht="15.75" customHeight="1" x14ac:dyDescent="0.3">
      <c r="A343" s="69"/>
      <c r="B343" s="69"/>
      <c r="C343" s="159"/>
      <c r="D343" s="69"/>
      <c r="E343" s="69"/>
      <c r="F343" s="160"/>
      <c r="G343" s="160"/>
      <c r="H343" s="69"/>
      <c r="I343" s="69"/>
      <c r="J343" s="4"/>
      <c r="K343" s="4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 spans="1:26" ht="15.75" customHeight="1" x14ac:dyDescent="0.3">
      <c r="A344" s="69"/>
      <c r="B344" s="69"/>
      <c r="C344" s="159"/>
      <c r="D344" s="69"/>
      <c r="E344" s="69"/>
      <c r="F344" s="160"/>
      <c r="G344" s="160"/>
      <c r="H344" s="69"/>
      <c r="I344" s="69"/>
      <c r="J344" s="4"/>
      <c r="K344" s="4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 spans="1:26" ht="15.75" customHeight="1" x14ac:dyDescent="0.3">
      <c r="A345" s="69"/>
      <c r="B345" s="69"/>
      <c r="C345" s="159"/>
      <c r="D345" s="69"/>
      <c r="E345" s="69"/>
      <c r="F345" s="160"/>
      <c r="G345" s="160"/>
      <c r="H345" s="69"/>
      <c r="I345" s="69"/>
      <c r="J345" s="4"/>
      <c r="K345" s="4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 spans="1:26" ht="15.75" customHeight="1" x14ac:dyDescent="0.3">
      <c r="A346" s="69"/>
      <c r="B346" s="69"/>
      <c r="C346" s="159"/>
      <c r="D346" s="69"/>
      <c r="E346" s="69"/>
      <c r="F346" s="160"/>
      <c r="G346" s="160"/>
      <c r="H346" s="69"/>
      <c r="I346" s="69"/>
      <c r="J346" s="4"/>
      <c r="K346" s="4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 spans="1:26" ht="15.75" customHeight="1" x14ac:dyDescent="0.3">
      <c r="A347" s="69"/>
      <c r="B347" s="69"/>
      <c r="C347" s="159"/>
      <c r="D347" s="69"/>
      <c r="E347" s="69"/>
      <c r="F347" s="160"/>
      <c r="G347" s="160"/>
      <c r="H347" s="69"/>
      <c r="I347" s="69"/>
      <c r="J347" s="4"/>
      <c r="K347" s="4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 spans="1:26" ht="15.75" customHeight="1" x14ac:dyDescent="0.3">
      <c r="A348" s="69"/>
      <c r="B348" s="69"/>
      <c r="C348" s="159"/>
      <c r="D348" s="69"/>
      <c r="E348" s="69"/>
      <c r="F348" s="160"/>
      <c r="G348" s="160"/>
      <c r="H348" s="69"/>
      <c r="I348" s="69"/>
      <c r="J348" s="4"/>
      <c r="K348" s="4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 spans="1:26" ht="15.75" customHeight="1" x14ac:dyDescent="0.3">
      <c r="A349" s="69"/>
      <c r="B349" s="69"/>
      <c r="C349" s="159"/>
      <c r="D349" s="69"/>
      <c r="E349" s="69"/>
      <c r="F349" s="160"/>
      <c r="G349" s="160"/>
      <c r="H349" s="69"/>
      <c r="I349" s="69"/>
      <c r="J349" s="4"/>
      <c r="K349" s="4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 spans="1:26" ht="15.75" customHeight="1" x14ac:dyDescent="0.3">
      <c r="A350" s="69"/>
      <c r="B350" s="69"/>
      <c r="C350" s="159"/>
      <c r="D350" s="69"/>
      <c r="E350" s="69"/>
      <c r="F350" s="160"/>
      <c r="G350" s="160"/>
      <c r="H350" s="69"/>
      <c r="I350" s="69"/>
      <c r="J350" s="4"/>
      <c r="K350" s="4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 spans="1:26" ht="15.75" customHeight="1" x14ac:dyDescent="0.3">
      <c r="A351" s="69"/>
      <c r="B351" s="69"/>
      <c r="C351" s="159"/>
      <c r="D351" s="69"/>
      <c r="E351" s="69"/>
      <c r="F351" s="160"/>
      <c r="G351" s="160"/>
      <c r="H351" s="69"/>
      <c r="I351" s="69"/>
      <c r="J351" s="4"/>
      <c r="K351" s="4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 spans="1:26" ht="15.75" customHeight="1" x14ac:dyDescent="0.3">
      <c r="A352" s="69"/>
      <c r="B352" s="69"/>
      <c r="C352" s="159"/>
      <c r="D352" s="69"/>
      <c r="E352" s="69"/>
      <c r="F352" s="160"/>
      <c r="G352" s="160"/>
      <c r="H352" s="69"/>
      <c r="I352" s="69"/>
      <c r="J352" s="4"/>
      <c r="K352" s="4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 spans="1:26" ht="15.75" customHeight="1" x14ac:dyDescent="0.3">
      <c r="A353" s="69"/>
      <c r="B353" s="69"/>
      <c r="C353" s="159"/>
      <c r="D353" s="69"/>
      <c r="E353" s="69"/>
      <c r="F353" s="160"/>
      <c r="G353" s="160"/>
      <c r="H353" s="69"/>
      <c r="I353" s="69"/>
      <c r="J353" s="4"/>
      <c r="K353" s="4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 spans="1:26" ht="15.75" customHeight="1" x14ac:dyDescent="0.3">
      <c r="A354" s="69"/>
      <c r="B354" s="69"/>
      <c r="C354" s="159"/>
      <c r="D354" s="69"/>
      <c r="E354" s="69"/>
      <c r="F354" s="160"/>
      <c r="G354" s="160"/>
      <c r="H354" s="69"/>
      <c r="I354" s="69"/>
      <c r="J354" s="4"/>
      <c r="K354" s="4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 spans="1:26" ht="15.75" customHeight="1" x14ac:dyDescent="0.3">
      <c r="A355" s="69"/>
      <c r="B355" s="69"/>
      <c r="C355" s="159"/>
      <c r="D355" s="69"/>
      <c r="E355" s="69"/>
      <c r="F355" s="160"/>
      <c r="G355" s="160"/>
      <c r="H355" s="69"/>
      <c r="I355" s="69"/>
      <c r="J355" s="4"/>
      <c r="K355" s="4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 spans="1:26" ht="15.75" customHeight="1" x14ac:dyDescent="0.3">
      <c r="A356" s="69"/>
      <c r="B356" s="69"/>
      <c r="C356" s="159"/>
      <c r="D356" s="69"/>
      <c r="E356" s="69"/>
      <c r="F356" s="160"/>
      <c r="G356" s="160"/>
      <c r="H356" s="69"/>
      <c r="I356" s="69"/>
      <c r="J356" s="4"/>
      <c r="K356" s="4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 spans="1:26" ht="15.75" customHeight="1" x14ac:dyDescent="0.3">
      <c r="A357" s="69"/>
      <c r="B357" s="69"/>
      <c r="C357" s="159"/>
      <c r="D357" s="69"/>
      <c r="E357" s="69"/>
      <c r="F357" s="160"/>
      <c r="G357" s="160"/>
      <c r="H357" s="69"/>
      <c r="I357" s="69"/>
      <c r="J357" s="4"/>
      <c r="K357" s="4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 spans="1:26" ht="15.75" customHeight="1" x14ac:dyDescent="0.3">
      <c r="A358" s="69"/>
      <c r="B358" s="69"/>
      <c r="C358" s="159"/>
      <c r="D358" s="69"/>
      <c r="E358" s="69"/>
      <c r="F358" s="160"/>
      <c r="G358" s="160"/>
      <c r="H358" s="69"/>
      <c r="I358" s="69"/>
      <c r="J358" s="4"/>
      <c r="K358" s="4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 spans="1:26" ht="15.75" customHeight="1" x14ac:dyDescent="0.3">
      <c r="A359" s="69"/>
      <c r="B359" s="69"/>
      <c r="C359" s="159"/>
      <c r="D359" s="69"/>
      <c r="E359" s="69"/>
      <c r="F359" s="160"/>
      <c r="G359" s="160"/>
      <c r="H359" s="69"/>
      <c r="I359" s="69"/>
      <c r="J359" s="4"/>
      <c r="K359" s="4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 spans="1:26" ht="15.75" customHeight="1" x14ac:dyDescent="0.3">
      <c r="A360" s="69"/>
      <c r="B360" s="69"/>
      <c r="C360" s="159"/>
      <c r="D360" s="69"/>
      <c r="E360" s="69"/>
      <c r="F360" s="160"/>
      <c r="G360" s="160"/>
      <c r="H360" s="69"/>
      <c r="I360" s="69"/>
      <c r="J360" s="4"/>
      <c r="K360" s="4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 spans="1:26" ht="15.75" customHeight="1" x14ac:dyDescent="0.3">
      <c r="A361" s="69"/>
      <c r="B361" s="69"/>
      <c r="C361" s="159"/>
      <c r="D361" s="69"/>
      <c r="E361" s="69"/>
      <c r="F361" s="160"/>
      <c r="G361" s="160"/>
      <c r="H361" s="69"/>
      <c r="I361" s="69"/>
      <c r="J361" s="4"/>
      <c r="K361" s="4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 spans="1:26" ht="15.75" customHeight="1" x14ac:dyDescent="0.3">
      <c r="A362" s="69"/>
      <c r="B362" s="69"/>
      <c r="C362" s="159"/>
      <c r="D362" s="69"/>
      <c r="E362" s="69"/>
      <c r="F362" s="160"/>
      <c r="G362" s="160"/>
      <c r="H362" s="69"/>
      <c r="I362" s="69"/>
      <c r="J362" s="4"/>
      <c r="K362" s="4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 spans="1:26" ht="15.75" customHeight="1" x14ac:dyDescent="0.3">
      <c r="A363" s="69"/>
      <c r="B363" s="69"/>
      <c r="C363" s="159"/>
      <c r="D363" s="69"/>
      <c r="E363" s="69"/>
      <c r="F363" s="160"/>
      <c r="G363" s="160"/>
      <c r="H363" s="69"/>
      <c r="I363" s="69"/>
      <c r="J363" s="4"/>
      <c r="K363" s="4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 spans="1:26" ht="15.75" customHeight="1" x14ac:dyDescent="0.3">
      <c r="A364" s="69"/>
      <c r="B364" s="69"/>
      <c r="C364" s="159"/>
      <c r="D364" s="69"/>
      <c r="E364" s="69"/>
      <c r="F364" s="160"/>
      <c r="G364" s="160"/>
      <c r="H364" s="69"/>
      <c r="I364" s="69"/>
      <c r="J364" s="4"/>
      <c r="K364" s="4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 spans="1:26" ht="15.75" customHeight="1" x14ac:dyDescent="0.3">
      <c r="A365" s="69"/>
      <c r="B365" s="69"/>
      <c r="C365" s="159"/>
      <c r="D365" s="69"/>
      <c r="E365" s="69"/>
      <c r="F365" s="160"/>
      <c r="G365" s="160"/>
      <c r="H365" s="69"/>
      <c r="I365" s="69"/>
      <c r="J365" s="4"/>
      <c r="K365" s="4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 spans="1:26" ht="15.75" customHeight="1" x14ac:dyDescent="0.3">
      <c r="A366" s="69"/>
      <c r="B366" s="69"/>
      <c r="C366" s="159"/>
      <c r="D366" s="69"/>
      <c r="E366" s="69"/>
      <c r="F366" s="160"/>
      <c r="G366" s="160"/>
      <c r="H366" s="69"/>
      <c r="I366" s="69"/>
      <c r="J366" s="4"/>
      <c r="K366" s="4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 spans="1:26" ht="15.75" customHeight="1" x14ac:dyDescent="0.3">
      <c r="A367" s="69"/>
      <c r="B367" s="69"/>
      <c r="C367" s="159"/>
      <c r="D367" s="69"/>
      <c r="E367" s="69"/>
      <c r="F367" s="160"/>
      <c r="G367" s="160"/>
      <c r="H367" s="69"/>
      <c r="I367" s="69"/>
      <c r="J367" s="4"/>
      <c r="K367" s="4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 spans="1:26" ht="15.75" customHeight="1" x14ac:dyDescent="0.3">
      <c r="A368" s="69"/>
      <c r="B368" s="69"/>
      <c r="C368" s="159"/>
      <c r="D368" s="69"/>
      <c r="E368" s="69"/>
      <c r="F368" s="160"/>
      <c r="G368" s="160"/>
      <c r="H368" s="69"/>
      <c r="I368" s="69"/>
      <c r="J368" s="4"/>
      <c r="K368" s="4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 spans="1:26" ht="15.75" customHeight="1" x14ac:dyDescent="0.3">
      <c r="A369" s="69"/>
      <c r="B369" s="69"/>
      <c r="C369" s="159"/>
      <c r="D369" s="69"/>
      <c r="E369" s="69"/>
      <c r="F369" s="160"/>
      <c r="G369" s="160"/>
      <c r="H369" s="69"/>
      <c r="I369" s="69"/>
      <c r="J369" s="4"/>
      <c r="K369" s="4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 spans="1:26" ht="15.75" customHeight="1" x14ac:dyDescent="0.3">
      <c r="A370" s="69"/>
      <c r="B370" s="69"/>
      <c r="C370" s="159"/>
      <c r="D370" s="69"/>
      <c r="E370" s="69"/>
      <c r="F370" s="160"/>
      <c r="G370" s="160"/>
      <c r="H370" s="69"/>
      <c r="I370" s="69"/>
      <c r="J370" s="4"/>
      <c r="K370" s="4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 spans="1:26" ht="15.75" customHeight="1" x14ac:dyDescent="0.3">
      <c r="A371" s="69"/>
      <c r="B371" s="69"/>
      <c r="C371" s="159"/>
      <c r="D371" s="69"/>
      <c r="E371" s="69"/>
      <c r="F371" s="160"/>
      <c r="G371" s="160"/>
      <c r="H371" s="69"/>
      <c r="I371" s="69"/>
      <c r="J371" s="4"/>
      <c r="K371" s="4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 spans="1:26" ht="15.75" customHeight="1" x14ac:dyDescent="0.3">
      <c r="A372" s="69"/>
      <c r="B372" s="69"/>
      <c r="C372" s="159"/>
      <c r="D372" s="69"/>
      <c r="E372" s="69"/>
      <c r="F372" s="160"/>
      <c r="G372" s="160"/>
      <c r="H372" s="69"/>
      <c r="I372" s="69"/>
      <c r="J372" s="4"/>
      <c r="K372" s="4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 spans="1:26" ht="15.75" customHeight="1" x14ac:dyDescent="0.3">
      <c r="A373" s="69"/>
      <c r="B373" s="69"/>
      <c r="C373" s="159"/>
      <c r="D373" s="69"/>
      <c r="E373" s="69"/>
      <c r="F373" s="160"/>
      <c r="G373" s="160"/>
      <c r="H373" s="69"/>
      <c r="I373" s="69"/>
      <c r="J373" s="4"/>
      <c r="K373" s="4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 spans="1:26" ht="15.75" customHeight="1" x14ac:dyDescent="0.3">
      <c r="A374" s="69"/>
      <c r="B374" s="69"/>
      <c r="C374" s="159"/>
      <c r="D374" s="69"/>
      <c r="E374" s="69"/>
      <c r="F374" s="160"/>
      <c r="G374" s="160"/>
      <c r="H374" s="69"/>
      <c r="I374" s="69"/>
      <c r="J374" s="4"/>
      <c r="K374" s="4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 spans="1:26" ht="15.75" customHeight="1" x14ac:dyDescent="0.3">
      <c r="A375" s="69"/>
      <c r="B375" s="69"/>
      <c r="C375" s="159"/>
      <c r="D375" s="69"/>
      <c r="E375" s="69"/>
      <c r="F375" s="160"/>
      <c r="G375" s="160"/>
      <c r="H375" s="69"/>
      <c r="I375" s="69"/>
      <c r="J375" s="4"/>
      <c r="K375" s="4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 spans="1:26" ht="15.75" customHeight="1" x14ac:dyDescent="0.3">
      <c r="A376" s="69"/>
      <c r="B376" s="69"/>
      <c r="C376" s="159"/>
      <c r="D376" s="69"/>
      <c r="E376" s="69"/>
      <c r="F376" s="160"/>
      <c r="G376" s="160"/>
      <c r="H376" s="69"/>
      <c r="I376" s="69"/>
      <c r="J376" s="4"/>
      <c r="K376" s="4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 spans="1:26" ht="15.75" customHeight="1" x14ac:dyDescent="0.3">
      <c r="A377" s="69"/>
      <c r="B377" s="69"/>
      <c r="C377" s="159"/>
      <c r="D377" s="69"/>
      <c r="E377" s="69"/>
      <c r="F377" s="160"/>
      <c r="G377" s="160"/>
      <c r="H377" s="69"/>
      <c r="I377" s="69"/>
      <c r="J377" s="4"/>
      <c r="K377" s="4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 spans="1:26" ht="15.75" customHeight="1" x14ac:dyDescent="0.3">
      <c r="A378" s="69"/>
      <c r="B378" s="69"/>
      <c r="C378" s="159"/>
      <c r="D378" s="69"/>
      <c r="E378" s="69"/>
      <c r="F378" s="160"/>
      <c r="G378" s="160"/>
      <c r="H378" s="69"/>
      <c r="I378" s="69"/>
      <c r="J378" s="4"/>
      <c r="K378" s="4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 spans="1:26" ht="15.75" customHeight="1" x14ac:dyDescent="0.3">
      <c r="A379" s="69"/>
      <c r="B379" s="69"/>
      <c r="C379" s="159"/>
      <c r="D379" s="69"/>
      <c r="E379" s="69"/>
      <c r="F379" s="160"/>
      <c r="G379" s="160"/>
      <c r="H379" s="69"/>
      <c r="I379" s="69"/>
      <c r="J379" s="4"/>
      <c r="K379" s="4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 spans="1:26" ht="15.75" customHeight="1" x14ac:dyDescent="0.3">
      <c r="A380" s="69"/>
      <c r="B380" s="69"/>
      <c r="C380" s="159"/>
      <c r="D380" s="69"/>
      <c r="E380" s="69"/>
      <c r="F380" s="160"/>
      <c r="G380" s="160"/>
      <c r="H380" s="69"/>
      <c r="I380" s="69"/>
      <c r="J380" s="4"/>
      <c r="K380" s="4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 spans="1:26" ht="15.75" customHeight="1" x14ac:dyDescent="0.3">
      <c r="A381" s="69"/>
      <c r="B381" s="69"/>
      <c r="C381" s="159"/>
      <c r="D381" s="69"/>
      <c r="E381" s="69"/>
      <c r="F381" s="160"/>
      <c r="G381" s="160"/>
      <c r="H381" s="69"/>
      <c r="I381" s="69"/>
      <c r="J381" s="4"/>
      <c r="K381" s="4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 spans="1:26" ht="15.75" customHeight="1" x14ac:dyDescent="0.3">
      <c r="A382" s="69"/>
      <c r="B382" s="69"/>
      <c r="C382" s="159"/>
      <c r="D382" s="69"/>
      <c r="E382" s="69"/>
      <c r="F382" s="160"/>
      <c r="G382" s="160"/>
      <c r="H382" s="69"/>
      <c r="I382" s="69"/>
      <c r="J382" s="4"/>
      <c r="K382" s="4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 spans="1:26" ht="15.75" customHeight="1" x14ac:dyDescent="0.3">
      <c r="A383" s="69"/>
      <c r="B383" s="69"/>
      <c r="C383" s="159"/>
      <c r="D383" s="69"/>
      <c r="E383" s="69"/>
      <c r="F383" s="160"/>
      <c r="G383" s="160"/>
      <c r="H383" s="69"/>
      <c r="I383" s="69"/>
      <c r="J383" s="4"/>
      <c r="K383" s="4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 spans="1:26" ht="15.75" customHeight="1" x14ac:dyDescent="0.3">
      <c r="A384" s="69"/>
      <c r="B384" s="69"/>
      <c r="C384" s="159"/>
      <c r="D384" s="69"/>
      <c r="E384" s="69"/>
      <c r="F384" s="160"/>
      <c r="G384" s="160"/>
      <c r="H384" s="69"/>
      <c r="I384" s="69"/>
      <c r="J384" s="4"/>
      <c r="K384" s="4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 spans="1:26" ht="15.75" customHeight="1" x14ac:dyDescent="0.3">
      <c r="A385" s="69"/>
      <c r="B385" s="69"/>
      <c r="C385" s="159"/>
      <c r="D385" s="69"/>
      <c r="E385" s="69"/>
      <c r="F385" s="160"/>
      <c r="G385" s="160"/>
      <c r="H385" s="69"/>
      <c r="I385" s="69"/>
      <c r="J385" s="4"/>
      <c r="K385" s="4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 spans="1:26" ht="15.75" customHeight="1" x14ac:dyDescent="0.3">
      <c r="A386" s="69"/>
      <c r="B386" s="69"/>
      <c r="C386" s="159"/>
      <c r="D386" s="69"/>
      <c r="E386" s="69"/>
      <c r="F386" s="160"/>
      <c r="G386" s="160"/>
      <c r="H386" s="69"/>
      <c r="I386" s="69"/>
      <c r="J386" s="4"/>
      <c r="K386" s="4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 spans="1:26" ht="15.75" customHeight="1" x14ac:dyDescent="0.3">
      <c r="A387" s="69"/>
      <c r="B387" s="69"/>
      <c r="C387" s="159"/>
      <c r="D387" s="69"/>
      <c r="E387" s="69"/>
      <c r="F387" s="160"/>
      <c r="G387" s="160"/>
      <c r="H387" s="69"/>
      <c r="I387" s="69"/>
      <c r="J387" s="4"/>
      <c r="K387" s="4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 spans="1:26" ht="15.75" customHeight="1" x14ac:dyDescent="0.3">
      <c r="A388" s="69"/>
      <c r="B388" s="69"/>
      <c r="C388" s="159"/>
      <c r="D388" s="69"/>
      <c r="E388" s="69"/>
      <c r="F388" s="160"/>
      <c r="G388" s="160"/>
      <c r="H388" s="69"/>
      <c r="I388" s="69"/>
      <c r="J388" s="4"/>
      <c r="K388" s="4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 spans="1:26" ht="15.75" customHeight="1" x14ac:dyDescent="0.3">
      <c r="A389" s="69"/>
      <c r="B389" s="69"/>
      <c r="C389" s="159"/>
      <c r="D389" s="69"/>
      <c r="E389" s="69"/>
      <c r="F389" s="160"/>
      <c r="G389" s="160"/>
      <c r="H389" s="69"/>
      <c r="I389" s="69"/>
      <c r="J389" s="4"/>
      <c r="K389" s="4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 spans="1:26" ht="15.75" customHeight="1" x14ac:dyDescent="0.3">
      <c r="A390" s="69"/>
      <c r="B390" s="69"/>
      <c r="C390" s="159"/>
      <c r="D390" s="69"/>
      <c r="E390" s="69"/>
      <c r="F390" s="160"/>
      <c r="G390" s="160"/>
      <c r="H390" s="69"/>
      <c r="I390" s="69"/>
      <c r="J390" s="4"/>
      <c r="K390" s="4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 spans="1:26" ht="15.75" customHeight="1" x14ac:dyDescent="0.3">
      <c r="A391" s="69"/>
      <c r="B391" s="69"/>
      <c r="C391" s="159"/>
      <c r="D391" s="69"/>
      <c r="E391" s="69"/>
      <c r="F391" s="160"/>
      <c r="G391" s="160"/>
      <c r="H391" s="69"/>
      <c r="I391" s="69"/>
      <c r="J391" s="4"/>
      <c r="K391" s="4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 spans="1:26" ht="15.75" customHeight="1" x14ac:dyDescent="0.3">
      <c r="A392" s="69"/>
      <c r="B392" s="69"/>
      <c r="C392" s="159"/>
      <c r="D392" s="69"/>
      <c r="E392" s="69"/>
      <c r="F392" s="160"/>
      <c r="G392" s="160"/>
      <c r="H392" s="69"/>
      <c r="I392" s="69"/>
      <c r="J392" s="4"/>
      <c r="K392" s="4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 spans="1:26" ht="15.75" customHeight="1" x14ac:dyDescent="0.3">
      <c r="A393" s="69"/>
      <c r="B393" s="69"/>
      <c r="C393" s="159"/>
      <c r="D393" s="69"/>
      <c r="E393" s="69"/>
      <c r="F393" s="160"/>
      <c r="G393" s="160"/>
      <c r="H393" s="69"/>
      <c r="I393" s="69"/>
      <c r="J393" s="4"/>
      <c r="K393" s="4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 spans="1:26" ht="15.75" customHeight="1" x14ac:dyDescent="0.3">
      <c r="A394" s="69"/>
      <c r="B394" s="69"/>
      <c r="C394" s="159"/>
      <c r="D394" s="69"/>
      <c r="E394" s="69"/>
      <c r="F394" s="160"/>
      <c r="G394" s="160"/>
      <c r="H394" s="69"/>
      <c r="I394" s="69"/>
      <c r="J394" s="4"/>
      <c r="K394" s="4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 spans="1:26" ht="15.75" customHeight="1" x14ac:dyDescent="0.3">
      <c r="A395" s="69"/>
      <c r="B395" s="69"/>
      <c r="C395" s="159"/>
      <c r="D395" s="69"/>
      <c r="E395" s="69"/>
      <c r="F395" s="160"/>
      <c r="G395" s="160"/>
      <c r="H395" s="69"/>
      <c r="I395" s="69"/>
      <c r="J395" s="4"/>
      <c r="K395" s="4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 spans="1:26" ht="15.75" customHeight="1" x14ac:dyDescent="0.3">
      <c r="A396" s="69"/>
      <c r="B396" s="69"/>
      <c r="C396" s="159"/>
      <c r="D396" s="69"/>
      <c r="E396" s="69"/>
      <c r="F396" s="160"/>
      <c r="G396" s="160"/>
      <c r="H396" s="69"/>
      <c r="I396" s="69"/>
      <c r="J396" s="4"/>
      <c r="K396" s="4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 spans="1:26" ht="15.75" customHeight="1" x14ac:dyDescent="0.3">
      <c r="A397" s="69"/>
      <c r="B397" s="69"/>
      <c r="C397" s="159"/>
      <c r="D397" s="69"/>
      <c r="E397" s="69"/>
      <c r="F397" s="160"/>
      <c r="G397" s="160"/>
      <c r="H397" s="69"/>
      <c r="I397" s="69"/>
      <c r="J397" s="4"/>
      <c r="K397" s="4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 spans="1:26" ht="15.75" customHeight="1" x14ac:dyDescent="0.3">
      <c r="A398" s="69"/>
      <c r="B398" s="69"/>
      <c r="C398" s="159"/>
      <c r="D398" s="69"/>
      <c r="E398" s="69"/>
      <c r="F398" s="160"/>
      <c r="G398" s="160"/>
      <c r="H398" s="69"/>
      <c r="I398" s="69"/>
      <c r="J398" s="4"/>
      <c r="K398" s="4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 spans="1:26" ht="15.75" customHeight="1" x14ac:dyDescent="0.3">
      <c r="A399" s="69"/>
      <c r="B399" s="69"/>
      <c r="C399" s="159"/>
      <c r="D399" s="69"/>
      <c r="E399" s="69"/>
      <c r="F399" s="160"/>
      <c r="G399" s="160"/>
      <c r="H399" s="69"/>
      <c r="I399" s="69"/>
      <c r="J399" s="4"/>
      <c r="K399" s="4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 spans="1:26" ht="15.75" customHeight="1" x14ac:dyDescent="0.3">
      <c r="A400" s="69"/>
      <c r="B400" s="69"/>
      <c r="C400" s="159"/>
      <c r="D400" s="69"/>
      <c r="E400" s="69"/>
      <c r="F400" s="160"/>
      <c r="G400" s="160"/>
      <c r="H400" s="69"/>
      <c r="I400" s="69"/>
      <c r="J400" s="4"/>
      <c r="K400" s="4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 spans="1:26" ht="15.75" customHeight="1" x14ac:dyDescent="0.3">
      <c r="A401" s="69"/>
      <c r="B401" s="69"/>
      <c r="C401" s="159"/>
      <c r="D401" s="69"/>
      <c r="E401" s="69"/>
      <c r="F401" s="160"/>
      <c r="G401" s="160"/>
      <c r="H401" s="69"/>
      <c r="I401" s="69"/>
      <c r="J401" s="4"/>
      <c r="K401" s="4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 spans="1:26" ht="15.75" customHeight="1" x14ac:dyDescent="0.3">
      <c r="A402" s="69"/>
      <c r="B402" s="69"/>
      <c r="C402" s="159"/>
      <c r="D402" s="69"/>
      <c r="E402" s="69"/>
      <c r="F402" s="160"/>
      <c r="G402" s="160"/>
      <c r="H402" s="69"/>
      <c r="I402" s="69"/>
      <c r="J402" s="4"/>
      <c r="K402" s="4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 spans="1:26" ht="15.75" customHeight="1" x14ac:dyDescent="0.3">
      <c r="A403" s="69"/>
      <c r="B403" s="69"/>
      <c r="C403" s="159"/>
      <c r="D403" s="69"/>
      <c r="E403" s="69"/>
      <c r="F403" s="160"/>
      <c r="G403" s="160"/>
      <c r="H403" s="69"/>
      <c r="I403" s="69"/>
      <c r="J403" s="4"/>
      <c r="K403" s="4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 spans="1:26" ht="15.75" customHeight="1" x14ac:dyDescent="0.3">
      <c r="A404" s="69"/>
      <c r="B404" s="69"/>
      <c r="C404" s="159"/>
      <c r="D404" s="69"/>
      <c r="E404" s="69"/>
      <c r="F404" s="160"/>
      <c r="G404" s="160"/>
      <c r="H404" s="69"/>
      <c r="I404" s="69"/>
      <c r="J404" s="4"/>
      <c r="K404" s="4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 spans="1:26" ht="15.75" customHeight="1" x14ac:dyDescent="0.3">
      <c r="A405" s="69"/>
      <c r="B405" s="69"/>
      <c r="C405" s="159"/>
      <c r="D405" s="69"/>
      <c r="E405" s="69"/>
      <c r="F405" s="160"/>
      <c r="G405" s="160"/>
      <c r="H405" s="69"/>
      <c r="I405" s="69"/>
      <c r="J405" s="4"/>
      <c r="K405" s="4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 spans="1:26" ht="15.75" customHeight="1" x14ac:dyDescent="0.3">
      <c r="A406" s="69"/>
      <c r="B406" s="69"/>
      <c r="C406" s="159"/>
      <c r="D406" s="69"/>
      <c r="E406" s="69"/>
      <c r="F406" s="160"/>
      <c r="G406" s="160"/>
      <c r="H406" s="69"/>
      <c r="I406" s="69"/>
      <c r="J406" s="4"/>
      <c r="K406" s="4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 spans="1:26" ht="15.75" customHeight="1" x14ac:dyDescent="0.3">
      <c r="A407" s="69"/>
      <c r="B407" s="69"/>
      <c r="C407" s="159"/>
      <c r="D407" s="69"/>
      <c r="E407" s="69"/>
      <c r="F407" s="160"/>
      <c r="G407" s="160"/>
      <c r="H407" s="69"/>
      <c r="I407" s="69"/>
      <c r="J407" s="4"/>
      <c r="K407" s="4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 spans="1:26" ht="15.75" customHeight="1" x14ac:dyDescent="0.3">
      <c r="A408" s="69"/>
      <c r="B408" s="69"/>
      <c r="C408" s="159"/>
      <c r="D408" s="69"/>
      <c r="E408" s="69"/>
      <c r="F408" s="160"/>
      <c r="G408" s="160"/>
      <c r="H408" s="69"/>
      <c r="I408" s="69"/>
      <c r="J408" s="4"/>
      <c r="K408" s="4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 spans="1:26" ht="15.75" customHeight="1" x14ac:dyDescent="0.3">
      <c r="A409" s="69"/>
      <c r="B409" s="69"/>
      <c r="C409" s="159"/>
      <c r="D409" s="69"/>
      <c r="E409" s="69"/>
      <c r="F409" s="160"/>
      <c r="G409" s="160"/>
      <c r="H409" s="69"/>
      <c r="I409" s="69"/>
      <c r="J409" s="4"/>
      <c r="K409" s="4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 spans="1:26" ht="15.75" customHeight="1" x14ac:dyDescent="0.3">
      <c r="A410" s="69"/>
      <c r="B410" s="69"/>
      <c r="C410" s="159"/>
      <c r="D410" s="69"/>
      <c r="E410" s="69"/>
      <c r="F410" s="160"/>
      <c r="G410" s="160"/>
      <c r="H410" s="69"/>
      <c r="I410" s="69"/>
      <c r="J410" s="4"/>
      <c r="K410" s="4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 spans="1:26" ht="15.75" customHeight="1" x14ac:dyDescent="0.3">
      <c r="A411" s="69"/>
      <c r="B411" s="69"/>
      <c r="C411" s="159"/>
      <c r="D411" s="69"/>
      <c r="E411" s="69"/>
      <c r="F411" s="160"/>
      <c r="G411" s="160"/>
      <c r="H411" s="69"/>
      <c r="I411" s="69"/>
      <c r="J411" s="4"/>
      <c r="K411" s="4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 spans="1:26" ht="15.75" customHeight="1" x14ac:dyDescent="0.3">
      <c r="A412" s="69"/>
      <c r="B412" s="69"/>
      <c r="C412" s="159"/>
      <c r="D412" s="69"/>
      <c r="E412" s="69"/>
      <c r="F412" s="160"/>
      <c r="G412" s="160"/>
      <c r="H412" s="69"/>
      <c r="I412" s="69"/>
      <c r="J412" s="4"/>
      <c r="K412" s="4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 spans="1:26" ht="15.75" customHeight="1" x14ac:dyDescent="0.3">
      <c r="A413" s="69"/>
      <c r="B413" s="69"/>
      <c r="C413" s="159"/>
      <c r="D413" s="69"/>
      <c r="E413" s="69"/>
      <c r="F413" s="160"/>
      <c r="G413" s="160"/>
      <c r="H413" s="69"/>
      <c r="I413" s="69"/>
      <c r="J413" s="4"/>
      <c r="K413" s="4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 spans="1:26" ht="15.75" customHeight="1" x14ac:dyDescent="0.3">
      <c r="A414" s="69"/>
      <c r="B414" s="69"/>
      <c r="C414" s="159"/>
      <c r="D414" s="69"/>
      <c r="E414" s="69"/>
      <c r="F414" s="160"/>
      <c r="G414" s="160"/>
      <c r="H414" s="69"/>
      <c r="I414" s="69"/>
      <c r="J414" s="4"/>
      <c r="K414" s="4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 spans="1:26" ht="15.75" customHeight="1" x14ac:dyDescent="0.3">
      <c r="A415" s="69"/>
      <c r="B415" s="69"/>
      <c r="C415" s="159"/>
      <c r="D415" s="69"/>
      <c r="E415" s="69"/>
      <c r="F415" s="160"/>
      <c r="G415" s="160"/>
      <c r="H415" s="69"/>
      <c r="I415" s="69"/>
      <c r="J415" s="4"/>
      <c r="K415" s="4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 spans="1:26" ht="15.75" customHeight="1" x14ac:dyDescent="0.3">
      <c r="A416" s="69"/>
      <c r="B416" s="69"/>
      <c r="C416" s="159"/>
      <c r="D416" s="69"/>
      <c r="E416" s="69"/>
      <c r="F416" s="160"/>
      <c r="G416" s="160"/>
      <c r="H416" s="69"/>
      <c r="I416" s="69"/>
      <c r="J416" s="4"/>
      <c r="K416" s="4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 spans="1:26" ht="15.75" customHeight="1" x14ac:dyDescent="0.3">
      <c r="A417" s="69"/>
      <c r="B417" s="69"/>
      <c r="C417" s="159"/>
      <c r="D417" s="69"/>
      <c r="E417" s="69"/>
      <c r="F417" s="160"/>
      <c r="G417" s="160"/>
      <c r="H417" s="69"/>
      <c r="I417" s="69"/>
      <c r="J417" s="4"/>
      <c r="K417" s="4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 spans="1:26" ht="15.75" customHeight="1" x14ac:dyDescent="0.3">
      <c r="A418" s="69"/>
      <c r="B418" s="69"/>
      <c r="C418" s="159"/>
      <c r="D418" s="69"/>
      <c r="E418" s="69"/>
      <c r="F418" s="160"/>
      <c r="G418" s="160"/>
      <c r="H418" s="69"/>
      <c r="I418" s="69"/>
      <c r="J418" s="4"/>
      <c r="K418" s="4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 spans="1:26" ht="15.75" customHeight="1" x14ac:dyDescent="0.3">
      <c r="A419" s="69"/>
      <c r="B419" s="69"/>
      <c r="C419" s="159"/>
      <c r="D419" s="69"/>
      <c r="E419" s="69"/>
      <c r="F419" s="160"/>
      <c r="G419" s="160"/>
      <c r="H419" s="69"/>
      <c r="I419" s="69"/>
      <c r="J419" s="4"/>
      <c r="K419" s="4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 spans="1:26" ht="15.75" customHeight="1" x14ac:dyDescent="0.3">
      <c r="A420" s="69"/>
      <c r="B420" s="69"/>
      <c r="C420" s="159"/>
      <c r="D420" s="69"/>
      <c r="E420" s="69"/>
      <c r="F420" s="160"/>
      <c r="G420" s="160"/>
      <c r="H420" s="69"/>
      <c r="I420" s="69"/>
      <c r="J420" s="4"/>
      <c r="K420" s="4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 spans="1:26" ht="15.75" customHeight="1" x14ac:dyDescent="0.3">
      <c r="A421" s="69"/>
      <c r="B421" s="69"/>
      <c r="C421" s="159"/>
      <c r="D421" s="69"/>
      <c r="E421" s="69"/>
      <c r="F421" s="160"/>
      <c r="G421" s="160"/>
      <c r="H421" s="69"/>
      <c r="I421" s="69"/>
      <c r="J421" s="4"/>
      <c r="K421" s="4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 spans="1:26" ht="15.75" customHeight="1" x14ac:dyDescent="0.3">
      <c r="A422" s="69"/>
      <c r="B422" s="69"/>
      <c r="C422" s="159"/>
      <c r="D422" s="69"/>
      <c r="E422" s="69"/>
      <c r="F422" s="160"/>
      <c r="G422" s="160"/>
      <c r="H422" s="69"/>
      <c r="I422" s="69"/>
      <c r="J422" s="4"/>
      <c r="K422" s="4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 spans="1:26" ht="15.75" customHeight="1" x14ac:dyDescent="0.3">
      <c r="A423" s="69"/>
      <c r="B423" s="69"/>
      <c r="C423" s="159"/>
      <c r="D423" s="69"/>
      <c r="E423" s="69"/>
      <c r="F423" s="160"/>
      <c r="G423" s="160"/>
      <c r="H423" s="69"/>
      <c r="I423" s="69"/>
      <c r="J423" s="4"/>
      <c r="K423" s="4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 spans="1:26" ht="15.75" customHeight="1" x14ac:dyDescent="0.3">
      <c r="A424" s="69"/>
      <c r="B424" s="69"/>
      <c r="C424" s="159"/>
      <c r="D424" s="69"/>
      <c r="E424" s="69"/>
      <c r="F424" s="160"/>
      <c r="G424" s="160"/>
      <c r="H424" s="69"/>
      <c r="I424" s="69"/>
      <c r="J424" s="4"/>
      <c r="K424" s="4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 spans="1:26" ht="15.75" customHeight="1" x14ac:dyDescent="0.3">
      <c r="A425" s="69"/>
      <c r="B425" s="69"/>
      <c r="C425" s="159"/>
      <c r="D425" s="69"/>
      <c r="E425" s="69"/>
      <c r="F425" s="160"/>
      <c r="G425" s="160"/>
      <c r="H425" s="69"/>
      <c r="I425" s="69"/>
      <c r="J425" s="4"/>
      <c r="K425" s="4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 spans="1:26" ht="15.75" customHeight="1" x14ac:dyDescent="0.3">
      <c r="A426" s="69"/>
      <c r="B426" s="69"/>
      <c r="C426" s="159"/>
      <c r="D426" s="69"/>
      <c r="E426" s="69"/>
      <c r="F426" s="160"/>
      <c r="G426" s="160"/>
      <c r="H426" s="69"/>
      <c r="I426" s="69"/>
      <c r="J426" s="4"/>
      <c r="K426" s="4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 spans="1:26" ht="15.75" customHeight="1" x14ac:dyDescent="0.3">
      <c r="A427" s="69"/>
      <c r="B427" s="69"/>
      <c r="C427" s="159"/>
      <c r="D427" s="69"/>
      <c r="E427" s="69"/>
      <c r="F427" s="160"/>
      <c r="G427" s="160"/>
      <c r="H427" s="69"/>
      <c r="I427" s="69"/>
      <c r="J427" s="4"/>
      <c r="K427" s="4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 spans="1:26" ht="15.75" customHeight="1" x14ac:dyDescent="0.3">
      <c r="A428" s="69"/>
      <c r="B428" s="69"/>
      <c r="C428" s="159"/>
      <c r="D428" s="69"/>
      <c r="E428" s="69"/>
      <c r="F428" s="160"/>
      <c r="G428" s="160"/>
      <c r="H428" s="69"/>
      <c r="I428" s="69"/>
      <c r="J428" s="4"/>
      <c r="K428" s="4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 spans="1:26" ht="15.75" customHeight="1" x14ac:dyDescent="0.3">
      <c r="A429" s="69"/>
      <c r="B429" s="69"/>
      <c r="C429" s="159"/>
      <c r="D429" s="69"/>
      <c r="E429" s="69"/>
      <c r="F429" s="160"/>
      <c r="G429" s="160"/>
      <c r="H429" s="69"/>
      <c r="I429" s="69"/>
      <c r="J429" s="4"/>
      <c r="K429" s="4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 spans="1:26" ht="15.75" customHeight="1" x14ac:dyDescent="0.3">
      <c r="A430" s="69"/>
      <c r="B430" s="69"/>
      <c r="C430" s="159"/>
      <c r="D430" s="69"/>
      <c r="E430" s="69"/>
      <c r="F430" s="160"/>
      <c r="G430" s="160"/>
      <c r="H430" s="69"/>
      <c r="I430" s="69"/>
      <c r="J430" s="4"/>
      <c r="K430" s="4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 spans="1:26" ht="15.75" customHeight="1" x14ac:dyDescent="0.3">
      <c r="A431" s="69"/>
      <c r="B431" s="69"/>
      <c r="C431" s="159"/>
      <c r="D431" s="69"/>
      <c r="E431" s="69"/>
      <c r="F431" s="160"/>
      <c r="G431" s="160"/>
      <c r="H431" s="69"/>
      <c r="I431" s="69"/>
      <c r="J431" s="4"/>
      <c r="K431" s="4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 spans="1:26" ht="15.75" customHeight="1" x14ac:dyDescent="0.3">
      <c r="A432" s="69"/>
      <c r="B432" s="69"/>
      <c r="C432" s="159"/>
      <c r="D432" s="69"/>
      <c r="E432" s="69"/>
      <c r="F432" s="160"/>
      <c r="G432" s="160"/>
      <c r="H432" s="69"/>
      <c r="I432" s="69"/>
      <c r="J432" s="4"/>
      <c r="K432" s="4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 spans="1:26" ht="15.75" customHeight="1" x14ac:dyDescent="0.3">
      <c r="A433" s="69"/>
      <c r="B433" s="69"/>
      <c r="C433" s="159"/>
      <c r="D433" s="69"/>
      <c r="E433" s="69"/>
      <c r="F433" s="160"/>
      <c r="G433" s="160"/>
      <c r="H433" s="69"/>
      <c r="I433" s="69"/>
      <c r="J433" s="4"/>
      <c r="K433" s="4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 spans="1:26" ht="15.75" customHeight="1" x14ac:dyDescent="0.3">
      <c r="A434" s="69"/>
      <c r="B434" s="69"/>
      <c r="C434" s="159"/>
      <c r="D434" s="69"/>
      <c r="E434" s="69"/>
      <c r="F434" s="160"/>
      <c r="G434" s="160"/>
      <c r="H434" s="69"/>
      <c r="I434" s="69"/>
      <c r="J434" s="4"/>
      <c r="K434" s="4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 spans="1:26" ht="15.75" customHeight="1" x14ac:dyDescent="0.3">
      <c r="A435" s="69"/>
      <c r="B435" s="69"/>
      <c r="C435" s="159"/>
      <c r="D435" s="69"/>
      <c r="E435" s="69"/>
      <c r="F435" s="160"/>
      <c r="G435" s="160"/>
      <c r="H435" s="69"/>
      <c r="I435" s="69"/>
      <c r="J435" s="4"/>
      <c r="K435" s="4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 spans="1:26" ht="15.75" customHeight="1" x14ac:dyDescent="0.3">
      <c r="A436" s="69"/>
      <c r="B436" s="69"/>
      <c r="C436" s="159"/>
      <c r="D436" s="69"/>
      <c r="E436" s="69"/>
      <c r="F436" s="160"/>
      <c r="G436" s="160"/>
      <c r="H436" s="69"/>
      <c r="I436" s="69"/>
      <c r="J436" s="4"/>
      <c r="K436" s="4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 spans="1:26" ht="15.75" customHeight="1" x14ac:dyDescent="0.3">
      <c r="A437" s="69"/>
      <c r="B437" s="69"/>
      <c r="C437" s="159"/>
      <c r="D437" s="69"/>
      <c r="E437" s="69"/>
      <c r="F437" s="160"/>
      <c r="G437" s="160"/>
      <c r="H437" s="69"/>
      <c r="I437" s="69"/>
      <c r="J437" s="4"/>
      <c r="K437" s="4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 spans="1:26" ht="15.75" customHeight="1" x14ac:dyDescent="0.3">
      <c r="A438" s="69"/>
      <c r="B438" s="69"/>
      <c r="C438" s="159"/>
      <c r="D438" s="69"/>
      <c r="E438" s="69"/>
      <c r="F438" s="160"/>
      <c r="G438" s="160"/>
      <c r="H438" s="69"/>
      <c r="I438" s="69"/>
      <c r="J438" s="4"/>
      <c r="K438" s="4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 spans="1:26" ht="15.75" customHeight="1" x14ac:dyDescent="0.3">
      <c r="A439" s="69"/>
      <c r="B439" s="69"/>
      <c r="C439" s="159"/>
      <c r="D439" s="69"/>
      <c r="E439" s="69"/>
      <c r="F439" s="160"/>
      <c r="G439" s="160"/>
      <c r="H439" s="69"/>
      <c r="I439" s="69"/>
      <c r="J439" s="4"/>
      <c r="K439" s="4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 spans="1:26" ht="15.75" customHeight="1" x14ac:dyDescent="0.3">
      <c r="A440" s="69"/>
      <c r="B440" s="69"/>
      <c r="C440" s="159"/>
      <c r="D440" s="69"/>
      <c r="E440" s="69"/>
      <c r="F440" s="160"/>
      <c r="G440" s="160"/>
      <c r="H440" s="69"/>
      <c r="I440" s="69"/>
      <c r="J440" s="4"/>
      <c r="K440" s="4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 spans="1:26" ht="15.75" customHeight="1" x14ac:dyDescent="0.3">
      <c r="A441" s="69"/>
      <c r="B441" s="69"/>
      <c r="C441" s="159"/>
      <c r="D441" s="69"/>
      <c r="E441" s="69"/>
      <c r="F441" s="160"/>
      <c r="G441" s="160"/>
      <c r="H441" s="69"/>
      <c r="I441" s="69"/>
      <c r="J441" s="4"/>
      <c r="K441" s="4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 spans="1:26" ht="15.75" customHeight="1" x14ac:dyDescent="0.3">
      <c r="A442" s="69"/>
      <c r="B442" s="69"/>
      <c r="C442" s="159"/>
      <c r="D442" s="69"/>
      <c r="E442" s="69"/>
      <c r="F442" s="160"/>
      <c r="G442" s="160"/>
      <c r="H442" s="69"/>
      <c r="I442" s="69"/>
      <c r="J442" s="4"/>
      <c r="K442" s="4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 spans="1:26" ht="15.75" customHeight="1" x14ac:dyDescent="0.3">
      <c r="A443" s="69"/>
      <c r="B443" s="69"/>
      <c r="C443" s="159"/>
      <c r="D443" s="69"/>
      <c r="E443" s="69"/>
      <c r="F443" s="160"/>
      <c r="G443" s="160"/>
      <c r="H443" s="69"/>
      <c r="I443" s="69"/>
      <c r="J443" s="4"/>
      <c r="K443" s="4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 spans="1:26" ht="15.75" customHeight="1" x14ac:dyDescent="0.3">
      <c r="A444" s="69"/>
      <c r="B444" s="69"/>
      <c r="C444" s="159"/>
      <c r="D444" s="69"/>
      <c r="E444" s="69"/>
      <c r="F444" s="160"/>
      <c r="G444" s="160"/>
      <c r="H444" s="69"/>
      <c r="I444" s="69"/>
      <c r="J444" s="4"/>
      <c r="K444" s="4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 spans="1:26" ht="15.75" customHeight="1" x14ac:dyDescent="0.3">
      <c r="A445" s="69"/>
      <c r="B445" s="69"/>
      <c r="C445" s="159"/>
      <c r="D445" s="69"/>
      <c r="E445" s="69"/>
      <c r="F445" s="160"/>
      <c r="G445" s="160"/>
      <c r="H445" s="69"/>
      <c r="I445" s="69"/>
      <c r="J445" s="4"/>
      <c r="K445" s="4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 spans="1:26" ht="15.75" customHeight="1" x14ac:dyDescent="0.3">
      <c r="A446" s="69"/>
      <c r="B446" s="69"/>
      <c r="C446" s="159"/>
      <c r="D446" s="69"/>
      <c r="E446" s="69"/>
      <c r="F446" s="160"/>
      <c r="G446" s="160"/>
      <c r="H446" s="69"/>
      <c r="I446" s="69"/>
      <c r="J446" s="4"/>
      <c r="K446" s="4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 spans="1:26" ht="15.75" customHeight="1" x14ac:dyDescent="0.3">
      <c r="A447" s="69"/>
      <c r="B447" s="69"/>
      <c r="C447" s="159"/>
      <c r="D447" s="69"/>
      <c r="E447" s="69"/>
      <c r="F447" s="160"/>
      <c r="G447" s="160"/>
      <c r="H447" s="69"/>
      <c r="I447" s="69"/>
      <c r="J447" s="4"/>
      <c r="K447" s="4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 spans="1:26" ht="15.75" customHeight="1" x14ac:dyDescent="0.3">
      <c r="A448" s="69"/>
      <c r="B448" s="69"/>
      <c r="C448" s="159"/>
      <c r="D448" s="69"/>
      <c r="E448" s="69"/>
      <c r="F448" s="160"/>
      <c r="G448" s="160"/>
      <c r="H448" s="69"/>
      <c r="I448" s="69"/>
      <c r="J448" s="4"/>
      <c r="K448" s="4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 spans="1:26" ht="15.75" customHeight="1" x14ac:dyDescent="0.3">
      <c r="A449" s="69"/>
      <c r="B449" s="69"/>
      <c r="C449" s="159"/>
      <c r="D449" s="69"/>
      <c r="E449" s="69"/>
      <c r="F449" s="160"/>
      <c r="G449" s="160"/>
      <c r="H449" s="69"/>
      <c r="I449" s="69"/>
      <c r="J449" s="4"/>
      <c r="K449" s="4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 spans="1:26" ht="15.75" customHeight="1" x14ac:dyDescent="0.3">
      <c r="A450" s="69"/>
      <c r="B450" s="69"/>
      <c r="C450" s="159"/>
      <c r="D450" s="69"/>
      <c r="E450" s="69"/>
      <c r="F450" s="160"/>
      <c r="G450" s="160"/>
      <c r="H450" s="69"/>
      <c r="I450" s="69"/>
      <c r="J450" s="4"/>
      <c r="K450" s="4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 spans="1:26" ht="15.75" customHeight="1" x14ac:dyDescent="0.3">
      <c r="A451" s="69"/>
      <c r="B451" s="69"/>
      <c r="C451" s="159"/>
      <c r="D451" s="69"/>
      <c r="E451" s="69"/>
      <c r="F451" s="160"/>
      <c r="G451" s="160"/>
      <c r="H451" s="69"/>
      <c r="I451" s="69"/>
      <c r="J451" s="4"/>
      <c r="K451" s="4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 spans="1:26" ht="15.75" customHeight="1" x14ac:dyDescent="0.3">
      <c r="A452" s="69"/>
      <c r="B452" s="69"/>
      <c r="C452" s="159"/>
      <c r="D452" s="69"/>
      <c r="E452" s="69"/>
      <c r="F452" s="160"/>
      <c r="G452" s="160"/>
      <c r="H452" s="69"/>
      <c r="I452" s="69"/>
      <c r="J452" s="4"/>
      <c r="K452" s="4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 spans="1:26" ht="15.75" customHeight="1" x14ac:dyDescent="0.3">
      <c r="A453" s="69"/>
      <c r="B453" s="69"/>
      <c r="C453" s="159"/>
      <c r="D453" s="69"/>
      <c r="E453" s="69"/>
      <c r="F453" s="160"/>
      <c r="G453" s="160"/>
      <c r="H453" s="69"/>
      <c r="I453" s="69"/>
      <c r="J453" s="4"/>
      <c r="K453" s="4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 spans="1:26" ht="15.75" customHeight="1" x14ac:dyDescent="0.3">
      <c r="A454" s="69"/>
      <c r="B454" s="69"/>
      <c r="C454" s="159"/>
      <c r="D454" s="69"/>
      <c r="E454" s="69"/>
      <c r="F454" s="160"/>
      <c r="G454" s="160"/>
      <c r="H454" s="69"/>
      <c r="I454" s="69"/>
      <c r="J454" s="4"/>
      <c r="K454" s="4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 spans="1:26" ht="15.75" customHeight="1" x14ac:dyDescent="0.3">
      <c r="A455" s="69"/>
      <c r="B455" s="69"/>
      <c r="C455" s="159"/>
      <c r="D455" s="69"/>
      <c r="E455" s="69"/>
      <c r="F455" s="160"/>
      <c r="G455" s="160"/>
      <c r="H455" s="69"/>
      <c r="I455" s="69"/>
      <c r="J455" s="4"/>
      <c r="K455" s="4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 spans="1:26" ht="15.75" customHeight="1" x14ac:dyDescent="0.3">
      <c r="A456" s="69"/>
      <c r="B456" s="69"/>
      <c r="C456" s="159"/>
      <c r="D456" s="69"/>
      <c r="E456" s="69"/>
      <c r="F456" s="160"/>
      <c r="G456" s="160"/>
      <c r="H456" s="69"/>
      <c r="I456" s="69"/>
      <c r="J456" s="4"/>
      <c r="K456" s="4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 spans="1:26" ht="15.75" customHeight="1" x14ac:dyDescent="0.3">
      <c r="A457" s="69"/>
      <c r="B457" s="69"/>
      <c r="C457" s="159"/>
      <c r="D457" s="69"/>
      <c r="E457" s="69"/>
      <c r="F457" s="160"/>
      <c r="G457" s="160"/>
      <c r="H457" s="69"/>
      <c r="I457" s="69"/>
      <c r="J457" s="4"/>
      <c r="K457" s="4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 spans="1:26" ht="15.75" customHeight="1" x14ac:dyDescent="0.3">
      <c r="A458" s="69"/>
      <c r="B458" s="69"/>
      <c r="C458" s="159"/>
      <c r="D458" s="69"/>
      <c r="E458" s="69"/>
      <c r="F458" s="160"/>
      <c r="G458" s="160"/>
      <c r="H458" s="69"/>
      <c r="I458" s="69"/>
      <c r="J458" s="4"/>
      <c r="K458" s="4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 spans="1:26" ht="15.75" customHeight="1" x14ac:dyDescent="0.3">
      <c r="A459" s="69"/>
      <c r="B459" s="69"/>
      <c r="C459" s="159"/>
      <c r="D459" s="69"/>
      <c r="E459" s="69"/>
      <c r="F459" s="160"/>
      <c r="G459" s="160"/>
      <c r="H459" s="69"/>
      <c r="I459" s="69"/>
      <c r="J459" s="4"/>
      <c r="K459" s="4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 spans="1:26" ht="15.75" customHeight="1" x14ac:dyDescent="0.3">
      <c r="A460" s="69"/>
      <c r="B460" s="69"/>
      <c r="C460" s="159"/>
      <c r="D460" s="69"/>
      <c r="E460" s="69"/>
      <c r="F460" s="160"/>
      <c r="G460" s="160"/>
      <c r="H460" s="69"/>
      <c r="I460" s="69"/>
      <c r="J460" s="4"/>
      <c r="K460" s="4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 spans="1:26" ht="15.75" customHeight="1" x14ac:dyDescent="0.3">
      <c r="A461" s="69"/>
      <c r="B461" s="69"/>
      <c r="C461" s="159"/>
      <c r="D461" s="69"/>
      <c r="E461" s="69"/>
      <c r="F461" s="160"/>
      <c r="G461" s="160"/>
      <c r="H461" s="69"/>
      <c r="I461" s="69"/>
      <c r="J461" s="4"/>
      <c r="K461" s="4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 spans="1:26" ht="15.75" customHeight="1" x14ac:dyDescent="0.3">
      <c r="A462" s="69"/>
      <c r="B462" s="69"/>
      <c r="C462" s="159"/>
      <c r="D462" s="69"/>
      <c r="E462" s="69"/>
      <c r="F462" s="160"/>
      <c r="G462" s="160"/>
      <c r="H462" s="69"/>
      <c r="I462" s="69"/>
      <c r="J462" s="4"/>
      <c r="K462" s="4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 spans="1:26" ht="15.75" customHeight="1" x14ac:dyDescent="0.3">
      <c r="A463" s="69"/>
      <c r="B463" s="69"/>
      <c r="C463" s="159"/>
      <c r="D463" s="69"/>
      <c r="E463" s="69"/>
      <c r="F463" s="160"/>
      <c r="G463" s="160"/>
      <c r="H463" s="69"/>
      <c r="I463" s="69"/>
      <c r="J463" s="4"/>
      <c r="K463" s="4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 spans="1:26" ht="15.75" customHeight="1" x14ac:dyDescent="0.3">
      <c r="A464" s="69"/>
      <c r="B464" s="69"/>
      <c r="C464" s="159"/>
      <c r="D464" s="69"/>
      <c r="E464" s="69"/>
      <c r="F464" s="160"/>
      <c r="G464" s="160"/>
      <c r="H464" s="69"/>
      <c r="I464" s="69"/>
      <c r="J464" s="4"/>
      <c r="K464" s="4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 spans="1:26" ht="15.75" customHeight="1" x14ac:dyDescent="0.3">
      <c r="A465" s="69"/>
      <c r="B465" s="69"/>
      <c r="C465" s="159"/>
      <c r="D465" s="69"/>
      <c r="E465" s="69"/>
      <c r="F465" s="160"/>
      <c r="G465" s="160"/>
      <c r="H465" s="69"/>
      <c r="I465" s="69"/>
      <c r="J465" s="4"/>
      <c r="K465" s="4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 spans="1:26" ht="15.75" customHeight="1" x14ac:dyDescent="0.3">
      <c r="A466" s="69"/>
      <c r="B466" s="69"/>
      <c r="C466" s="159"/>
      <c r="D466" s="69"/>
      <c r="E466" s="69"/>
      <c r="F466" s="160"/>
      <c r="G466" s="160"/>
      <c r="H466" s="69"/>
      <c r="I466" s="69"/>
      <c r="J466" s="4"/>
      <c r="K466" s="4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 spans="1:26" ht="15.75" customHeight="1" x14ac:dyDescent="0.3">
      <c r="A467" s="69"/>
      <c r="B467" s="69"/>
      <c r="C467" s="159"/>
      <c r="D467" s="69"/>
      <c r="E467" s="69"/>
      <c r="F467" s="160"/>
      <c r="G467" s="160"/>
      <c r="H467" s="69"/>
      <c r="I467" s="69"/>
      <c r="J467" s="4"/>
      <c r="K467" s="4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 spans="1:26" ht="15.75" customHeight="1" x14ac:dyDescent="0.3">
      <c r="A468" s="69"/>
      <c r="B468" s="69"/>
      <c r="C468" s="159"/>
      <c r="D468" s="69"/>
      <c r="E468" s="69"/>
      <c r="F468" s="160"/>
      <c r="G468" s="160"/>
      <c r="H468" s="69"/>
      <c r="I468" s="69"/>
      <c r="J468" s="4"/>
      <c r="K468" s="4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 spans="1:26" ht="15.75" customHeight="1" x14ac:dyDescent="0.3">
      <c r="A469" s="69"/>
      <c r="B469" s="69"/>
      <c r="C469" s="159"/>
      <c r="D469" s="69"/>
      <c r="E469" s="69"/>
      <c r="F469" s="160"/>
      <c r="G469" s="160"/>
      <c r="H469" s="69"/>
      <c r="I469" s="69"/>
      <c r="J469" s="4"/>
      <c r="K469" s="4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 spans="1:26" ht="15.75" customHeight="1" x14ac:dyDescent="0.3">
      <c r="A470" s="69"/>
      <c r="B470" s="69"/>
      <c r="C470" s="159"/>
      <c r="D470" s="69"/>
      <c r="E470" s="69"/>
      <c r="F470" s="160"/>
      <c r="G470" s="160"/>
      <c r="H470" s="69"/>
      <c r="I470" s="69"/>
      <c r="J470" s="4"/>
      <c r="K470" s="4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 spans="1:26" ht="15.75" customHeight="1" x14ac:dyDescent="0.3">
      <c r="A471" s="69"/>
      <c r="B471" s="69"/>
      <c r="C471" s="159"/>
      <c r="D471" s="69"/>
      <c r="E471" s="69"/>
      <c r="F471" s="160"/>
      <c r="G471" s="160"/>
      <c r="H471" s="69"/>
      <c r="I471" s="69"/>
      <c r="J471" s="4"/>
      <c r="K471" s="4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 spans="1:26" ht="15.75" customHeight="1" x14ac:dyDescent="0.3">
      <c r="A472" s="69"/>
      <c r="B472" s="69"/>
      <c r="C472" s="159"/>
      <c r="D472" s="69"/>
      <c r="E472" s="69"/>
      <c r="F472" s="160"/>
      <c r="G472" s="160"/>
      <c r="H472" s="69"/>
      <c r="I472" s="69"/>
      <c r="J472" s="4"/>
      <c r="K472" s="4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 spans="1:26" ht="15.75" customHeight="1" x14ac:dyDescent="0.3">
      <c r="A473" s="69"/>
      <c r="B473" s="69"/>
      <c r="C473" s="159"/>
      <c r="D473" s="69"/>
      <c r="E473" s="69"/>
      <c r="F473" s="160"/>
      <c r="G473" s="160"/>
      <c r="H473" s="69"/>
      <c r="I473" s="69"/>
      <c r="J473" s="4"/>
      <c r="K473" s="4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 spans="1:26" ht="15.75" customHeight="1" x14ac:dyDescent="0.3">
      <c r="A474" s="69"/>
      <c r="B474" s="69"/>
      <c r="C474" s="159"/>
      <c r="D474" s="69"/>
      <c r="E474" s="69"/>
      <c r="F474" s="160"/>
      <c r="G474" s="160"/>
      <c r="H474" s="69"/>
      <c r="I474" s="69"/>
      <c r="J474" s="4"/>
      <c r="K474" s="4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 spans="1:26" ht="15.75" customHeight="1" x14ac:dyDescent="0.3">
      <c r="A475" s="69"/>
      <c r="B475" s="69"/>
      <c r="C475" s="159"/>
      <c r="D475" s="69"/>
      <c r="E475" s="69"/>
      <c r="F475" s="160"/>
      <c r="G475" s="160"/>
      <c r="H475" s="69"/>
      <c r="I475" s="69"/>
      <c r="J475" s="4"/>
      <c r="K475" s="4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 spans="1:26" ht="15.75" customHeight="1" x14ac:dyDescent="0.3">
      <c r="A476" s="69"/>
      <c r="B476" s="69"/>
      <c r="C476" s="159"/>
      <c r="D476" s="69"/>
      <c r="E476" s="69"/>
      <c r="F476" s="160"/>
      <c r="G476" s="160"/>
      <c r="H476" s="69"/>
      <c r="I476" s="69"/>
      <c r="J476" s="4"/>
      <c r="K476" s="4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 spans="1:26" ht="15.75" customHeight="1" x14ac:dyDescent="0.3">
      <c r="A477" s="69"/>
      <c r="B477" s="69"/>
      <c r="C477" s="159"/>
      <c r="D477" s="69"/>
      <c r="E477" s="69"/>
      <c r="F477" s="160"/>
      <c r="G477" s="160"/>
      <c r="H477" s="69"/>
      <c r="I477" s="69"/>
      <c r="J477" s="4"/>
      <c r="K477" s="4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 spans="1:26" ht="15.75" customHeight="1" x14ac:dyDescent="0.3">
      <c r="A478" s="69"/>
      <c r="B478" s="69"/>
      <c r="C478" s="159"/>
      <c r="D478" s="69"/>
      <c r="E478" s="69"/>
      <c r="F478" s="160"/>
      <c r="G478" s="160"/>
      <c r="H478" s="69"/>
      <c r="I478" s="69"/>
      <c r="J478" s="4"/>
      <c r="K478" s="4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 spans="1:26" ht="15.75" customHeight="1" x14ac:dyDescent="0.3">
      <c r="A479" s="69"/>
      <c r="B479" s="69"/>
      <c r="C479" s="159"/>
      <c r="D479" s="69"/>
      <c r="E479" s="69"/>
      <c r="F479" s="160"/>
      <c r="G479" s="160"/>
      <c r="H479" s="69"/>
      <c r="I479" s="69"/>
      <c r="J479" s="4"/>
      <c r="K479" s="4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 spans="1:26" ht="15.75" customHeight="1" x14ac:dyDescent="0.3">
      <c r="A480" s="69"/>
      <c r="B480" s="69"/>
      <c r="C480" s="159"/>
      <c r="D480" s="69"/>
      <c r="E480" s="69"/>
      <c r="F480" s="160"/>
      <c r="G480" s="160"/>
      <c r="H480" s="69"/>
      <c r="I480" s="69"/>
      <c r="J480" s="4"/>
      <c r="K480" s="4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 spans="1:26" ht="15.75" customHeight="1" x14ac:dyDescent="0.3">
      <c r="A481" s="69"/>
      <c r="B481" s="69"/>
      <c r="C481" s="159"/>
      <c r="D481" s="69"/>
      <c r="E481" s="69"/>
      <c r="F481" s="160"/>
      <c r="G481" s="160"/>
      <c r="H481" s="69"/>
      <c r="I481" s="69"/>
      <c r="J481" s="4"/>
      <c r="K481" s="4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 spans="1:26" ht="15.75" customHeight="1" x14ac:dyDescent="0.3">
      <c r="A482" s="69"/>
      <c r="B482" s="69"/>
      <c r="C482" s="159"/>
      <c r="D482" s="69"/>
      <c r="E482" s="69"/>
      <c r="F482" s="160"/>
      <c r="G482" s="160"/>
      <c r="H482" s="69"/>
      <c r="I482" s="69"/>
      <c r="J482" s="4"/>
      <c r="K482" s="4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 spans="1:26" ht="15.75" customHeight="1" x14ac:dyDescent="0.3">
      <c r="A483" s="69"/>
      <c r="B483" s="69"/>
      <c r="C483" s="159"/>
      <c r="D483" s="69"/>
      <c r="E483" s="69"/>
      <c r="F483" s="160"/>
      <c r="G483" s="160"/>
      <c r="H483" s="69"/>
      <c r="I483" s="69"/>
      <c r="J483" s="4"/>
      <c r="K483" s="4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 spans="1:26" ht="15.75" customHeight="1" x14ac:dyDescent="0.3">
      <c r="A484" s="69"/>
      <c r="B484" s="69"/>
      <c r="C484" s="159"/>
      <c r="D484" s="69"/>
      <c r="E484" s="69"/>
      <c r="F484" s="160"/>
      <c r="G484" s="160"/>
      <c r="H484" s="69"/>
      <c r="I484" s="69"/>
      <c r="J484" s="4"/>
      <c r="K484" s="4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 spans="1:26" ht="15.75" customHeight="1" x14ac:dyDescent="0.3">
      <c r="A485" s="69"/>
      <c r="B485" s="69"/>
      <c r="C485" s="159"/>
      <c r="D485" s="69"/>
      <c r="E485" s="69"/>
      <c r="F485" s="160"/>
      <c r="G485" s="160"/>
      <c r="H485" s="69"/>
      <c r="I485" s="69"/>
      <c r="J485" s="4"/>
      <c r="K485" s="4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 spans="1:26" ht="15.75" customHeight="1" x14ac:dyDescent="0.3">
      <c r="A486" s="69"/>
      <c r="B486" s="69"/>
      <c r="C486" s="159"/>
      <c r="D486" s="69"/>
      <c r="E486" s="69"/>
      <c r="F486" s="160"/>
      <c r="G486" s="160"/>
      <c r="H486" s="69"/>
      <c r="I486" s="69"/>
      <c r="J486" s="4"/>
      <c r="K486" s="4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 spans="1:26" ht="15.75" customHeight="1" x14ac:dyDescent="0.3">
      <c r="A487" s="69"/>
      <c r="B487" s="69"/>
      <c r="C487" s="159"/>
      <c r="D487" s="69"/>
      <c r="E487" s="69"/>
      <c r="F487" s="160"/>
      <c r="G487" s="160"/>
      <c r="H487" s="69"/>
      <c r="I487" s="69"/>
      <c r="J487" s="4"/>
      <c r="K487" s="4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 spans="1:26" ht="15.75" customHeight="1" x14ac:dyDescent="0.3">
      <c r="A488" s="69"/>
      <c r="B488" s="69"/>
      <c r="C488" s="159"/>
      <c r="D488" s="69"/>
      <c r="E488" s="69"/>
      <c r="F488" s="160"/>
      <c r="G488" s="160"/>
      <c r="H488" s="69"/>
      <c r="I488" s="69"/>
      <c r="J488" s="4"/>
      <c r="K488" s="4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 spans="1:26" ht="15.75" customHeight="1" x14ac:dyDescent="0.3">
      <c r="A489" s="69"/>
      <c r="B489" s="69"/>
      <c r="C489" s="159"/>
      <c r="D489" s="69"/>
      <c r="E489" s="69"/>
      <c r="F489" s="160"/>
      <c r="G489" s="160"/>
      <c r="H489" s="69"/>
      <c r="I489" s="69"/>
      <c r="J489" s="4"/>
      <c r="K489" s="4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 spans="1:26" ht="15.75" customHeight="1" x14ac:dyDescent="0.3">
      <c r="A490" s="69"/>
      <c r="B490" s="69"/>
      <c r="C490" s="159"/>
      <c r="D490" s="69"/>
      <c r="E490" s="69"/>
      <c r="F490" s="160"/>
      <c r="G490" s="160"/>
      <c r="H490" s="69"/>
      <c r="I490" s="69"/>
      <c r="J490" s="4"/>
      <c r="K490" s="4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 spans="1:26" ht="15.75" customHeight="1" x14ac:dyDescent="0.3">
      <c r="A491" s="69"/>
      <c r="B491" s="69"/>
      <c r="C491" s="159"/>
      <c r="D491" s="69"/>
      <c r="E491" s="69"/>
      <c r="F491" s="160"/>
      <c r="G491" s="160"/>
      <c r="H491" s="69"/>
      <c r="I491" s="69"/>
      <c r="J491" s="4"/>
      <c r="K491" s="4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 spans="1:26" ht="15.75" customHeight="1" x14ac:dyDescent="0.3">
      <c r="A492" s="69"/>
      <c r="B492" s="69"/>
      <c r="C492" s="159"/>
      <c r="D492" s="69"/>
      <c r="E492" s="69"/>
      <c r="F492" s="160"/>
      <c r="G492" s="160"/>
      <c r="H492" s="69"/>
      <c r="I492" s="69"/>
      <c r="J492" s="4"/>
      <c r="K492" s="4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 spans="1:26" ht="15.75" customHeight="1" x14ac:dyDescent="0.3">
      <c r="A493" s="69"/>
      <c r="B493" s="69"/>
      <c r="C493" s="159"/>
      <c r="D493" s="69"/>
      <c r="E493" s="69"/>
      <c r="F493" s="160"/>
      <c r="G493" s="160"/>
      <c r="H493" s="69"/>
      <c r="I493" s="69"/>
      <c r="J493" s="4"/>
      <c r="K493" s="4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 spans="1:26" ht="15.75" customHeight="1" x14ac:dyDescent="0.3">
      <c r="A494" s="69"/>
      <c r="B494" s="69"/>
      <c r="C494" s="159"/>
      <c r="D494" s="69"/>
      <c r="E494" s="69"/>
      <c r="F494" s="160"/>
      <c r="G494" s="160"/>
      <c r="H494" s="69"/>
      <c r="I494" s="69"/>
      <c r="J494" s="4"/>
      <c r="K494" s="4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 spans="1:26" ht="15.75" customHeight="1" x14ac:dyDescent="0.3">
      <c r="A495" s="69"/>
      <c r="B495" s="69"/>
      <c r="C495" s="159"/>
      <c r="D495" s="69"/>
      <c r="E495" s="69"/>
      <c r="F495" s="160"/>
      <c r="G495" s="160"/>
      <c r="H495" s="69"/>
      <c r="I495" s="69"/>
      <c r="J495" s="4"/>
      <c r="K495" s="4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 spans="1:26" ht="15.75" customHeight="1" x14ac:dyDescent="0.3">
      <c r="A496" s="69"/>
      <c r="B496" s="69"/>
      <c r="C496" s="159"/>
      <c r="D496" s="69"/>
      <c r="E496" s="69"/>
      <c r="F496" s="160"/>
      <c r="G496" s="160"/>
      <c r="H496" s="69"/>
      <c r="I496" s="69"/>
      <c r="J496" s="4"/>
      <c r="K496" s="4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 spans="1:26" ht="15.75" customHeight="1" x14ac:dyDescent="0.3">
      <c r="A497" s="69"/>
      <c r="B497" s="69"/>
      <c r="C497" s="159"/>
      <c r="D497" s="69"/>
      <c r="E497" s="69"/>
      <c r="F497" s="160"/>
      <c r="G497" s="160"/>
      <c r="H497" s="69"/>
      <c r="I497" s="69"/>
      <c r="J497" s="4"/>
      <c r="K497" s="4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 spans="1:26" ht="15.75" customHeight="1" x14ac:dyDescent="0.3">
      <c r="A498" s="69"/>
      <c r="B498" s="69"/>
      <c r="C498" s="159"/>
      <c r="D498" s="69"/>
      <c r="E498" s="69"/>
      <c r="F498" s="160"/>
      <c r="G498" s="160"/>
      <c r="H498" s="69"/>
      <c r="I498" s="69"/>
      <c r="J498" s="4"/>
      <c r="K498" s="4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 spans="1:26" ht="15.75" customHeight="1" x14ac:dyDescent="0.3">
      <c r="A499" s="69"/>
      <c r="B499" s="69"/>
      <c r="C499" s="159"/>
      <c r="D499" s="69"/>
      <c r="E499" s="69"/>
      <c r="F499" s="160"/>
      <c r="G499" s="160"/>
      <c r="H499" s="69"/>
      <c r="I499" s="69"/>
      <c r="J499" s="4"/>
      <c r="K499" s="4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 spans="1:26" ht="15.75" customHeight="1" x14ac:dyDescent="0.3">
      <c r="A500" s="69"/>
      <c r="B500" s="69"/>
      <c r="C500" s="159"/>
      <c r="D500" s="69"/>
      <c r="E500" s="69"/>
      <c r="F500" s="160"/>
      <c r="G500" s="160"/>
      <c r="H500" s="69"/>
      <c r="I500" s="69"/>
      <c r="J500" s="4"/>
      <c r="K500" s="4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 spans="1:26" ht="15.75" customHeight="1" x14ac:dyDescent="0.3">
      <c r="A501" s="69"/>
      <c r="B501" s="69"/>
      <c r="C501" s="159"/>
      <c r="D501" s="69"/>
      <c r="E501" s="69"/>
      <c r="F501" s="160"/>
      <c r="G501" s="160"/>
      <c r="H501" s="69"/>
      <c r="I501" s="69"/>
      <c r="J501" s="4"/>
      <c r="K501" s="4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 spans="1:26" ht="15.75" customHeight="1" x14ac:dyDescent="0.3">
      <c r="A502" s="69"/>
      <c r="B502" s="69"/>
      <c r="C502" s="159"/>
      <c r="D502" s="69"/>
      <c r="E502" s="69"/>
      <c r="F502" s="160"/>
      <c r="G502" s="160"/>
      <c r="H502" s="69"/>
      <c r="I502" s="69"/>
      <c r="J502" s="4"/>
      <c r="K502" s="4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 spans="1:26" ht="15.75" customHeight="1" x14ac:dyDescent="0.3">
      <c r="A503" s="69"/>
      <c r="B503" s="69"/>
      <c r="C503" s="159"/>
      <c r="D503" s="69"/>
      <c r="E503" s="69"/>
      <c r="F503" s="160"/>
      <c r="G503" s="160"/>
      <c r="H503" s="69"/>
      <c r="I503" s="69"/>
      <c r="J503" s="4"/>
      <c r="K503" s="4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 spans="1:26" ht="15.75" customHeight="1" x14ac:dyDescent="0.3">
      <c r="A504" s="69"/>
      <c r="B504" s="69"/>
      <c r="C504" s="159"/>
      <c r="D504" s="69"/>
      <c r="E504" s="69"/>
      <c r="F504" s="160"/>
      <c r="G504" s="160"/>
      <c r="H504" s="69"/>
      <c r="I504" s="69"/>
      <c r="J504" s="4"/>
      <c r="K504" s="4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 spans="1:26" ht="15.75" customHeight="1" x14ac:dyDescent="0.3">
      <c r="A505" s="69"/>
      <c r="B505" s="69"/>
      <c r="C505" s="159"/>
      <c r="D505" s="69"/>
      <c r="E505" s="69"/>
      <c r="F505" s="160"/>
      <c r="G505" s="160"/>
      <c r="H505" s="69"/>
      <c r="I505" s="69"/>
      <c r="J505" s="4"/>
      <c r="K505" s="4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 spans="1:26" ht="15.75" customHeight="1" x14ac:dyDescent="0.3">
      <c r="A506" s="69"/>
      <c r="B506" s="69"/>
      <c r="C506" s="159"/>
      <c r="D506" s="69"/>
      <c r="E506" s="69"/>
      <c r="F506" s="160"/>
      <c r="G506" s="160"/>
      <c r="H506" s="69"/>
      <c r="I506" s="69"/>
      <c r="J506" s="4"/>
      <c r="K506" s="4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 spans="1:26" ht="15.75" customHeight="1" x14ac:dyDescent="0.3">
      <c r="A507" s="69"/>
      <c r="B507" s="69"/>
      <c r="C507" s="159"/>
      <c r="D507" s="69"/>
      <c r="E507" s="69"/>
      <c r="F507" s="160"/>
      <c r="G507" s="160"/>
      <c r="H507" s="69"/>
      <c r="I507" s="69"/>
      <c r="J507" s="4"/>
      <c r="K507" s="4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 spans="1:26" ht="15.75" customHeight="1" x14ac:dyDescent="0.3">
      <c r="A508" s="69"/>
      <c r="B508" s="69"/>
      <c r="C508" s="159"/>
      <c r="D508" s="69"/>
      <c r="E508" s="69"/>
      <c r="F508" s="160"/>
      <c r="G508" s="160"/>
      <c r="H508" s="69"/>
      <c r="I508" s="69"/>
      <c r="J508" s="4"/>
      <c r="K508" s="4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 spans="1:26" ht="15.75" customHeight="1" x14ac:dyDescent="0.3">
      <c r="A509" s="69"/>
      <c r="B509" s="69"/>
      <c r="C509" s="159"/>
      <c r="D509" s="69"/>
      <c r="E509" s="69"/>
      <c r="F509" s="160"/>
      <c r="G509" s="160"/>
      <c r="H509" s="69"/>
      <c r="I509" s="69"/>
      <c r="J509" s="4"/>
      <c r="K509" s="4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 spans="1:26" ht="15.75" customHeight="1" x14ac:dyDescent="0.3">
      <c r="A510" s="69"/>
      <c r="B510" s="69"/>
      <c r="C510" s="159"/>
      <c r="D510" s="69"/>
      <c r="E510" s="69"/>
      <c r="F510" s="160"/>
      <c r="G510" s="160"/>
      <c r="H510" s="69"/>
      <c r="I510" s="69"/>
      <c r="J510" s="4"/>
      <c r="K510" s="4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 spans="1:26" ht="15.75" customHeight="1" x14ac:dyDescent="0.3">
      <c r="A511" s="69"/>
      <c r="B511" s="69"/>
      <c r="C511" s="159"/>
      <c r="D511" s="69"/>
      <c r="E511" s="69"/>
      <c r="F511" s="160"/>
      <c r="G511" s="160"/>
      <c r="H511" s="69"/>
      <c r="I511" s="69"/>
      <c r="J511" s="4"/>
      <c r="K511" s="4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 spans="1:26" ht="15.75" customHeight="1" x14ac:dyDescent="0.3">
      <c r="A512" s="69"/>
      <c r="B512" s="69"/>
      <c r="C512" s="159"/>
      <c r="D512" s="69"/>
      <c r="E512" s="69"/>
      <c r="F512" s="160"/>
      <c r="G512" s="160"/>
      <c r="H512" s="69"/>
      <c r="I512" s="69"/>
      <c r="J512" s="4"/>
      <c r="K512" s="4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 spans="1:26" ht="15.75" customHeight="1" x14ac:dyDescent="0.3">
      <c r="A513" s="69"/>
      <c r="B513" s="69"/>
      <c r="C513" s="159"/>
      <c r="D513" s="69"/>
      <c r="E513" s="69"/>
      <c r="F513" s="160"/>
      <c r="G513" s="160"/>
      <c r="H513" s="69"/>
      <c r="I513" s="69"/>
      <c r="J513" s="4"/>
      <c r="K513" s="4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 spans="1:26" ht="15.75" customHeight="1" x14ac:dyDescent="0.3">
      <c r="A514" s="69"/>
      <c r="B514" s="69"/>
      <c r="C514" s="159"/>
      <c r="D514" s="69"/>
      <c r="E514" s="69"/>
      <c r="F514" s="160"/>
      <c r="G514" s="160"/>
      <c r="H514" s="69"/>
      <c r="I514" s="69"/>
      <c r="J514" s="4"/>
      <c r="K514" s="4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 spans="1:26" ht="15.75" customHeight="1" x14ac:dyDescent="0.3">
      <c r="A515" s="69"/>
      <c r="B515" s="69"/>
      <c r="C515" s="159"/>
      <c r="D515" s="69"/>
      <c r="E515" s="69"/>
      <c r="F515" s="160"/>
      <c r="G515" s="160"/>
      <c r="H515" s="69"/>
      <c r="I515" s="69"/>
      <c r="J515" s="4"/>
      <c r="K515" s="4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 spans="1:26" ht="15.75" customHeight="1" x14ac:dyDescent="0.3">
      <c r="A516" s="69"/>
      <c r="B516" s="69"/>
      <c r="C516" s="159"/>
      <c r="D516" s="69"/>
      <c r="E516" s="69"/>
      <c r="F516" s="160"/>
      <c r="G516" s="160"/>
      <c r="H516" s="69"/>
      <c r="I516" s="69"/>
      <c r="J516" s="4"/>
      <c r="K516" s="4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 spans="1:26" ht="15.75" customHeight="1" x14ac:dyDescent="0.3">
      <c r="A517" s="69"/>
      <c r="B517" s="69"/>
      <c r="C517" s="159"/>
      <c r="D517" s="69"/>
      <c r="E517" s="69"/>
      <c r="F517" s="160"/>
      <c r="G517" s="160"/>
      <c r="H517" s="69"/>
      <c r="I517" s="69"/>
      <c r="J517" s="4"/>
      <c r="K517" s="4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 spans="1:26" ht="15.75" customHeight="1" x14ac:dyDescent="0.3">
      <c r="A518" s="69"/>
      <c r="B518" s="69"/>
      <c r="C518" s="159"/>
      <c r="D518" s="69"/>
      <c r="E518" s="69"/>
      <c r="F518" s="160"/>
      <c r="G518" s="160"/>
      <c r="H518" s="69"/>
      <c r="I518" s="69"/>
      <c r="J518" s="4"/>
      <c r="K518" s="4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 spans="1:26" ht="15.75" customHeight="1" x14ac:dyDescent="0.3">
      <c r="A519" s="69"/>
      <c r="B519" s="69"/>
      <c r="C519" s="159"/>
      <c r="D519" s="69"/>
      <c r="E519" s="69"/>
      <c r="F519" s="160"/>
      <c r="G519" s="160"/>
      <c r="H519" s="69"/>
      <c r="I519" s="69"/>
      <c r="J519" s="4"/>
      <c r="K519" s="4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 spans="1:26" ht="15.75" customHeight="1" x14ac:dyDescent="0.3">
      <c r="A520" s="69"/>
      <c r="B520" s="69"/>
      <c r="C520" s="159"/>
      <c r="D520" s="69"/>
      <c r="E520" s="69"/>
      <c r="F520" s="160"/>
      <c r="G520" s="160"/>
      <c r="H520" s="69"/>
      <c r="I520" s="69"/>
      <c r="J520" s="4"/>
      <c r="K520" s="4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 spans="1:26" ht="15.75" customHeight="1" x14ac:dyDescent="0.3">
      <c r="A521" s="69"/>
      <c r="B521" s="69"/>
      <c r="C521" s="159"/>
      <c r="D521" s="69"/>
      <c r="E521" s="69"/>
      <c r="F521" s="160"/>
      <c r="G521" s="160"/>
      <c r="H521" s="69"/>
      <c r="I521" s="69"/>
      <c r="J521" s="4"/>
      <c r="K521" s="4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 spans="1:26" ht="15.75" customHeight="1" x14ac:dyDescent="0.3">
      <c r="A522" s="69"/>
      <c r="B522" s="69"/>
      <c r="C522" s="159"/>
      <c r="D522" s="69"/>
      <c r="E522" s="69"/>
      <c r="F522" s="160"/>
      <c r="G522" s="160"/>
      <c r="H522" s="69"/>
      <c r="I522" s="69"/>
      <c r="J522" s="4"/>
      <c r="K522" s="4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 spans="1:26" ht="15.75" customHeight="1" x14ac:dyDescent="0.3">
      <c r="A523" s="69"/>
      <c r="B523" s="69"/>
      <c r="C523" s="159"/>
      <c r="D523" s="69"/>
      <c r="E523" s="69"/>
      <c r="F523" s="160"/>
      <c r="G523" s="160"/>
      <c r="H523" s="69"/>
      <c r="I523" s="69"/>
      <c r="J523" s="4"/>
      <c r="K523" s="4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 spans="1:26" ht="15.75" customHeight="1" x14ac:dyDescent="0.3">
      <c r="A524" s="69"/>
      <c r="B524" s="69"/>
      <c r="C524" s="159"/>
      <c r="D524" s="69"/>
      <c r="E524" s="69"/>
      <c r="F524" s="160"/>
      <c r="G524" s="160"/>
      <c r="H524" s="69"/>
      <c r="I524" s="69"/>
      <c r="J524" s="4"/>
      <c r="K524" s="4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 spans="1:26" ht="15.75" customHeight="1" x14ac:dyDescent="0.3">
      <c r="A525" s="69"/>
      <c r="B525" s="69"/>
      <c r="C525" s="159"/>
      <c r="D525" s="69"/>
      <c r="E525" s="69"/>
      <c r="F525" s="160"/>
      <c r="G525" s="160"/>
      <c r="H525" s="69"/>
      <c r="I525" s="69"/>
      <c r="J525" s="4"/>
      <c r="K525" s="4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 spans="1:26" ht="15.75" customHeight="1" x14ac:dyDescent="0.3">
      <c r="A526" s="69"/>
      <c r="B526" s="69"/>
      <c r="C526" s="159"/>
      <c r="D526" s="69"/>
      <c r="E526" s="69"/>
      <c r="F526" s="160"/>
      <c r="G526" s="160"/>
      <c r="H526" s="69"/>
      <c r="I526" s="69"/>
      <c r="J526" s="4"/>
      <c r="K526" s="4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 spans="1:26" ht="15.75" customHeight="1" x14ac:dyDescent="0.3">
      <c r="A527" s="69"/>
      <c r="B527" s="69"/>
      <c r="C527" s="159"/>
      <c r="D527" s="69"/>
      <c r="E527" s="69"/>
      <c r="F527" s="160"/>
      <c r="G527" s="160"/>
      <c r="H527" s="69"/>
      <c r="I527" s="69"/>
      <c r="J527" s="4"/>
      <c r="K527" s="4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 spans="1:26" ht="15.75" customHeight="1" x14ac:dyDescent="0.3">
      <c r="A528" s="69"/>
      <c r="B528" s="69"/>
      <c r="C528" s="159"/>
      <c r="D528" s="69"/>
      <c r="E528" s="69"/>
      <c r="F528" s="160"/>
      <c r="G528" s="160"/>
      <c r="H528" s="69"/>
      <c r="I528" s="69"/>
      <c r="J528" s="4"/>
      <c r="K528" s="4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 spans="1:26" ht="15.75" customHeight="1" x14ac:dyDescent="0.3">
      <c r="A529" s="69"/>
      <c r="B529" s="69"/>
      <c r="C529" s="159"/>
      <c r="D529" s="69"/>
      <c r="E529" s="69"/>
      <c r="F529" s="160"/>
      <c r="G529" s="160"/>
      <c r="H529" s="69"/>
      <c r="I529" s="69"/>
      <c r="J529" s="4"/>
      <c r="K529" s="4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 spans="1:26" ht="15.75" customHeight="1" x14ac:dyDescent="0.3">
      <c r="A530" s="69"/>
      <c r="B530" s="69"/>
      <c r="C530" s="159"/>
      <c r="D530" s="69"/>
      <c r="E530" s="69"/>
      <c r="F530" s="160"/>
      <c r="G530" s="160"/>
      <c r="H530" s="69"/>
      <c r="I530" s="69"/>
      <c r="J530" s="4"/>
      <c r="K530" s="4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 spans="1:26" ht="15.75" customHeight="1" x14ac:dyDescent="0.3">
      <c r="A531" s="69"/>
      <c r="B531" s="69"/>
      <c r="C531" s="159"/>
      <c r="D531" s="69"/>
      <c r="E531" s="69"/>
      <c r="F531" s="160"/>
      <c r="G531" s="160"/>
      <c r="H531" s="69"/>
      <c r="I531" s="69"/>
      <c r="J531" s="4"/>
      <c r="K531" s="4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 spans="1:26" ht="15.75" customHeight="1" x14ac:dyDescent="0.3">
      <c r="A532" s="69"/>
      <c r="B532" s="69"/>
      <c r="C532" s="159"/>
      <c r="D532" s="69"/>
      <c r="E532" s="69"/>
      <c r="F532" s="160"/>
      <c r="G532" s="160"/>
      <c r="H532" s="69"/>
      <c r="I532" s="69"/>
      <c r="J532" s="4"/>
      <c r="K532" s="4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 spans="1:26" ht="15.75" customHeight="1" x14ac:dyDescent="0.3">
      <c r="A533" s="69"/>
      <c r="B533" s="69"/>
      <c r="C533" s="159"/>
      <c r="D533" s="69"/>
      <c r="E533" s="69"/>
      <c r="F533" s="160"/>
      <c r="G533" s="160"/>
      <c r="H533" s="69"/>
      <c r="I533" s="69"/>
      <c r="J533" s="4"/>
      <c r="K533" s="4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 spans="1:26" ht="15.75" customHeight="1" x14ac:dyDescent="0.3">
      <c r="A534" s="69"/>
      <c r="B534" s="69"/>
      <c r="C534" s="159"/>
      <c r="D534" s="69"/>
      <c r="E534" s="69"/>
      <c r="F534" s="160"/>
      <c r="G534" s="160"/>
      <c r="H534" s="69"/>
      <c r="I534" s="69"/>
      <c r="J534" s="4"/>
      <c r="K534" s="4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 spans="1:26" ht="15.75" customHeight="1" x14ac:dyDescent="0.3">
      <c r="A535" s="69"/>
      <c r="B535" s="69"/>
      <c r="C535" s="159"/>
      <c r="D535" s="69"/>
      <c r="E535" s="69"/>
      <c r="F535" s="160"/>
      <c r="G535" s="160"/>
      <c r="H535" s="69"/>
      <c r="I535" s="69"/>
      <c r="J535" s="4"/>
      <c r="K535" s="4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 spans="1:26" ht="15.75" customHeight="1" x14ac:dyDescent="0.3">
      <c r="A536" s="69"/>
      <c r="B536" s="69"/>
      <c r="C536" s="159"/>
      <c r="D536" s="69"/>
      <c r="E536" s="69"/>
      <c r="F536" s="160"/>
      <c r="G536" s="160"/>
      <c r="H536" s="69"/>
      <c r="I536" s="69"/>
      <c r="J536" s="4"/>
      <c r="K536" s="4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 spans="1:26" ht="15.75" customHeight="1" x14ac:dyDescent="0.3">
      <c r="A537" s="69"/>
      <c r="B537" s="69"/>
      <c r="C537" s="159"/>
      <c r="D537" s="69"/>
      <c r="E537" s="69"/>
      <c r="F537" s="160"/>
      <c r="G537" s="160"/>
      <c r="H537" s="69"/>
      <c r="I537" s="69"/>
      <c r="J537" s="4"/>
      <c r="K537" s="4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 spans="1:26" ht="15.75" customHeight="1" x14ac:dyDescent="0.3">
      <c r="A538" s="69"/>
      <c r="B538" s="69"/>
      <c r="C538" s="159"/>
      <c r="D538" s="69"/>
      <c r="E538" s="69"/>
      <c r="F538" s="160"/>
      <c r="G538" s="160"/>
      <c r="H538" s="69"/>
      <c r="I538" s="69"/>
      <c r="J538" s="4"/>
      <c r="K538" s="4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 spans="1:26" ht="15.75" customHeight="1" x14ac:dyDescent="0.3">
      <c r="A539" s="69"/>
      <c r="B539" s="69"/>
      <c r="C539" s="159"/>
      <c r="D539" s="69"/>
      <c r="E539" s="69"/>
      <c r="F539" s="160"/>
      <c r="G539" s="160"/>
      <c r="H539" s="69"/>
      <c r="I539" s="69"/>
      <c r="J539" s="4"/>
      <c r="K539" s="4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 spans="1:26" ht="15.75" customHeight="1" x14ac:dyDescent="0.3">
      <c r="A540" s="69"/>
      <c r="B540" s="69"/>
      <c r="C540" s="159"/>
      <c r="D540" s="69"/>
      <c r="E540" s="69"/>
      <c r="F540" s="160"/>
      <c r="G540" s="160"/>
      <c r="H540" s="69"/>
      <c r="I540" s="69"/>
      <c r="J540" s="4"/>
      <c r="K540" s="4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 spans="1:26" ht="15.75" customHeight="1" x14ac:dyDescent="0.3">
      <c r="A541" s="69"/>
      <c r="B541" s="69"/>
      <c r="C541" s="159"/>
      <c r="D541" s="69"/>
      <c r="E541" s="69"/>
      <c r="F541" s="160"/>
      <c r="G541" s="160"/>
      <c r="H541" s="69"/>
      <c r="I541" s="69"/>
      <c r="J541" s="4"/>
      <c r="K541" s="4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 spans="1:26" ht="15.75" customHeight="1" x14ac:dyDescent="0.3">
      <c r="A542" s="69"/>
      <c r="B542" s="69"/>
      <c r="C542" s="159"/>
      <c r="D542" s="69"/>
      <c r="E542" s="69"/>
      <c r="F542" s="160"/>
      <c r="G542" s="160"/>
      <c r="H542" s="69"/>
      <c r="I542" s="69"/>
      <c r="J542" s="4"/>
      <c r="K542" s="4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 spans="1:26" ht="15.75" customHeight="1" x14ac:dyDescent="0.3">
      <c r="A543" s="69"/>
      <c r="B543" s="69"/>
      <c r="C543" s="159"/>
      <c r="D543" s="69"/>
      <c r="E543" s="69"/>
      <c r="F543" s="160"/>
      <c r="G543" s="160"/>
      <c r="H543" s="69"/>
      <c r="I543" s="69"/>
      <c r="J543" s="4"/>
      <c r="K543" s="4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 spans="1:26" ht="15.75" customHeight="1" x14ac:dyDescent="0.3">
      <c r="A544" s="69"/>
      <c r="B544" s="69"/>
      <c r="C544" s="159"/>
      <c r="D544" s="69"/>
      <c r="E544" s="69"/>
      <c r="F544" s="160"/>
      <c r="G544" s="160"/>
      <c r="H544" s="69"/>
      <c r="I544" s="69"/>
      <c r="J544" s="4"/>
      <c r="K544" s="4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 spans="1:26" ht="15.75" customHeight="1" x14ac:dyDescent="0.3">
      <c r="A545" s="69"/>
      <c r="B545" s="69"/>
      <c r="C545" s="159"/>
      <c r="D545" s="69"/>
      <c r="E545" s="69"/>
      <c r="F545" s="160"/>
      <c r="G545" s="160"/>
      <c r="H545" s="69"/>
      <c r="I545" s="69"/>
      <c r="J545" s="4"/>
      <c r="K545" s="4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 spans="1:26" ht="15.75" customHeight="1" x14ac:dyDescent="0.3">
      <c r="A546" s="69"/>
      <c r="B546" s="69"/>
      <c r="C546" s="159"/>
      <c r="D546" s="69"/>
      <c r="E546" s="69"/>
      <c r="F546" s="160"/>
      <c r="G546" s="160"/>
      <c r="H546" s="69"/>
      <c r="I546" s="69"/>
      <c r="J546" s="4"/>
      <c r="K546" s="4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 spans="1:26" ht="15.75" customHeight="1" x14ac:dyDescent="0.3">
      <c r="A547" s="69"/>
      <c r="B547" s="69"/>
      <c r="C547" s="159"/>
      <c r="D547" s="69"/>
      <c r="E547" s="69"/>
      <c r="F547" s="160"/>
      <c r="G547" s="160"/>
      <c r="H547" s="69"/>
      <c r="I547" s="69"/>
      <c r="J547" s="4"/>
      <c r="K547" s="4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 spans="1:26" ht="15.75" customHeight="1" x14ac:dyDescent="0.3">
      <c r="A548" s="69"/>
      <c r="B548" s="69"/>
      <c r="C548" s="159"/>
      <c r="D548" s="69"/>
      <c r="E548" s="69"/>
      <c r="F548" s="160"/>
      <c r="G548" s="160"/>
      <c r="H548" s="69"/>
      <c r="I548" s="69"/>
      <c r="J548" s="4"/>
      <c r="K548" s="4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 spans="1:26" ht="15.75" customHeight="1" x14ac:dyDescent="0.3">
      <c r="A549" s="69"/>
      <c r="B549" s="69"/>
      <c r="C549" s="159"/>
      <c r="D549" s="69"/>
      <c r="E549" s="69"/>
      <c r="F549" s="160"/>
      <c r="G549" s="160"/>
      <c r="H549" s="69"/>
      <c r="I549" s="69"/>
      <c r="J549" s="4"/>
      <c r="K549" s="4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 spans="1:26" ht="15.75" customHeight="1" x14ac:dyDescent="0.3">
      <c r="A550" s="69"/>
      <c r="B550" s="69"/>
      <c r="C550" s="159"/>
      <c r="D550" s="69"/>
      <c r="E550" s="69"/>
      <c r="F550" s="160"/>
      <c r="G550" s="160"/>
      <c r="H550" s="69"/>
      <c r="I550" s="69"/>
      <c r="J550" s="4"/>
      <c r="K550" s="4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 spans="1:26" ht="15.75" customHeight="1" x14ac:dyDescent="0.3">
      <c r="A551" s="69"/>
      <c r="B551" s="69"/>
      <c r="C551" s="159"/>
      <c r="D551" s="69"/>
      <c r="E551" s="69"/>
      <c r="F551" s="160"/>
      <c r="G551" s="160"/>
      <c r="H551" s="69"/>
      <c r="I551" s="69"/>
      <c r="J551" s="4"/>
      <c r="K551" s="4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 spans="1:26" ht="15.75" customHeight="1" x14ac:dyDescent="0.3">
      <c r="A552" s="69"/>
      <c r="B552" s="69"/>
      <c r="C552" s="159"/>
      <c r="D552" s="69"/>
      <c r="E552" s="69"/>
      <c r="F552" s="160"/>
      <c r="G552" s="160"/>
      <c r="H552" s="69"/>
      <c r="I552" s="69"/>
      <c r="J552" s="4"/>
      <c r="K552" s="4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 spans="1:26" ht="15.75" customHeight="1" x14ac:dyDescent="0.3">
      <c r="A553" s="69"/>
      <c r="B553" s="69"/>
      <c r="C553" s="159"/>
      <c r="D553" s="69"/>
      <c r="E553" s="69"/>
      <c r="F553" s="160"/>
      <c r="G553" s="160"/>
      <c r="H553" s="69"/>
      <c r="I553" s="69"/>
      <c r="J553" s="4"/>
      <c r="K553" s="4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 spans="1:26" ht="15.75" customHeight="1" x14ac:dyDescent="0.3">
      <c r="A554" s="69"/>
      <c r="B554" s="69"/>
      <c r="C554" s="159"/>
      <c r="D554" s="69"/>
      <c r="E554" s="69"/>
      <c r="F554" s="160"/>
      <c r="G554" s="160"/>
      <c r="H554" s="69"/>
      <c r="I554" s="69"/>
      <c r="J554" s="4"/>
      <c r="K554" s="4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 spans="1:26" ht="15.75" customHeight="1" x14ac:dyDescent="0.3">
      <c r="A555" s="69"/>
      <c r="B555" s="69"/>
      <c r="C555" s="159"/>
      <c r="D555" s="69"/>
      <c r="E555" s="69"/>
      <c r="F555" s="160"/>
      <c r="G555" s="160"/>
      <c r="H555" s="69"/>
      <c r="I555" s="69"/>
      <c r="J555" s="4"/>
      <c r="K555" s="4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 spans="1:26" ht="15.75" customHeight="1" x14ac:dyDescent="0.3">
      <c r="A556" s="69"/>
      <c r="B556" s="69"/>
      <c r="C556" s="159"/>
      <c r="D556" s="69"/>
      <c r="E556" s="69"/>
      <c r="F556" s="160"/>
      <c r="G556" s="160"/>
      <c r="H556" s="69"/>
      <c r="I556" s="69"/>
      <c r="J556" s="4"/>
      <c r="K556" s="4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 spans="1:26" ht="15.75" customHeight="1" x14ac:dyDescent="0.3">
      <c r="A557" s="69"/>
      <c r="B557" s="69"/>
      <c r="C557" s="159"/>
      <c r="D557" s="69"/>
      <c r="E557" s="69"/>
      <c r="F557" s="160"/>
      <c r="G557" s="160"/>
      <c r="H557" s="69"/>
      <c r="I557" s="69"/>
      <c r="J557" s="4"/>
      <c r="K557" s="4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 spans="1:26" ht="15.75" customHeight="1" x14ac:dyDescent="0.3">
      <c r="A558" s="69"/>
      <c r="B558" s="69"/>
      <c r="C558" s="159"/>
      <c r="D558" s="69"/>
      <c r="E558" s="69"/>
      <c r="F558" s="160"/>
      <c r="G558" s="160"/>
      <c r="H558" s="69"/>
      <c r="I558" s="69"/>
      <c r="J558" s="4"/>
      <c r="K558" s="4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 spans="1:26" ht="15.75" customHeight="1" x14ac:dyDescent="0.3">
      <c r="A559" s="69"/>
      <c r="B559" s="69"/>
      <c r="C559" s="159"/>
      <c r="D559" s="69"/>
      <c r="E559" s="69"/>
      <c r="F559" s="160"/>
      <c r="G559" s="160"/>
      <c r="H559" s="69"/>
      <c r="I559" s="69"/>
      <c r="J559" s="4"/>
      <c r="K559" s="4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 spans="1:26" ht="15.75" customHeight="1" x14ac:dyDescent="0.3">
      <c r="A560" s="69"/>
      <c r="B560" s="69"/>
      <c r="C560" s="159"/>
      <c r="D560" s="69"/>
      <c r="E560" s="69"/>
      <c r="F560" s="160"/>
      <c r="G560" s="160"/>
      <c r="H560" s="69"/>
      <c r="I560" s="69"/>
      <c r="J560" s="4"/>
      <c r="K560" s="4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 spans="1:26" ht="15.75" customHeight="1" x14ac:dyDescent="0.3">
      <c r="A561" s="69"/>
      <c r="B561" s="69"/>
      <c r="C561" s="159"/>
      <c r="D561" s="69"/>
      <c r="E561" s="69"/>
      <c r="F561" s="160"/>
      <c r="G561" s="160"/>
      <c r="H561" s="69"/>
      <c r="I561" s="69"/>
      <c r="J561" s="4"/>
      <c r="K561" s="4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 spans="1:26" ht="15.75" customHeight="1" x14ac:dyDescent="0.3">
      <c r="A562" s="69"/>
      <c r="B562" s="69"/>
      <c r="C562" s="159"/>
      <c r="D562" s="69"/>
      <c r="E562" s="69"/>
      <c r="F562" s="160"/>
      <c r="G562" s="160"/>
      <c r="H562" s="69"/>
      <c r="I562" s="69"/>
      <c r="J562" s="4"/>
      <c r="K562" s="4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 spans="1:26" ht="15.75" customHeight="1" x14ac:dyDescent="0.3">
      <c r="A563" s="69"/>
      <c r="B563" s="69"/>
      <c r="C563" s="159"/>
      <c r="D563" s="69"/>
      <c r="E563" s="69"/>
      <c r="F563" s="160"/>
      <c r="G563" s="160"/>
      <c r="H563" s="69"/>
      <c r="I563" s="69"/>
      <c r="J563" s="4"/>
      <c r="K563" s="4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 spans="1:26" ht="15.75" customHeight="1" x14ac:dyDescent="0.3">
      <c r="A564" s="69"/>
      <c r="B564" s="69"/>
      <c r="C564" s="159"/>
      <c r="D564" s="69"/>
      <c r="E564" s="69"/>
      <c r="F564" s="160"/>
      <c r="G564" s="160"/>
      <c r="H564" s="69"/>
      <c r="I564" s="69"/>
      <c r="J564" s="4"/>
      <c r="K564" s="4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 spans="1:26" ht="15.75" customHeight="1" x14ac:dyDescent="0.3">
      <c r="A565" s="69"/>
      <c r="B565" s="69"/>
      <c r="C565" s="159"/>
      <c r="D565" s="69"/>
      <c r="E565" s="69"/>
      <c r="F565" s="160"/>
      <c r="G565" s="160"/>
      <c r="H565" s="69"/>
      <c r="I565" s="69"/>
      <c r="J565" s="4"/>
      <c r="K565" s="4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 spans="1:26" ht="15.75" customHeight="1" x14ac:dyDescent="0.3">
      <c r="A566" s="69"/>
      <c r="B566" s="69"/>
      <c r="C566" s="159"/>
      <c r="D566" s="69"/>
      <c r="E566" s="69"/>
      <c r="F566" s="160"/>
      <c r="G566" s="160"/>
      <c r="H566" s="69"/>
      <c r="I566" s="69"/>
      <c r="J566" s="4"/>
      <c r="K566" s="4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 spans="1:26" ht="15.75" customHeight="1" x14ac:dyDescent="0.3">
      <c r="A567" s="69"/>
      <c r="B567" s="69"/>
      <c r="C567" s="159"/>
      <c r="D567" s="69"/>
      <c r="E567" s="69"/>
      <c r="F567" s="160"/>
      <c r="G567" s="160"/>
      <c r="H567" s="69"/>
      <c r="I567" s="69"/>
      <c r="J567" s="4"/>
      <c r="K567" s="4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 spans="1:26" ht="15.75" customHeight="1" x14ac:dyDescent="0.3">
      <c r="A568" s="69"/>
      <c r="B568" s="69"/>
      <c r="C568" s="159"/>
      <c r="D568" s="69"/>
      <c r="E568" s="69"/>
      <c r="F568" s="160"/>
      <c r="G568" s="160"/>
      <c r="H568" s="69"/>
      <c r="I568" s="69"/>
      <c r="J568" s="4"/>
      <c r="K568" s="4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 spans="1:26" ht="15.75" customHeight="1" x14ac:dyDescent="0.3">
      <c r="A569" s="69"/>
      <c r="B569" s="69"/>
      <c r="C569" s="159"/>
      <c r="D569" s="69"/>
      <c r="E569" s="69"/>
      <c r="F569" s="160"/>
      <c r="G569" s="160"/>
      <c r="H569" s="69"/>
      <c r="I569" s="69"/>
      <c r="J569" s="4"/>
      <c r="K569" s="4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 spans="1:26" ht="15.75" customHeight="1" x14ac:dyDescent="0.3">
      <c r="A570" s="69"/>
      <c r="B570" s="69"/>
      <c r="C570" s="159"/>
      <c r="D570" s="69"/>
      <c r="E570" s="69"/>
      <c r="F570" s="160"/>
      <c r="G570" s="160"/>
      <c r="H570" s="69"/>
      <c r="I570" s="69"/>
      <c r="J570" s="4"/>
      <c r="K570" s="4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 spans="1:26" ht="15.75" customHeight="1" x14ac:dyDescent="0.3">
      <c r="A571" s="69"/>
      <c r="B571" s="69"/>
      <c r="C571" s="159"/>
      <c r="D571" s="69"/>
      <c r="E571" s="69"/>
      <c r="F571" s="160"/>
      <c r="G571" s="160"/>
      <c r="H571" s="69"/>
      <c r="I571" s="69"/>
      <c r="J571" s="4"/>
      <c r="K571" s="4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 spans="1:26" ht="15.75" customHeight="1" x14ac:dyDescent="0.3">
      <c r="A572" s="69"/>
      <c r="B572" s="69"/>
      <c r="C572" s="159"/>
      <c r="D572" s="69"/>
      <c r="E572" s="69"/>
      <c r="F572" s="160"/>
      <c r="G572" s="160"/>
      <c r="H572" s="69"/>
      <c r="I572" s="69"/>
      <c r="J572" s="4"/>
      <c r="K572" s="4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 spans="1:26" ht="15.75" customHeight="1" x14ac:dyDescent="0.3">
      <c r="A573" s="69"/>
      <c r="B573" s="69"/>
      <c r="C573" s="159"/>
      <c r="D573" s="69"/>
      <c r="E573" s="69"/>
      <c r="F573" s="160"/>
      <c r="G573" s="160"/>
      <c r="H573" s="69"/>
      <c r="I573" s="69"/>
      <c r="J573" s="4"/>
      <c r="K573" s="4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 spans="1:26" ht="15.75" customHeight="1" x14ac:dyDescent="0.3">
      <c r="A574" s="69"/>
      <c r="B574" s="69"/>
      <c r="C574" s="159"/>
      <c r="D574" s="69"/>
      <c r="E574" s="69"/>
      <c r="F574" s="160"/>
      <c r="G574" s="160"/>
      <c r="H574" s="69"/>
      <c r="I574" s="69"/>
      <c r="J574" s="4"/>
      <c r="K574" s="4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 spans="1:26" ht="15.75" customHeight="1" x14ac:dyDescent="0.3">
      <c r="A575" s="69"/>
      <c r="B575" s="69"/>
      <c r="C575" s="159"/>
      <c r="D575" s="69"/>
      <c r="E575" s="69"/>
      <c r="F575" s="160"/>
      <c r="G575" s="160"/>
      <c r="H575" s="69"/>
      <c r="I575" s="69"/>
      <c r="J575" s="4"/>
      <c r="K575" s="4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 spans="1:26" ht="15.75" customHeight="1" x14ac:dyDescent="0.3">
      <c r="A576" s="69"/>
      <c r="B576" s="69"/>
      <c r="C576" s="159"/>
      <c r="D576" s="69"/>
      <c r="E576" s="69"/>
      <c r="F576" s="160"/>
      <c r="G576" s="160"/>
      <c r="H576" s="69"/>
      <c r="I576" s="69"/>
      <c r="J576" s="4"/>
      <c r="K576" s="4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 spans="1:26" ht="15.75" customHeight="1" x14ac:dyDescent="0.3">
      <c r="A577" s="69"/>
      <c r="B577" s="69"/>
      <c r="C577" s="159"/>
      <c r="D577" s="69"/>
      <c r="E577" s="69"/>
      <c r="F577" s="160"/>
      <c r="G577" s="160"/>
      <c r="H577" s="69"/>
      <c r="I577" s="69"/>
      <c r="J577" s="4"/>
      <c r="K577" s="4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 spans="1:26" ht="15.75" customHeight="1" x14ac:dyDescent="0.3">
      <c r="A578" s="69"/>
      <c r="B578" s="69"/>
      <c r="C578" s="159"/>
      <c r="D578" s="69"/>
      <c r="E578" s="69"/>
      <c r="F578" s="160"/>
      <c r="G578" s="160"/>
      <c r="H578" s="69"/>
      <c r="I578" s="69"/>
      <c r="J578" s="4"/>
      <c r="K578" s="4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 spans="1:26" ht="15.75" customHeight="1" x14ac:dyDescent="0.3">
      <c r="A579" s="69"/>
      <c r="B579" s="69"/>
      <c r="C579" s="159"/>
      <c r="D579" s="69"/>
      <c r="E579" s="69"/>
      <c r="F579" s="160"/>
      <c r="G579" s="160"/>
      <c r="H579" s="69"/>
      <c r="I579" s="69"/>
      <c r="J579" s="4"/>
      <c r="K579" s="4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 spans="1:26" ht="15.75" customHeight="1" x14ac:dyDescent="0.3">
      <c r="A580" s="69"/>
      <c r="B580" s="69"/>
      <c r="C580" s="159"/>
      <c r="D580" s="69"/>
      <c r="E580" s="69"/>
      <c r="F580" s="160"/>
      <c r="G580" s="160"/>
      <c r="H580" s="69"/>
      <c r="I580" s="69"/>
      <c r="J580" s="4"/>
      <c r="K580" s="4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 spans="1:26" ht="15.75" customHeight="1" x14ac:dyDescent="0.3">
      <c r="A581" s="69"/>
      <c r="B581" s="69"/>
      <c r="C581" s="159"/>
      <c r="D581" s="69"/>
      <c r="E581" s="69"/>
      <c r="F581" s="160"/>
      <c r="G581" s="160"/>
      <c r="H581" s="69"/>
      <c r="I581" s="69"/>
      <c r="J581" s="4"/>
      <c r="K581" s="4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 spans="1:26" ht="15.75" customHeight="1" x14ac:dyDescent="0.3">
      <c r="A582" s="69"/>
      <c r="B582" s="69"/>
      <c r="C582" s="159"/>
      <c r="D582" s="69"/>
      <c r="E582" s="69"/>
      <c r="F582" s="160"/>
      <c r="G582" s="160"/>
      <c r="H582" s="69"/>
      <c r="I582" s="69"/>
      <c r="J582" s="4"/>
      <c r="K582" s="4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 spans="1:26" ht="15.75" customHeight="1" x14ac:dyDescent="0.3">
      <c r="A583" s="69"/>
      <c r="B583" s="69"/>
      <c r="C583" s="159"/>
      <c r="D583" s="69"/>
      <c r="E583" s="69"/>
      <c r="F583" s="160"/>
      <c r="G583" s="160"/>
      <c r="H583" s="69"/>
      <c r="I583" s="69"/>
      <c r="J583" s="4"/>
      <c r="K583" s="4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 spans="1:26" ht="15.75" customHeight="1" x14ac:dyDescent="0.3">
      <c r="A584" s="69"/>
      <c r="B584" s="69"/>
      <c r="C584" s="159"/>
      <c r="D584" s="69"/>
      <c r="E584" s="69"/>
      <c r="F584" s="160"/>
      <c r="G584" s="160"/>
      <c r="H584" s="69"/>
      <c r="I584" s="69"/>
      <c r="J584" s="4"/>
      <c r="K584" s="4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 spans="1:26" ht="15.75" customHeight="1" x14ac:dyDescent="0.3">
      <c r="A585" s="69"/>
      <c r="B585" s="69"/>
      <c r="C585" s="159"/>
      <c r="D585" s="69"/>
      <c r="E585" s="69"/>
      <c r="F585" s="160"/>
      <c r="G585" s="160"/>
      <c r="H585" s="69"/>
      <c r="I585" s="69"/>
      <c r="J585" s="4"/>
      <c r="K585" s="4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 spans="1:26" ht="15.75" customHeight="1" x14ac:dyDescent="0.3">
      <c r="A586" s="69"/>
      <c r="B586" s="69"/>
      <c r="C586" s="159"/>
      <c r="D586" s="69"/>
      <c r="E586" s="69"/>
      <c r="F586" s="160"/>
      <c r="G586" s="160"/>
      <c r="H586" s="69"/>
      <c r="I586" s="69"/>
      <c r="J586" s="4"/>
      <c r="K586" s="4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 spans="1:26" ht="15.75" customHeight="1" x14ac:dyDescent="0.3">
      <c r="A587" s="69"/>
      <c r="B587" s="69"/>
      <c r="C587" s="159"/>
      <c r="D587" s="69"/>
      <c r="E587" s="69"/>
      <c r="F587" s="160"/>
      <c r="G587" s="160"/>
      <c r="H587" s="69"/>
      <c r="I587" s="69"/>
      <c r="J587" s="4"/>
      <c r="K587" s="4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 spans="1:26" ht="15.75" customHeight="1" x14ac:dyDescent="0.3">
      <c r="A588" s="69"/>
      <c r="B588" s="69"/>
      <c r="C588" s="159"/>
      <c r="D588" s="69"/>
      <c r="E588" s="69"/>
      <c r="F588" s="160"/>
      <c r="G588" s="160"/>
      <c r="H588" s="69"/>
      <c r="I588" s="69"/>
      <c r="J588" s="4"/>
      <c r="K588" s="4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 spans="1:26" ht="15.75" customHeight="1" x14ac:dyDescent="0.3">
      <c r="A589" s="69"/>
      <c r="B589" s="69"/>
      <c r="C589" s="159"/>
      <c r="D589" s="69"/>
      <c r="E589" s="69"/>
      <c r="F589" s="160"/>
      <c r="G589" s="160"/>
      <c r="H589" s="69"/>
      <c r="I589" s="69"/>
      <c r="J589" s="4"/>
      <c r="K589" s="4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 spans="1:26" ht="15.75" customHeight="1" x14ac:dyDescent="0.3">
      <c r="A590" s="69"/>
      <c r="B590" s="69"/>
      <c r="C590" s="159"/>
      <c r="D590" s="69"/>
      <c r="E590" s="69"/>
      <c r="F590" s="160"/>
      <c r="G590" s="160"/>
      <c r="H590" s="69"/>
      <c r="I590" s="69"/>
      <c r="J590" s="4"/>
      <c r="K590" s="4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 spans="1:26" ht="15.75" customHeight="1" x14ac:dyDescent="0.3">
      <c r="A591" s="69"/>
      <c r="B591" s="69"/>
      <c r="C591" s="159"/>
      <c r="D591" s="69"/>
      <c r="E591" s="69"/>
      <c r="F591" s="160"/>
      <c r="G591" s="160"/>
      <c r="H591" s="69"/>
      <c r="I591" s="69"/>
      <c r="J591" s="4"/>
      <c r="K591" s="4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 spans="1:26" ht="15.75" customHeight="1" x14ac:dyDescent="0.3">
      <c r="A592" s="69"/>
      <c r="B592" s="69"/>
      <c r="C592" s="159"/>
      <c r="D592" s="69"/>
      <c r="E592" s="69"/>
      <c r="F592" s="160"/>
      <c r="G592" s="160"/>
      <c r="H592" s="69"/>
      <c r="I592" s="69"/>
      <c r="J592" s="4"/>
      <c r="K592" s="4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 spans="1:26" ht="15.75" customHeight="1" x14ac:dyDescent="0.3">
      <c r="A593" s="69"/>
      <c r="B593" s="69"/>
      <c r="C593" s="159"/>
      <c r="D593" s="69"/>
      <c r="E593" s="69"/>
      <c r="F593" s="160"/>
      <c r="G593" s="160"/>
      <c r="H593" s="69"/>
      <c r="I593" s="69"/>
      <c r="J593" s="4"/>
      <c r="K593" s="4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 spans="1:26" ht="15.75" customHeight="1" x14ac:dyDescent="0.3">
      <c r="A594" s="69"/>
      <c r="B594" s="69"/>
      <c r="C594" s="159"/>
      <c r="D594" s="69"/>
      <c r="E594" s="69"/>
      <c r="F594" s="160"/>
      <c r="G594" s="160"/>
      <c r="H594" s="69"/>
      <c r="I594" s="69"/>
      <c r="J594" s="4"/>
      <c r="K594" s="4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 spans="1:26" ht="15.75" customHeight="1" x14ac:dyDescent="0.3">
      <c r="A595" s="69"/>
      <c r="B595" s="69"/>
      <c r="C595" s="159"/>
      <c r="D595" s="69"/>
      <c r="E595" s="69"/>
      <c r="F595" s="160"/>
      <c r="G595" s="160"/>
      <c r="H595" s="69"/>
      <c r="I595" s="69"/>
      <c r="J595" s="4"/>
      <c r="K595" s="4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 spans="1:26" ht="15.75" customHeight="1" x14ac:dyDescent="0.3">
      <c r="A596" s="69"/>
      <c r="B596" s="69"/>
      <c r="C596" s="159"/>
      <c r="D596" s="69"/>
      <c r="E596" s="69"/>
      <c r="F596" s="160"/>
      <c r="G596" s="160"/>
      <c r="H596" s="69"/>
      <c r="I596" s="69"/>
      <c r="J596" s="4"/>
      <c r="K596" s="4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 spans="1:26" ht="15.75" customHeight="1" x14ac:dyDescent="0.3">
      <c r="A597" s="69"/>
      <c r="B597" s="69"/>
      <c r="C597" s="159"/>
      <c r="D597" s="69"/>
      <c r="E597" s="69"/>
      <c r="F597" s="160"/>
      <c r="G597" s="160"/>
      <c r="H597" s="69"/>
      <c r="I597" s="69"/>
      <c r="J597" s="4"/>
      <c r="K597" s="4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 spans="1:26" ht="15.75" customHeight="1" x14ac:dyDescent="0.3">
      <c r="A598" s="69"/>
      <c r="B598" s="69"/>
      <c r="C598" s="159"/>
      <c r="D598" s="69"/>
      <c r="E598" s="69"/>
      <c r="F598" s="160"/>
      <c r="G598" s="160"/>
      <c r="H598" s="69"/>
      <c r="I598" s="69"/>
      <c r="J598" s="4"/>
      <c r="K598" s="4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 spans="1:26" ht="15.75" customHeight="1" x14ac:dyDescent="0.3">
      <c r="A599" s="69"/>
      <c r="B599" s="69"/>
      <c r="C599" s="159"/>
      <c r="D599" s="69"/>
      <c r="E599" s="69"/>
      <c r="F599" s="160"/>
      <c r="G599" s="160"/>
      <c r="H599" s="69"/>
      <c r="I599" s="69"/>
      <c r="J599" s="4"/>
      <c r="K599" s="4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 spans="1:26" ht="15.75" customHeight="1" x14ac:dyDescent="0.3">
      <c r="A600" s="69"/>
      <c r="B600" s="69"/>
      <c r="C600" s="159"/>
      <c r="D600" s="69"/>
      <c r="E600" s="69"/>
      <c r="F600" s="160"/>
      <c r="G600" s="160"/>
      <c r="H600" s="69"/>
      <c r="I600" s="69"/>
      <c r="J600" s="4"/>
      <c r="K600" s="4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 spans="1:26" ht="15.75" customHeight="1" x14ac:dyDescent="0.3">
      <c r="A601" s="69"/>
      <c r="B601" s="69"/>
      <c r="C601" s="159"/>
      <c r="D601" s="69"/>
      <c r="E601" s="69"/>
      <c r="F601" s="160"/>
      <c r="G601" s="160"/>
      <c r="H601" s="69"/>
      <c r="I601" s="69"/>
      <c r="J601" s="4"/>
      <c r="K601" s="4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 spans="1:26" ht="15.75" customHeight="1" x14ac:dyDescent="0.3">
      <c r="A602" s="69"/>
      <c r="B602" s="69"/>
      <c r="C602" s="159"/>
      <c r="D602" s="69"/>
      <c r="E602" s="69"/>
      <c r="F602" s="160"/>
      <c r="G602" s="160"/>
      <c r="H602" s="69"/>
      <c r="I602" s="69"/>
      <c r="J602" s="4"/>
      <c r="K602" s="4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 spans="1:26" ht="15.75" customHeight="1" x14ac:dyDescent="0.3">
      <c r="A603" s="69"/>
      <c r="B603" s="69"/>
      <c r="C603" s="159"/>
      <c r="D603" s="69"/>
      <c r="E603" s="69"/>
      <c r="F603" s="160"/>
      <c r="G603" s="160"/>
      <c r="H603" s="69"/>
      <c r="I603" s="69"/>
      <c r="J603" s="4"/>
      <c r="K603" s="4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 spans="1:26" ht="15.75" customHeight="1" x14ac:dyDescent="0.3">
      <c r="A604" s="69"/>
      <c r="B604" s="69"/>
      <c r="C604" s="159"/>
      <c r="D604" s="69"/>
      <c r="E604" s="69"/>
      <c r="F604" s="160"/>
      <c r="G604" s="160"/>
      <c r="H604" s="69"/>
      <c r="I604" s="69"/>
      <c r="J604" s="4"/>
      <c r="K604" s="4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 spans="1:26" ht="15.75" customHeight="1" x14ac:dyDescent="0.3">
      <c r="A605" s="69"/>
      <c r="B605" s="69"/>
      <c r="C605" s="159"/>
      <c r="D605" s="69"/>
      <c r="E605" s="69"/>
      <c r="F605" s="160"/>
      <c r="G605" s="160"/>
      <c r="H605" s="69"/>
      <c r="I605" s="69"/>
      <c r="J605" s="4"/>
      <c r="K605" s="4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 spans="1:26" ht="15.75" customHeight="1" x14ac:dyDescent="0.3">
      <c r="A606" s="69"/>
      <c r="B606" s="69"/>
      <c r="C606" s="159"/>
      <c r="D606" s="69"/>
      <c r="E606" s="69"/>
      <c r="F606" s="160"/>
      <c r="G606" s="160"/>
      <c r="H606" s="69"/>
      <c r="I606" s="69"/>
      <c r="J606" s="4"/>
      <c r="K606" s="4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 spans="1:26" ht="15.75" customHeight="1" x14ac:dyDescent="0.3">
      <c r="A607" s="69"/>
      <c r="B607" s="69"/>
      <c r="C607" s="159"/>
      <c r="D607" s="69"/>
      <c r="E607" s="69"/>
      <c r="F607" s="160"/>
      <c r="G607" s="160"/>
      <c r="H607" s="69"/>
      <c r="I607" s="69"/>
      <c r="J607" s="4"/>
      <c r="K607" s="4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 spans="1:26" ht="15.75" customHeight="1" x14ac:dyDescent="0.3">
      <c r="A608" s="69"/>
      <c r="B608" s="69"/>
      <c r="C608" s="159"/>
      <c r="D608" s="69"/>
      <c r="E608" s="69"/>
      <c r="F608" s="160"/>
      <c r="G608" s="160"/>
      <c r="H608" s="69"/>
      <c r="I608" s="69"/>
      <c r="J608" s="4"/>
      <c r="K608" s="4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 spans="1:26" ht="15.75" customHeight="1" x14ac:dyDescent="0.3">
      <c r="A609" s="69"/>
      <c r="B609" s="69"/>
      <c r="C609" s="159"/>
      <c r="D609" s="69"/>
      <c r="E609" s="69"/>
      <c r="F609" s="160"/>
      <c r="G609" s="160"/>
      <c r="H609" s="69"/>
      <c r="I609" s="69"/>
      <c r="J609" s="4"/>
      <c r="K609" s="4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 spans="1:26" ht="15.75" customHeight="1" x14ac:dyDescent="0.3">
      <c r="A610" s="69"/>
      <c r="B610" s="69"/>
      <c r="C610" s="159"/>
      <c r="D610" s="69"/>
      <c r="E610" s="69"/>
      <c r="F610" s="160"/>
      <c r="G610" s="160"/>
      <c r="H610" s="69"/>
      <c r="I610" s="69"/>
      <c r="J610" s="4"/>
      <c r="K610" s="4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 spans="1:26" ht="15.75" customHeight="1" x14ac:dyDescent="0.3">
      <c r="A611" s="69"/>
      <c r="B611" s="69"/>
      <c r="C611" s="159"/>
      <c r="D611" s="69"/>
      <c r="E611" s="69"/>
      <c r="F611" s="160"/>
      <c r="G611" s="160"/>
      <c r="H611" s="69"/>
      <c r="I611" s="69"/>
      <c r="J611" s="4"/>
      <c r="K611" s="4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 spans="1:26" ht="15.75" customHeight="1" x14ac:dyDescent="0.3">
      <c r="A612" s="69"/>
      <c r="B612" s="69"/>
      <c r="C612" s="159"/>
      <c r="D612" s="69"/>
      <c r="E612" s="69"/>
      <c r="F612" s="160"/>
      <c r="G612" s="160"/>
      <c r="H612" s="69"/>
      <c r="I612" s="69"/>
      <c r="J612" s="4"/>
      <c r="K612" s="4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 spans="1:26" ht="15.75" customHeight="1" x14ac:dyDescent="0.3">
      <c r="A613" s="69"/>
      <c r="B613" s="69"/>
      <c r="C613" s="159"/>
      <c r="D613" s="69"/>
      <c r="E613" s="69"/>
      <c r="F613" s="160"/>
      <c r="G613" s="160"/>
      <c r="H613" s="69"/>
      <c r="I613" s="69"/>
      <c r="J613" s="4"/>
      <c r="K613" s="4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 spans="1:26" ht="15.75" customHeight="1" x14ac:dyDescent="0.3">
      <c r="A614" s="69"/>
      <c r="B614" s="69"/>
      <c r="C614" s="159"/>
      <c r="D614" s="69"/>
      <c r="E614" s="69"/>
      <c r="F614" s="160"/>
      <c r="G614" s="160"/>
      <c r="H614" s="69"/>
      <c r="I614" s="69"/>
      <c r="J614" s="4"/>
      <c r="K614" s="4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 spans="1:26" ht="15.75" customHeight="1" x14ac:dyDescent="0.3">
      <c r="A615" s="69"/>
      <c r="B615" s="69"/>
      <c r="C615" s="159"/>
      <c r="D615" s="69"/>
      <c r="E615" s="69"/>
      <c r="F615" s="160"/>
      <c r="G615" s="160"/>
      <c r="H615" s="69"/>
      <c r="I615" s="69"/>
      <c r="J615" s="4"/>
      <c r="K615" s="4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 spans="1:26" ht="15.75" customHeight="1" x14ac:dyDescent="0.3">
      <c r="A616" s="69"/>
      <c r="B616" s="69"/>
      <c r="C616" s="159"/>
      <c r="D616" s="69"/>
      <c r="E616" s="69"/>
      <c r="F616" s="160"/>
      <c r="G616" s="160"/>
      <c r="H616" s="69"/>
      <c r="I616" s="69"/>
      <c r="J616" s="4"/>
      <c r="K616" s="4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 spans="1:26" ht="15.75" customHeight="1" x14ac:dyDescent="0.3">
      <c r="A617" s="69"/>
      <c r="B617" s="69"/>
      <c r="C617" s="159"/>
      <c r="D617" s="69"/>
      <c r="E617" s="69"/>
      <c r="F617" s="160"/>
      <c r="G617" s="160"/>
      <c r="H617" s="69"/>
      <c r="I617" s="69"/>
      <c r="J617" s="4"/>
      <c r="K617" s="4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 spans="1:26" ht="15.75" customHeight="1" x14ac:dyDescent="0.3">
      <c r="A618" s="69"/>
      <c r="B618" s="69"/>
      <c r="C618" s="159"/>
      <c r="D618" s="69"/>
      <c r="E618" s="69"/>
      <c r="F618" s="160"/>
      <c r="G618" s="160"/>
      <c r="H618" s="69"/>
      <c r="I618" s="69"/>
      <c r="J618" s="4"/>
      <c r="K618" s="4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 spans="1:26" ht="15.75" customHeight="1" x14ac:dyDescent="0.3">
      <c r="A619" s="69"/>
      <c r="B619" s="69"/>
      <c r="C619" s="159"/>
      <c r="D619" s="69"/>
      <c r="E619" s="69"/>
      <c r="F619" s="160"/>
      <c r="G619" s="160"/>
      <c r="H619" s="69"/>
      <c r="I619" s="69"/>
      <c r="J619" s="4"/>
      <c r="K619" s="4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 spans="1:26" ht="15.75" customHeight="1" x14ac:dyDescent="0.3">
      <c r="A620" s="69"/>
      <c r="B620" s="69"/>
      <c r="C620" s="159"/>
      <c r="D620" s="69"/>
      <c r="E620" s="69"/>
      <c r="F620" s="160"/>
      <c r="G620" s="160"/>
      <c r="H620" s="69"/>
      <c r="I620" s="69"/>
      <c r="J620" s="4"/>
      <c r="K620" s="4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 spans="1:26" ht="15.75" customHeight="1" x14ac:dyDescent="0.3">
      <c r="A621" s="69"/>
      <c r="B621" s="69"/>
      <c r="C621" s="159"/>
      <c r="D621" s="69"/>
      <c r="E621" s="69"/>
      <c r="F621" s="160"/>
      <c r="G621" s="160"/>
      <c r="H621" s="69"/>
      <c r="I621" s="69"/>
      <c r="J621" s="4"/>
      <c r="K621" s="4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 spans="1:26" ht="15.75" customHeight="1" x14ac:dyDescent="0.3">
      <c r="A622" s="69"/>
      <c r="B622" s="69"/>
      <c r="C622" s="159"/>
      <c r="D622" s="69"/>
      <c r="E622" s="69"/>
      <c r="F622" s="160"/>
      <c r="G622" s="160"/>
      <c r="H622" s="69"/>
      <c r="I622" s="69"/>
      <c r="J622" s="4"/>
      <c r="K622" s="4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 spans="1:26" ht="15.75" customHeight="1" x14ac:dyDescent="0.3">
      <c r="A623" s="69"/>
      <c r="B623" s="69"/>
      <c r="C623" s="159"/>
      <c r="D623" s="69"/>
      <c r="E623" s="69"/>
      <c r="F623" s="160"/>
      <c r="G623" s="160"/>
      <c r="H623" s="69"/>
      <c r="I623" s="69"/>
      <c r="J623" s="4"/>
      <c r="K623" s="4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 spans="1:26" ht="15.75" customHeight="1" x14ac:dyDescent="0.3">
      <c r="A624" s="69"/>
      <c r="B624" s="69"/>
      <c r="C624" s="159"/>
      <c r="D624" s="69"/>
      <c r="E624" s="69"/>
      <c r="F624" s="160"/>
      <c r="G624" s="160"/>
      <c r="H624" s="69"/>
      <c r="I624" s="69"/>
      <c r="J624" s="4"/>
      <c r="K624" s="4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 spans="1:26" ht="15.75" customHeight="1" x14ac:dyDescent="0.3">
      <c r="A625" s="69"/>
      <c r="B625" s="69"/>
      <c r="C625" s="159"/>
      <c r="D625" s="69"/>
      <c r="E625" s="69"/>
      <c r="F625" s="160"/>
      <c r="G625" s="160"/>
      <c r="H625" s="69"/>
      <c r="I625" s="69"/>
      <c r="J625" s="4"/>
      <c r="K625" s="4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 spans="1:26" ht="15.75" customHeight="1" x14ac:dyDescent="0.3">
      <c r="A626" s="69"/>
      <c r="B626" s="69"/>
      <c r="C626" s="159"/>
      <c r="D626" s="69"/>
      <c r="E626" s="69"/>
      <c r="F626" s="160"/>
      <c r="G626" s="160"/>
      <c r="H626" s="69"/>
      <c r="I626" s="69"/>
      <c r="J626" s="4"/>
      <c r="K626" s="4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 spans="1:26" ht="15.75" customHeight="1" x14ac:dyDescent="0.3">
      <c r="A627" s="69"/>
      <c r="B627" s="69"/>
      <c r="C627" s="159"/>
      <c r="D627" s="69"/>
      <c r="E627" s="69"/>
      <c r="F627" s="160"/>
      <c r="G627" s="160"/>
      <c r="H627" s="69"/>
      <c r="I627" s="69"/>
      <c r="J627" s="4"/>
      <c r="K627" s="4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 spans="1:26" ht="15.75" customHeight="1" x14ac:dyDescent="0.3">
      <c r="A628" s="69"/>
      <c r="B628" s="69"/>
      <c r="C628" s="159"/>
      <c r="D628" s="69"/>
      <c r="E628" s="69"/>
      <c r="F628" s="160"/>
      <c r="G628" s="160"/>
      <c r="H628" s="69"/>
      <c r="I628" s="69"/>
      <c r="J628" s="4"/>
      <c r="K628" s="4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 spans="1:26" ht="15.75" customHeight="1" x14ac:dyDescent="0.3">
      <c r="A629" s="69"/>
      <c r="B629" s="69"/>
      <c r="C629" s="159"/>
      <c r="D629" s="69"/>
      <c r="E629" s="69"/>
      <c r="F629" s="160"/>
      <c r="G629" s="160"/>
      <c r="H629" s="69"/>
      <c r="I629" s="69"/>
      <c r="J629" s="4"/>
      <c r="K629" s="4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 spans="1:26" ht="15.75" customHeight="1" x14ac:dyDescent="0.3">
      <c r="A630" s="69"/>
      <c r="B630" s="69"/>
      <c r="C630" s="159"/>
      <c r="D630" s="69"/>
      <c r="E630" s="69"/>
      <c r="F630" s="160"/>
      <c r="G630" s="160"/>
      <c r="H630" s="69"/>
      <c r="I630" s="69"/>
      <c r="J630" s="4"/>
      <c r="K630" s="4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 spans="1:26" ht="15.75" customHeight="1" x14ac:dyDescent="0.3">
      <c r="A631" s="69"/>
      <c r="B631" s="69"/>
      <c r="C631" s="159"/>
      <c r="D631" s="69"/>
      <c r="E631" s="69"/>
      <c r="F631" s="160"/>
      <c r="G631" s="160"/>
      <c r="H631" s="69"/>
      <c r="I631" s="69"/>
      <c r="J631" s="4"/>
      <c r="K631" s="4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 spans="1:26" ht="15.75" customHeight="1" x14ac:dyDescent="0.3">
      <c r="A632" s="69"/>
      <c r="B632" s="69"/>
      <c r="C632" s="159"/>
      <c r="D632" s="69"/>
      <c r="E632" s="69"/>
      <c r="F632" s="160"/>
      <c r="G632" s="160"/>
      <c r="H632" s="69"/>
      <c r="I632" s="69"/>
      <c r="J632" s="4"/>
      <c r="K632" s="4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 spans="1:26" ht="15.75" customHeight="1" x14ac:dyDescent="0.3">
      <c r="A633" s="69"/>
      <c r="B633" s="69"/>
      <c r="C633" s="159"/>
      <c r="D633" s="69"/>
      <c r="E633" s="69"/>
      <c r="F633" s="160"/>
      <c r="G633" s="160"/>
      <c r="H633" s="69"/>
      <c r="I633" s="69"/>
      <c r="J633" s="4"/>
      <c r="K633" s="4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 spans="1:26" ht="15.75" customHeight="1" x14ac:dyDescent="0.3">
      <c r="A634" s="69"/>
      <c r="B634" s="69"/>
      <c r="C634" s="159"/>
      <c r="D634" s="69"/>
      <c r="E634" s="69"/>
      <c r="F634" s="160"/>
      <c r="G634" s="160"/>
      <c r="H634" s="69"/>
      <c r="I634" s="69"/>
      <c r="J634" s="4"/>
      <c r="K634" s="4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 spans="1:26" ht="15.75" customHeight="1" x14ac:dyDescent="0.3">
      <c r="A635" s="69"/>
      <c r="B635" s="69"/>
      <c r="C635" s="159"/>
      <c r="D635" s="69"/>
      <c r="E635" s="69"/>
      <c r="F635" s="160"/>
      <c r="G635" s="160"/>
      <c r="H635" s="69"/>
      <c r="I635" s="69"/>
      <c r="J635" s="4"/>
      <c r="K635" s="4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 spans="1:26" ht="15.75" customHeight="1" x14ac:dyDescent="0.3">
      <c r="A636" s="69"/>
      <c r="B636" s="69"/>
      <c r="C636" s="159"/>
      <c r="D636" s="69"/>
      <c r="E636" s="69"/>
      <c r="F636" s="160"/>
      <c r="G636" s="160"/>
      <c r="H636" s="69"/>
      <c r="I636" s="69"/>
      <c r="J636" s="4"/>
      <c r="K636" s="4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 spans="1:26" ht="15.75" customHeight="1" x14ac:dyDescent="0.3">
      <c r="A637" s="69"/>
      <c r="B637" s="69"/>
      <c r="C637" s="159"/>
      <c r="D637" s="69"/>
      <c r="E637" s="69"/>
      <c r="F637" s="160"/>
      <c r="G637" s="160"/>
      <c r="H637" s="69"/>
      <c r="I637" s="69"/>
      <c r="J637" s="4"/>
      <c r="K637" s="4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 spans="1:26" ht="15.75" customHeight="1" x14ac:dyDescent="0.3">
      <c r="A638" s="69"/>
      <c r="B638" s="69"/>
      <c r="C638" s="159"/>
      <c r="D638" s="69"/>
      <c r="E638" s="69"/>
      <c r="F638" s="160"/>
      <c r="G638" s="160"/>
      <c r="H638" s="69"/>
      <c r="I638" s="69"/>
      <c r="J638" s="4"/>
      <c r="K638" s="4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 spans="1:26" ht="15.75" customHeight="1" x14ac:dyDescent="0.3">
      <c r="A639" s="69"/>
      <c r="B639" s="69"/>
      <c r="C639" s="159"/>
      <c r="D639" s="69"/>
      <c r="E639" s="69"/>
      <c r="F639" s="160"/>
      <c r="G639" s="160"/>
      <c r="H639" s="69"/>
      <c r="I639" s="69"/>
      <c r="J639" s="4"/>
      <c r="K639" s="4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 spans="1:26" ht="15.75" customHeight="1" x14ac:dyDescent="0.3">
      <c r="A640" s="69"/>
      <c r="B640" s="69"/>
      <c r="C640" s="159"/>
      <c r="D640" s="69"/>
      <c r="E640" s="69"/>
      <c r="F640" s="160"/>
      <c r="G640" s="160"/>
      <c r="H640" s="69"/>
      <c r="I640" s="69"/>
      <c r="J640" s="4"/>
      <c r="K640" s="4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 spans="1:26" ht="15.75" customHeight="1" x14ac:dyDescent="0.3">
      <c r="A641" s="69"/>
      <c r="B641" s="69"/>
      <c r="C641" s="159"/>
      <c r="D641" s="69"/>
      <c r="E641" s="69"/>
      <c r="F641" s="160"/>
      <c r="G641" s="160"/>
      <c r="H641" s="69"/>
      <c r="I641" s="69"/>
      <c r="J641" s="4"/>
      <c r="K641" s="4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 spans="1:26" ht="15.75" customHeight="1" x14ac:dyDescent="0.3">
      <c r="A642" s="69"/>
      <c r="B642" s="69"/>
      <c r="C642" s="159"/>
      <c r="D642" s="69"/>
      <c r="E642" s="69"/>
      <c r="F642" s="160"/>
      <c r="G642" s="160"/>
      <c r="H642" s="69"/>
      <c r="I642" s="69"/>
      <c r="J642" s="4"/>
      <c r="K642" s="4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 spans="1:26" ht="15.75" customHeight="1" x14ac:dyDescent="0.3">
      <c r="A643" s="69"/>
      <c r="B643" s="69"/>
      <c r="C643" s="159"/>
      <c r="D643" s="69"/>
      <c r="E643" s="69"/>
      <c r="F643" s="160"/>
      <c r="G643" s="160"/>
      <c r="H643" s="69"/>
      <c r="I643" s="69"/>
      <c r="J643" s="4"/>
      <c r="K643" s="4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 spans="1:26" ht="15.75" customHeight="1" x14ac:dyDescent="0.3">
      <c r="A644" s="69"/>
      <c r="B644" s="69"/>
      <c r="C644" s="159"/>
      <c r="D644" s="69"/>
      <c r="E644" s="69"/>
      <c r="F644" s="160"/>
      <c r="G644" s="160"/>
      <c r="H644" s="69"/>
      <c r="I644" s="69"/>
      <c r="J644" s="4"/>
      <c r="K644" s="4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 spans="1:26" ht="15.75" customHeight="1" x14ac:dyDescent="0.3">
      <c r="A645" s="69"/>
      <c r="B645" s="69"/>
      <c r="C645" s="159"/>
      <c r="D645" s="69"/>
      <c r="E645" s="69"/>
      <c r="F645" s="160"/>
      <c r="G645" s="160"/>
      <c r="H645" s="69"/>
      <c r="I645" s="69"/>
      <c r="J645" s="4"/>
      <c r="K645" s="4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 spans="1:26" ht="15.75" customHeight="1" x14ac:dyDescent="0.3">
      <c r="A646" s="69"/>
      <c r="B646" s="69"/>
      <c r="C646" s="159"/>
      <c r="D646" s="69"/>
      <c r="E646" s="69"/>
      <c r="F646" s="160"/>
      <c r="G646" s="160"/>
      <c r="H646" s="69"/>
      <c r="I646" s="69"/>
      <c r="J646" s="4"/>
      <c r="K646" s="4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 spans="1:26" ht="15.75" customHeight="1" x14ac:dyDescent="0.3">
      <c r="A647" s="69"/>
      <c r="B647" s="69"/>
      <c r="C647" s="159"/>
      <c r="D647" s="69"/>
      <c r="E647" s="69"/>
      <c r="F647" s="160"/>
      <c r="G647" s="160"/>
      <c r="H647" s="69"/>
      <c r="I647" s="69"/>
      <c r="J647" s="4"/>
      <c r="K647" s="4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 spans="1:26" ht="15.75" customHeight="1" x14ac:dyDescent="0.3">
      <c r="A648" s="69"/>
      <c r="B648" s="69"/>
      <c r="C648" s="159"/>
      <c r="D648" s="69"/>
      <c r="E648" s="69"/>
      <c r="F648" s="160"/>
      <c r="G648" s="160"/>
      <c r="H648" s="69"/>
      <c r="I648" s="69"/>
      <c r="J648" s="4"/>
      <c r="K648" s="4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 spans="1:26" ht="15.75" customHeight="1" x14ac:dyDescent="0.3">
      <c r="A649" s="69"/>
      <c r="B649" s="69"/>
      <c r="C649" s="159"/>
      <c r="D649" s="69"/>
      <c r="E649" s="69"/>
      <c r="F649" s="160"/>
      <c r="G649" s="160"/>
      <c r="H649" s="69"/>
      <c r="I649" s="69"/>
      <c r="J649" s="4"/>
      <c r="K649" s="4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 spans="1:26" ht="15.75" customHeight="1" x14ac:dyDescent="0.3">
      <c r="A650" s="69"/>
      <c r="B650" s="69"/>
      <c r="C650" s="159"/>
      <c r="D650" s="69"/>
      <c r="E650" s="69"/>
      <c r="F650" s="160"/>
      <c r="G650" s="160"/>
      <c r="H650" s="69"/>
      <c r="I650" s="69"/>
      <c r="J650" s="4"/>
      <c r="K650" s="4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 spans="1:26" ht="15.75" customHeight="1" x14ac:dyDescent="0.3">
      <c r="A651" s="69"/>
      <c r="B651" s="69"/>
      <c r="C651" s="159"/>
      <c r="D651" s="69"/>
      <c r="E651" s="69"/>
      <c r="F651" s="160"/>
      <c r="G651" s="160"/>
      <c r="H651" s="69"/>
      <c r="I651" s="69"/>
      <c r="J651" s="4"/>
      <c r="K651" s="4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 spans="1:26" ht="15.75" customHeight="1" x14ac:dyDescent="0.3">
      <c r="A652" s="69"/>
      <c r="B652" s="69"/>
      <c r="C652" s="159"/>
      <c r="D652" s="69"/>
      <c r="E652" s="69"/>
      <c r="F652" s="160"/>
      <c r="G652" s="160"/>
      <c r="H652" s="69"/>
      <c r="I652" s="69"/>
      <c r="J652" s="4"/>
      <c r="K652" s="4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 spans="1:26" ht="15.75" customHeight="1" x14ac:dyDescent="0.3">
      <c r="A653" s="69"/>
      <c r="B653" s="69"/>
      <c r="C653" s="159"/>
      <c r="D653" s="69"/>
      <c r="E653" s="69"/>
      <c r="F653" s="160"/>
      <c r="G653" s="160"/>
      <c r="H653" s="69"/>
      <c r="I653" s="69"/>
      <c r="J653" s="4"/>
      <c r="K653" s="4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 spans="1:26" ht="15.75" customHeight="1" x14ac:dyDescent="0.3">
      <c r="A654" s="69"/>
      <c r="B654" s="69"/>
      <c r="C654" s="159"/>
      <c r="D654" s="69"/>
      <c r="E654" s="69"/>
      <c r="F654" s="160"/>
      <c r="G654" s="160"/>
      <c r="H654" s="69"/>
      <c r="I654" s="69"/>
      <c r="J654" s="4"/>
      <c r="K654" s="4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 spans="1:26" ht="15.75" customHeight="1" x14ac:dyDescent="0.3">
      <c r="A655" s="69"/>
      <c r="B655" s="69"/>
      <c r="C655" s="159"/>
      <c r="D655" s="69"/>
      <c r="E655" s="69"/>
      <c r="F655" s="160"/>
      <c r="G655" s="160"/>
      <c r="H655" s="69"/>
      <c r="I655" s="69"/>
      <c r="J655" s="4"/>
      <c r="K655" s="4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 spans="1:26" ht="15.75" customHeight="1" x14ac:dyDescent="0.3">
      <c r="A656" s="69"/>
      <c r="B656" s="69"/>
      <c r="C656" s="159"/>
      <c r="D656" s="69"/>
      <c r="E656" s="69"/>
      <c r="F656" s="160"/>
      <c r="G656" s="160"/>
      <c r="H656" s="69"/>
      <c r="I656" s="69"/>
      <c r="J656" s="4"/>
      <c r="K656" s="4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 spans="1:26" ht="15.75" customHeight="1" x14ac:dyDescent="0.3">
      <c r="A657" s="69"/>
      <c r="B657" s="69"/>
      <c r="C657" s="159"/>
      <c r="D657" s="69"/>
      <c r="E657" s="69"/>
      <c r="F657" s="160"/>
      <c r="G657" s="160"/>
      <c r="H657" s="69"/>
      <c r="I657" s="69"/>
      <c r="J657" s="4"/>
      <c r="K657" s="4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 spans="1:26" ht="15.75" customHeight="1" x14ac:dyDescent="0.3">
      <c r="A658" s="69"/>
      <c r="B658" s="69"/>
      <c r="C658" s="159"/>
      <c r="D658" s="69"/>
      <c r="E658" s="69"/>
      <c r="F658" s="160"/>
      <c r="G658" s="160"/>
      <c r="H658" s="69"/>
      <c r="I658" s="69"/>
      <c r="J658" s="4"/>
      <c r="K658" s="4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 spans="1:26" ht="15.75" customHeight="1" x14ac:dyDescent="0.3">
      <c r="A659" s="69"/>
      <c r="B659" s="69"/>
      <c r="C659" s="159"/>
      <c r="D659" s="69"/>
      <c r="E659" s="69"/>
      <c r="F659" s="160"/>
      <c r="G659" s="160"/>
      <c r="H659" s="69"/>
      <c r="I659" s="69"/>
      <c r="J659" s="4"/>
      <c r="K659" s="4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 spans="1:26" ht="15.75" customHeight="1" x14ac:dyDescent="0.3">
      <c r="A660" s="69"/>
      <c r="B660" s="69"/>
      <c r="C660" s="159"/>
      <c r="D660" s="69"/>
      <c r="E660" s="69"/>
      <c r="F660" s="160"/>
      <c r="G660" s="160"/>
      <c r="H660" s="69"/>
      <c r="I660" s="69"/>
      <c r="J660" s="4"/>
      <c r="K660" s="4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 spans="1:26" ht="15.75" customHeight="1" x14ac:dyDescent="0.3">
      <c r="A661" s="69"/>
      <c r="B661" s="69"/>
      <c r="C661" s="159"/>
      <c r="D661" s="69"/>
      <c r="E661" s="69"/>
      <c r="F661" s="160"/>
      <c r="G661" s="160"/>
      <c r="H661" s="69"/>
      <c r="I661" s="69"/>
      <c r="J661" s="4"/>
      <c r="K661" s="4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 spans="1:26" ht="15.75" customHeight="1" x14ac:dyDescent="0.3">
      <c r="A662" s="69"/>
      <c r="B662" s="69"/>
      <c r="C662" s="159"/>
      <c r="D662" s="69"/>
      <c r="E662" s="69"/>
      <c r="F662" s="160"/>
      <c r="G662" s="160"/>
      <c r="H662" s="69"/>
      <c r="I662" s="69"/>
      <c r="J662" s="4"/>
      <c r="K662" s="4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 spans="1:26" ht="15.75" customHeight="1" x14ac:dyDescent="0.3">
      <c r="A663" s="69"/>
      <c r="B663" s="69"/>
      <c r="C663" s="159"/>
      <c r="D663" s="69"/>
      <c r="E663" s="69"/>
      <c r="F663" s="160"/>
      <c r="G663" s="160"/>
      <c r="H663" s="69"/>
      <c r="I663" s="69"/>
      <c r="J663" s="4"/>
      <c r="K663" s="4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 spans="1:26" ht="15.75" customHeight="1" x14ac:dyDescent="0.3">
      <c r="A664" s="69"/>
      <c r="B664" s="69"/>
      <c r="C664" s="159"/>
      <c r="D664" s="69"/>
      <c r="E664" s="69"/>
      <c r="F664" s="160"/>
      <c r="G664" s="160"/>
      <c r="H664" s="69"/>
      <c r="I664" s="69"/>
      <c r="J664" s="4"/>
      <c r="K664" s="4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 spans="1:26" ht="15.75" customHeight="1" x14ac:dyDescent="0.3">
      <c r="A665" s="69"/>
      <c r="B665" s="69"/>
      <c r="C665" s="159"/>
      <c r="D665" s="69"/>
      <c r="E665" s="69"/>
      <c r="F665" s="160"/>
      <c r="G665" s="160"/>
      <c r="H665" s="69"/>
      <c r="I665" s="69"/>
      <c r="J665" s="4"/>
      <c r="K665" s="4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 spans="1:26" ht="15.75" customHeight="1" x14ac:dyDescent="0.3">
      <c r="A666" s="69"/>
      <c r="B666" s="69"/>
      <c r="C666" s="159"/>
      <c r="D666" s="69"/>
      <c r="E666" s="69"/>
      <c r="F666" s="160"/>
      <c r="G666" s="160"/>
      <c r="H666" s="69"/>
      <c r="I666" s="69"/>
      <c r="J666" s="4"/>
      <c r="K666" s="4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 spans="1:26" ht="15.75" customHeight="1" x14ac:dyDescent="0.3">
      <c r="A667" s="69"/>
      <c r="B667" s="69"/>
      <c r="C667" s="159"/>
      <c r="D667" s="69"/>
      <c r="E667" s="69"/>
      <c r="F667" s="160"/>
      <c r="G667" s="160"/>
      <c r="H667" s="69"/>
      <c r="I667" s="69"/>
      <c r="J667" s="4"/>
      <c r="K667" s="4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 spans="1:26" ht="15.75" customHeight="1" x14ac:dyDescent="0.3">
      <c r="A668" s="69"/>
      <c r="B668" s="69"/>
      <c r="C668" s="159"/>
      <c r="D668" s="69"/>
      <c r="E668" s="69"/>
      <c r="F668" s="160"/>
      <c r="G668" s="160"/>
      <c r="H668" s="69"/>
      <c r="I668" s="69"/>
      <c r="J668" s="4"/>
      <c r="K668" s="4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 spans="1:26" ht="15.75" customHeight="1" x14ac:dyDescent="0.3">
      <c r="A669" s="69"/>
      <c r="B669" s="69"/>
      <c r="C669" s="159"/>
      <c r="D669" s="69"/>
      <c r="E669" s="69"/>
      <c r="F669" s="160"/>
      <c r="G669" s="160"/>
      <c r="H669" s="69"/>
      <c r="I669" s="69"/>
      <c r="J669" s="4"/>
      <c r="K669" s="4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 spans="1:26" ht="15.75" customHeight="1" x14ac:dyDescent="0.3">
      <c r="A670" s="69"/>
      <c r="B670" s="69"/>
      <c r="C670" s="159"/>
      <c r="D670" s="69"/>
      <c r="E670" s="69"/>
      <c r="F670" s="160"/>
      <c r="G670" s="160"/>
      <c r="H670" s="69"/>
      <c r="I670" s="69"/>
      <c r="J670" s="4"/>
      <c r="K670" s="4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 spans="1:26" ht="15.75" customHeight="1" x14ac:dyDescent="0.3">
      <c r="A671" s="69"/>
      <c r="B671" s="69"/>
      <c r="C671" s="159"/>
      <c r="D671" s="69"/>
      <c r="E671" s="69"/>
      <c r="F671" s="160"/>
      <c r="G671" s="160"/>
      <c r="H671" s="69"/>
      <c r="I671" s="69"/>
      <c r="J671" s="4"/>
      <c r="K671" s="4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 spans="1:26" ht="15.75" customHeight="1" x14ac:dyDescent="0.3">
      <c r="A672" s="69"/>
      <c r="B672" s="69"/>
      <c r="C672" s="159"/>
      <c r="D672" s="69"/>
      <c r="E672" s="69"/>
      <c r="F672" s="160"/>
      <c r="G672" s="160"/>
      <c r="H672" s="69"/>
      <c r="I672" s="69"/>
      <c r="J672" s="4"/>
      <c r="K672" s="4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 spans="1:26" ht="15.75" customHeight="1" x14ac:dyDescent="0.3">
      <c r="A673" s="69"/>
      <c r="B673" s="69"/>
      <c r="C673" s="159"/>
      <c r="D673" s="69"/>
      <c r="E673" s="69"/>
      <c r="F673" s="160"/>
      <c r="G673" s="160"/>
      <c r="H673" s="69"/>
      <c r="I673" s="69"/>
      <c r="J673" s="4"/>
      <c r="K673" s="4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 spans="1:26" ht="15.75" customHeight="1" x14ac:dyDescent="0.3">
      <c r="A674" s="69"/>
      <c r="B674" s="69"/>
      <c r="C674" s="159"/>
      <c r="D674" s="69"/>
      <c r="E674" s="69"/>
      <c r="F674" s="160"/>
      <c r="G674" s="160"/>
      <c r="H674" s="69"/>
      <c r="I674" s="69"/>
      <c r="J674" s="4"/>
      <c r="K674" s="4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 spans="1:26" ht="15.75" customHeight="1" x14ac:dyDescent="0.3">
      <c r="A675" s="69"/>
      <c r="B675" s="69"/>
      <c r="C675" s="159"/>
      <c r="D675" s="69"/>
      <c r="E675" s="69"/>
      <c r="F675" s="160"/>
      <c r="G675" s="160"/>
      <c r="H675" s="69"/>
      <c r="I675" s="69"/>
      <c r="J675" s="4"/>
      <c r="K675" s="4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 spans="1:26" ht="15.75" customHeight="1" x14ac:dyDescent="0.3">
      <c r="A676" s="69"/>
      <c r="B676" s="69"/>
      <c r="C676" s="159"/>
      <c r="D676" s="69"/>
      <c r="E676" s="69"/>
      <c r="F676" s="160"/>
      <c r="G676" s="160"/>
      <c r="H676" s="69"/>
      <c r="I676" s="69"/>
      <c r="J676" s="4"/>
      <c r="K676" s="4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 spans="1:26" ht="15.75" customHeight="1" x14ac:dyDescent="0.3">
      <c r="A677" s="69"/>
      <c r="B677" s="69"/>
      <c r="C677" s="159"/>
      <c r="D677" s="69"/>
      <c r="E677" s="69"/>
      <c r="F677" s="160"/>
      <c r="G677" s="160"/>
      <c r="H677" s="69"/>
      <c r="I677" s="69"/>
      <c r="J677" s="4"/>
      <c r="K677" s="4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 spans="1:26" ht="15.75" customHeight="1" x14ac:dyDescent="0.3">
      <c r="A678" s="69"/>
      <c r="B678" s="69"/>
      <c r="C678" s="159"/>
      <c r="D678" s="69"/>
      <c r="E678" s="69"/>
      <c r="F678" s="160"/>
      <c r="G678" s="160"/>
      <c r="H678" s="69"/>
      <c r="I678" s="69"/>
      <c r="J678" s="4"/>
      <c r="K678" s="4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 spans="1:26" ht="15.75" customHeight="1" x14ac:dyDescent="0.3">
      <c r="A679" s="69"/>
      <c r="B679" s="69"/>
      <c r="C679" s="159"/>
      <c r="D679" s="69"/>
      <c r="E679" s="69"/>
      <c r="F679" s="160"/>
      <c r="G679" s="160"/>
      <c r="H679" s="69"/>
      <c r="I679" s="69"/>
      <c r="J679" s="4"/>
      <c r="K679" s="4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 spans="1:26" ht="15.75" customHeight="1" x14ac:dyDescent="0.3">
      <c r="A680" s="69"/>
      <c r="B680" s="69"/>
      <c r="C680" s="159"/>
      <c r="D680" s="69"/>
      <c r="E680" s="69"/>
      <c r="F680" s="160"/>
      <c r="G680" s="160"/>
      <c r="H680" s="69"/>
      <c r="I680" s="69"/>
      <c r="J680" s="4"/>
      <c r="K680" s="4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 spans="1:26" ht="15.75" customHeight="1" x14ac:dyDescent="0.3">
      <c r="A681" s="69"/>
      <c r="B681" s="69"/>
      <c r="C681" s="159"/>
      <c r="D681" s="69"/>
      <c r="E681" s="69"/>
      <c r="F681" s="160"/>
      <c r="G681" s="160"/>
      <c r="H681" s="69"/>
      <c r="I681" s="69"/>
      <c r="J681" s="4"/>
      <c r="K681" s="4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 spans="1:26" ht="15.75" customHeight="1" x14ac:dyDescent="0.3">
      <c r="A682" s="69"/>
      <c r="B682" s="69"/>
      <c r="C682" s="159"/>
      <c r="D682" s="69"/>
      <c r="E682" s="69"/>
      <c r="F682" s="160"/>
      <c r="G682" s="160"/>
      <c r="H682" s="69"/>
      <c r="I682" s="69"/>
      <c r="J682" s="4"/>
      <c r="K682" s="4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 spans="1:26" ht="15.75" customHeight="1" x14ac:dyDescent="0.3">
      <c r="A683" s="69"/>
      <c r="B683" s="69"/>
      <c r="C683" s="159"/>
      <c r="D683" s="69"/>
      <c r="E683" s="69"/>
      <c r="F683" s="160"/>
      <c r="G683" s="160"/>
      <c r="H683" s="69"/>
      <c r="I683" s="69"/>
      <c r="J683" s="4"/>
      <c r="K683" s="4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 spans="1:26" ht="15.75" customHeight="1" x14ac:dyDescent="0.3">
      <c r="A684" s="69"/>
      <c r="B684" s="69"/>
      <c r="C684" s="159"/>
      <c r="D684" s="69"/>
      <c r="E684" s="69"/>
      <c r="F684" s="160"/>
      <c r="G684" s="160"/>
      <c r="H684" s="69"/>
      <c r="I684" s="69"/>
      <c r="J684" s="4"/>
      <c r="K684" s="4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 spans="1:26" ht="15.75" customHeight="1" x14ac:dyDescent="0.3">
      <c r="A685" s="69"/>
      <c r="B685" s="69"/>
      <c r="C685" s="159"/>
      <c r="D685" s="69"/>
      <c r="E685" s="69"/>
      <c r="F685" s="160"/>
      <c r="G685" s="160"/>
      <c r="H685" s="69"/>
      <c r="I685" s="69"/>
      <c r="J685" s="4"/>
      <c r="K685" s="4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 spans="1:26" ht="15.75" customHeight="1" x14ac:dyDescent="0.3">
      <c r="A686" s="69"/>
      <c r="B686" s="69"/>
      <c r="C686" s="159"/>
      <c r="D686" s="69"/>
      <c r="E686" s="69"/>
      <c r="F686" s="160"/>
      <c r="G686" s="160"/>
      <c r="H686" s="69"/>
      <c r="I686" s="69"/>
      <c r="J686" s="4"/>
      <c r="K686" s="4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 spans="1:26" ht="15.75" customHeight="1" x14ac:dyDescent="0.3">
      <c r="A687" s="69"/>
      <c r="B687" s="69"/>
      <c r="C687" s="159"/>
      <c r="D687" s="69"/>
      <c r="E687" s="69"/>
      <c r="F687" s="160"/>
      <c r="G687" s="160"/>
      <c r="H687" s="69"/>
      <c r="I687" s="69"/>
      <c r="J687" s="4"/>
      <c r="K687" s="4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 spans="1:26" ht="15.75" customHeight="1" x14ac:dyDescent="0.3">
      <c r="A688" s="69"/>
      <c r="B688" s="69"/>
      <c r="C688" s="159"/>
      <c r="D688" s="69"/>
      <c r="E688" s="69"/>
      <c r="F688" s="160"/>
      <c r="G688" s="160"/>
      <c r="H688" s="69"/>
      <c r="I688" s="69"/>
      <c r="J688" s="4"/>
      <c r="K688" s="4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 spans="1:26" ht="15.75" customHeight="1" x14ac:dyDescent="0.3">
      <c r="A689" s="69"/>
      <c r="B689" s="69"/>
      <c r="C689" s="159"/>
      <c r="D689" s="69"/>
      <c r="E689" s="69"/>
      <c r="F689" s="160"/>
      <c r="G689" s="160"/>
      <c r="H689" s="69"/>
      <c r="I689" s="69"/>
      <c r="J689" s="4"/>
      <c r="K689" s="4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 spans="1:26" ht="15.75" customHeight="1" x14ac:dyDescent="0.3">
      <c r="A690" s="69"/>
      <c r="B690" s="69"/>
      <c r="C690" s="159"/>
      <c r="D690" s="69"/>
      <c r="E690" s="69"/>
      <c r="F690" s="160"/>
      <c r="G690" s="160"/>
      <c r="H690" s="69"/>
      <c r="I690" s="69"/>
      <c r="J690" s="4"/>
      <c r="K690" s="4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 spans="1:26" ht="15.75" customHeight="1" x14ac:dyDescent="0.3">
      <c r="A691" s="69"/>
      <c r="B691" s="69"/>
      <c r="C691" s="159"/>
      <c r="D691" s="69"/>
      <c r="E691" s="69"/>
      <c r="F691" s="160"/>
      <c r="G691" s="160"/>
      <c r="H691" s="69"/>
      <c r="I691" s="69"/>
      <c r="J691" s="4"/>
      <c r="K691" s="4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 spans="1:26" ht="15.75" customHeight="1" x14ac:dyDescent="0.3">
      <c r="A692" s="69"/>
      <c r="B692" s="69"/>
      <c r="C692" s="159"/>
      <c r="D692" s="69"/>
      <c r="E692" s="69"/>
      <c r="F692" s="160"/>
      <c r="G692" s="160"/>
      <c r="H692" s="69"/>
      <c r="I692" s="69"/>
      <c r="J692" s="4"/>
      <c r="K692" s="4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 spans="1:26" ht="15.75" customHeight="1" x14ac:dyDescent="0.3">
      <c r="A693" s="69"/>
      <c r="B693" s="69"/>
      <c r="C693" s="159"/>
      <c r="D693" s="69"/>
      <c r="E693" s="69"/>
      <c r="F693" s="160"/>
      <c r="G693" s="160"/>
      <c r="H693" s="69"/>
      <c r="I693" s="69"/>
      <c r="J693" s="4"/>
      <c r="K693" s="4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 spans="1:26" ht="15.75" customHeight="1" x14ac:dyDescent="0.3">
      <c r="A694" s="69"/>
      <c r="B694" s="69"/>
      <c r="C694" s="159"/>
      <c r="D694" s="69"/>
      <c r="E694" s="69"/>
      <c r="F694" s="160"/>
      <c r="G694" s="160"/>
      <c r="H694" s="69"/>
      <c r="I694" s="69"/>
      <c r="J694" s="4"/>
      <c r="K694" s="4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 spans="1:26" ht="15.75" customHeight="1" x14ac:dyDescent="0.3">
      <c r="A695" s="69"/>
      <c r="B695" s="69"/>
      <c r="C695" s="159"/>
      <c r="D695" s="69"/>
      <c r="E695" s="69"/>
      <c r="F695" s="160"/>
      <c r="G695" s="160"/>
      <c r="H695" s="69"/>
      <c r="I695" s="69"/>
      <c r="J695" s="4"/>
      <c r="K695" s="4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 spans="1:26" ht="15.75" customHeight="1" x14ac:dyDescent="0.3">
      <c r="A696" s="69"/>
      <c r="B696" s="69"/>
      <c r="C696" s="159"/>
      <c r="D696" s="69"/>
      <c r="E696" s="69"/>
      <c r="F696" s="160"/>
      <c r="G696" s="160"/>
      <c r="H696" s="69"/>
      <c r="I696" s="69"/>
      <c r="J696" s="4"/>
      <c r="K696" s="4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 spans="1:26" ht="15.75" customHeight="1" x14ac:dyDescent="0.3">
      <c r="A697" s="69"/>
      <c r="B697" s="69"/>
      <c r="C697" s="159"/>
      <c r="D697" s="69"/>
      <c r="E697" s="69"/>
      <c r="F697" s="160"/>
      <c r="G697" s="160"/>
      <c r="H697" s="69"/>
      <c r="I697" s="69"/>
      <c r="J697" s="4"/>
      <c r="K697" s="4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 spans="1:26" ht="15.75" customHeight="1" x14ac:dyDescent="0.3">
      <c r="A698" s="69"/>
      <c r="B698" s="69"/>
      <c r="C698" s="159"/>
      <c r="D698" s="69"/>
      <c r="E698" s="69"/>
      <c r="F698" s="160"/>
      <c r="G698" s="160"/>
      <c r="H698" s="69"/>
      <c r="I698" s="69"/>
      <c r="J698" s="4"/>
      <c r="K698" s="4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 spans="1:26" ht="15.75" customHeight="1" x14ac:dyDescent="0.3">
      <c r="A699" s="69"/>
      <c r="B699" s="69"/>
      <c r="C699" s="159"/>
      <c r="D699" s="69"/>
      <c r="E699" s="69"/>
      <c r="F699" s="160"/>
      <c r="G699" s="160"/>
      <c r="H699" s="69"/>
      <c r="I699" s="69"/>
      <c r="J699" s="4"/>
      <c r="K699" s="4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 spans="1:26" ht="15.75" customHeight="1" x14ac:dyDescent="0.3">
      <c r="A700" s="69"/>
      <c r="B700" s="69"/>
      <c r="C700" s="159"/>
      <c r="D700" s="69"/>
      <c r="E700" s="69"/>
      <c r="F700" s="160"/>
      <c r="G700" s="160"/>
      <c r="H700" s="69"/>
      <c r="I700" s="69"/>
      <c r="J700" s="4"/>
      <c r="K700" s="4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 spans="1:26" ht="15.75" customHeight="1" x14ac:dyDescent="0.3">
      <c r="A701" s="69"/>
      <c r="B701" s="69"/>
      <c r="C701" s="159"/>
      <c r="D701" s="69"/>
      <c r="E701" s="69"/>
      <c r="F701" s="160"/>
      <c r="G701" s="160"/>
      <c r="H701" s="69"/>
      <c r="I701" s="69"/>
      <c r="J701" s="4"/>
      <c r="K701" s="4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 spans="1:26" ht="15.75" customHeight="1" x14ac:dyDescent="0.3">
      <c r="A702" s="69"/>
      <c r="B702" s="69"/>
      <c r="C702" s="159"/>
      <c r="D702" s="69"/>
      <c r="E702" s="69"/>
      <c r="F702" s="160"/>
      <c r="G702" s="160"/>
      <c r="H702" s="69"/>
      <c r="I702" s="69"/>
      <c r="J702" s="4"/>
      <c r="K702" s="4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 spans="1:26" ht="15.75" customHeight="1" x14ac:dyDescent="0.3">
      <c r="A703" s="69"/>
      <c r="B703" s="69"/>
      <c r="C703" s="159"/>
      <c r="D703" s="69"/>
      <c r="E703" s="69"/>
      <c r="F703" s="160"/>
      <c r="G703" s="160"/>
      <c r="H703" s="69"/>
      <c r="I703" s="69"/>
      <c r="J703" s="4"/>
      <c r="K703" s="4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 spans="1:26" ht="15.75" customHeight="1" x14ac:dyDescent="0.3">
      <c r="A704" s="69"/>
      <c r="B704" s="69"/>
      <c r="C704" s="159"/>
      <c r="D704" s="69"/>
      <c r="E704" s="69"/>
      <c r="F704" s="160"/>
      <c r="G704" s="160"/>
      <c r="H704" s="69"/>
      <c r="I704" s="69"/>
      <c r="J704" s="4"/>
      <c r="K704" s="4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 spans="1:26" ht="15.75" customHeight="1" x14ac:dyDescent="0.3">
      <c r="A705" s="69"/>
      <c r="B705" s="69"/>
      <c r="C705" s="159"/>
      <c r="D705" s="69"/>
      <c r="E705" s="69"/>
      <c r="F705" s="160"/>
      <c r="G705" s="160"/>
      <c r="H705" s="69"/>
      <c r="I705" s="69"/>
      <c r="J705" s="4"/>
      <c r="K705" s="4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 spans="1:26" ht="15.75" customHeight="1" x14ac:dyDescent="0.3">
      <c r="A706" s="69"/>
      <c r="B706" s="69"/>
      <c r="C706" s="159"/>
      <c r="D706" s="69"/>
      <c r="E706" s="69"/>
      <c r="F706" s="160"/>
      <c r="G706" s="160"/>
      <c r="H706" s="69"/>
      <c r="I706" s="69"/>
      <c r="J706" s="4"/>
      <c r="K706" s="4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 spans="1:26" ht="15.75" customHeight="1" x14ac:dyDescent="0.3">
      <c r="A707" s="69"/>
      <c r="B707" s="69"/>
      <c r="C707" s="159"/>
      <c r="D707" s="69"/>
      <c r="E707" s="69"/>
      <c r="F707" s="160"/>
      <c r="G707" s="160"/>
      <c r="H707" s="69"/>
      <c r="I707" s="69"/>
      <c r="J707" s="4"/>
      <c r="K707" s="4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 spans="1:26" ht="15.75" customHeight="1" x14ac:dyDescent="0.3">
      <c r="A708" s="69"/>
      <c r="B708" s="69"/>
      <c r="C708" s="159"/>
      <c r="D708" s="69"/>
      <c r="E708" s="69"/>
      <c r="F708" s="160"/>
      <c r="G708" s="160"/>
      <c r="H708" s="69"/>
      <c r="I708" s="69"/>
      <c r="J708" s="4"/>
      <c r="K708" s="4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 spans="1:26" ht="15.75" customHeight="1" x14ac:dyDescent="0.3">
      <c r="A709" s="69"/>
      <c r="B709" s="69"/>
      <c r="C709" s="159"/>
      <c r="D709" s="69"/>
      <c r="E709" s="69"/>
      <c r="F709" s="160"/>
      <c r="G709" s="160"/>
      <c r="H709" s="69"/>
      <c r="I709" s="69"/>
      <c r="J709" s="4"/>
      <c r="K709" s="4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 spans="1:26" ht="15.75" customHeight="1" x14ac:dyDescent="0.3">
      <c r="A710" s="69"/>
      <c r="B710" s="69"/>
      <c r="C710" s="159"/>
      <c r="D710" s="69"/>
      <c r="E710" s="69"/>
      <c r="F710" s="160"/>
      <c r="G710" s="160"/>
      <c r="H710" s="69"/>
      <c r="I710" s="69"/>
      <c r="J710" s="4"/>
      <c r="K710" s="4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 spans="1:26" ht="15.75" customHeight="1" x14ac:dyDescent="0.3">
      <c r="A711" s="69"/>
      <c r="B711" s="69"/>
      <c r="C711" s="159"/>
      <c r="D711" s="69"/>
      <c r="E711" s="69"/>
      <c r="F711" s="160"/>
      <c r="G711" s="160"/>
      <c r="H711" s="69"/>
      <c r="I711" s="69"/>
      <c r="J711" s="4"/>
      <c r="K711" s="4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 spans="1:26" ht="15.75" customHeight="1" x14ac:dyDescent="0.3">
      <c r="A712" s="69"/>
      <c r="B712" s="69"/>
      <c r="C712" s="159"/>
      <c r="D712" s="69"/>
      <c r="E712" s="69"/>
      <c r="F712" s="160"/>
      <c r="G712" s="160"/>
      <c r="H712" s="69"/>
      <c r="I712" s="69"/>
      <c r="J712" s="4"/>
      <c r="K712" s="4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 spans="1:26" ht="15.75" customHeight="1" x14ac:dyDescent="0.3">
      <c r="A713" s="69"/>
      <c r="B713" s="69"/>
      <c r="C713" s="159"/>
      <c r="D713" s="69"/>
      <c r="E713" s="69"/>
      <c r="F713" s="160"/>
      <c r="G713" s="160"/>
      <c r="H713" s="69"/>
      <c r="I713" s="69"/>
      <c r="J713" s="4"/>
      <c r="K713" s="4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 spans="1:26" ht="15.75" customHeight="1" x14ac:dyDescent="0.3">
      <c r="A714" s="69"/>
      <c r="B714" s="69"/>
      <c r="C714" s="159"/>
      <c r="D714" s="69"/>
      <c r="E714" s="69"/>
      <c r="F714" s="160"/>
      <c r="G714" s="160"/>
      <c r="H714" s="69"/>
      <c r="I714" s="69"/>
      <c r="J714" s="4"/>
      <c r="K714" s="4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 spans="1:26" ht="15.75" customHeight="1" x14ac:dyDescent="0.3">
      <c r="A715" s="69"/>
      <c r="B715" s="69"/>
      <c r="C715" s="159"/>
      <c r="D715" s="69"/>
      <c r="E715" s="69"/>
      <c r="F715" s="160"/>
      <c r="G715" s="160"/>
      <c r="H715" s="69"/>
      <c r="I715" s="69"/>
      <c r="J715" s="4"/>
      <c r="K715" s="4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 spans="1:26" ht="15.75" customHeight="1" x14ac:dyDescent="0.3">
      <c r="A716" s="69"/>
      <c r="B716" s="69"/>
      <c r="C716" s="159"/>
      <c r="D716" s="69"/>
      <c r="E716" s="69"/>
      <c r="F716" s="160"/>
      <c r="G716" s="160"/>
      <c r="H716" s="69"/>
      <c r="I716" s="69"/>
      <c r="J716" s="4"/>
      <c r="K716" s="4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 spans="1:26" ht="15.75" customHeight="1" x14ac:dyDescent="0.3">
      <c r="A717" s="69"/>
      <c r="B717" s="69"/>
      <c r="C717" s="159"/>
      <c r="D717" s="69"/>
      <c r="E717" s="69"/>
      <c r="F717" s="160"/>
      <c r="G717" s="160"/>
      <c r="H717" s="69"/>
      <c r="I717" s="69"/>
      <c r="J717" s="4"/>
      <c r="K717" s="4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 spans="1:26" ht="15.75" customHeight="1" x14ac:dyDescent="0.3">
      <c r="A718" s="69"/>
      <c r="B718" s="69"/>
      <c r="C718" s="159"/>
      <c r="D718" s="69"/>
      <c r="E718" s="69"/>
      <c r="F718" s="160"/>
      <c r="G718" s="160"/>
      <c r="H718" s="69"/>
      <c r="I718" s="69"/>
      <c r="J718" s="4"/>
      <c r="K718" s="4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 spans="1:26" ht="15.75" customHeight="1" x14ac:dyDescent="0.3">
      <c r="A719" s="69"/>
      <c r="B719" s="69"/>
      <c r="C719" s="159"/>
      <c r="D719" s="69"/>
      <c r="E719" s="69"/>
      <c r="F719" s="160"/>
      <c r="G719" s="160"/>
      <c r="H719" s="69"/>
      <c r="I719" s="69"/>
      <c r="J719" s="4"/>
      <c r="K719" s="4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 spans="1:26" ht="15.75" customHeight="1" x14ac:dyDescent="0.3">
      <c r="A720" s="69"/>
      <c r="B720" s="69"/>
      <c r="C720" s="159"/>
      <c r="D720" s="69"/>
      <c r="E720" s="69"/>
      <c r="F720" s="160"/>
      <c r="G720" s="160"/>
      <c r="H720" s="69"/>
      <c r="I720" s="69"/>
      <c r="J720" s="4"/>
      <c r="K720" s="4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 spans="1:26" ht="15.75" customHeight="1" x14ac:dyDescent="0.3">
      <c r="A721" s="69"/>
      <c r="B721" s="69"/>
      <c r="C721" s="159"/>
      <c r="D721" s="69"/>
      <c r="E721" s="69"/>
      <c r="F721" s="160"/>
      <c r="G721" s="160"/>
      <c r="H721" s="69"/>
      <c r="I721" s="69"/>
      <c r="J721" s="4"/>
      <c r="K721" s="4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 spans="1:26" ht="15.75" customHeight="1" x14ac:dyDescent="0.3">
      <c r="A722" s="69"/>
      <c r="B722" s="69"/>
      <c r="C722" s="159"/>
      <c r="D722" s="69"/>
      <c r="E722" s="69"/>
      <c r="F722" s="160"/>
      <c r="G722" s="160"/>
      <c r="H722" s="69"/>
      <c r="I722" s="69"/>
      <c r="J722" s="4"/>
      <c r="K722" s="4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 spans="1:26" ht="15.75" customHeight="1" x14ac:dyDescent="0.3">
      <c r="A723" s="69"/>
      <c r="B723" s="69"/>
      <c r="C723" s="159"/>
      <c r="D723" s="69"/>
      <c r="E723" s="69"/>
      <c r="F723" s="160"/>
      <c r="G723" s="160"/>
      <c r="H723" s="69"/>
      <c r="I723" s="69"/>
      <c r="J723" s="4"/>
      <c r="K723" s="4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 spans="1:26" ht="15.75" customHeight="1" x14ac:dyDescent="0.3">
      <c r="A724" s="69"/>
      <c r="B724" s="69"/>
      <c r="C724" s="159"/>
      <c r="D724" s="69"/>
      <c r="E724" s="69"/>
      <c r="F724" s="160"/>
      <c r="G724" s="160"/>
      <c r="H724" s="69"/>
      <c r="I724" s="69"/>
      <c r="J724" s="4"/>
      <c r="K724" s="4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 spans="1:26" ht="15.75" customHeight="1" x14ac:dyDescent="0.3">
      <c r="A725" s="69"/>
      <c r="B725" s="69"/>
      <c r="C725" s="159"/>
      <c r="D725" s="69"/>
      <c r="E725" s="69"/>
      <c r="F725" s="160"/>
      <c r="G725" s="160"/>
      <c r="H725" s="69"/>
      <c r="I725" s="69"/>
      <c r="J725" s="4"/>
      <c r="K725" s="4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 spans="1:26" ht="15.75" customHeight="1" x14ac:dyDescent="0.3">
      <c r="A726" s="69"/>
      <c r="B726" s="69"/>
      <c r="C726" s="159"/>
      <c r="D726" s="69"/>
      <c r="E726" s="69"/>
      <c r="F726" s="160"/>
      <c r="G726" s="160"/>
      <c r="H726" s="69"/>
      <c r="I726" s="69"/>
      <c r="J726" s="4"/>
      <c r="K726" s="4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 spans="1:26" ht="15.75" customHeight="1" x14ac:dyDescent="0.3">
      <c r="A727" s="69"/>
      <c r="B727" s="69"/>
      <c r="C727" s="159"/>
      <c r="D727" s="69"/>
      <c r="E727" s="69"/>
      <c r="F727" s="160"/>
      <c r="G727" s="160"/>
      <c r="H727" s="69"/>
      <c r="I727" s="69"/>
      <c r="J727" s="4"/>
      <c r="K727" s="4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 spans="1:26" ht="15.75" customHeight="1" x14ac:dyDescent="0.3">
      <c r="A728" s="69"/>
      <c r="B728" s="69"/>
      <c r="C728" s="159"/>
      <c r="D728" s="69"/>
      <c r="E728" s="69"/>
      <c r="F728" s="160"/>
      <c r="G728" s="160"/>
      <c r="H728" s="69"/>
      <c r="I728" s="69"/>
      <c r="J728" s="4"/>
      <c r="K728" s="4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 spans="1:26" ht="15.75" customHeight="1" x14ac:dyDescent="0.3">
      <c r="A729" s="69"/>
      <c r="B729" s="69"/>
      <c r="C729" s="159"/>
      <c r="D729" s="69"/>
      <c r="E729" s="69"/>
      <c r="F729" s="160"/>
      <c r="G729" s="160"/>
      <c r="H729" s="69"/>
      <c r="I729" s="69"/>
      <c r="J729" s="4"/>
      <c r="K729" s="4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 spans="1:26" ht="15.75" customHeight="1" x14ac:dyDescent="0.3">
      <c r="A730" s="69"/>
      <c r="B730" s="69"/>
      <c r="C730" s="159"/>
      <c r="D730" s="69"/>
      <c r="E730" s="69"/>
      <c r="F730" s="160"/>
      <c r="G730" s="160"/>
      <c r="H730" s="69"/>
      <c r="I730" s="69"/>
      <c r="J730" s="4"/>
      <c r="K730" s="4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 spans="1:26" ht="15.75" customHeight="1" x14ac:dyDescent="0.3">
      <c r="A731" s="69"/>
      <c r="B731" s="69"/>
      <c r="C731" s="159"/>
      <c r="D731" s="69"/>
      <c r="E731" s="69"/>
      <c r="F731" s="160"/>
      <c r="G731" s="160"/>
      <c r="H731" s="69"/>
      <c r="I731" s="69"/>
      <c r="J731" s="4"/>
      <c r="K731" s="4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 spans="1:26" ht="15.75" customHeight="1" x14ac:dyDescent="0.3">
      <c r="A732" s="69"/>
      <c r="B732" s="69"/>
      <c r="C732" s="159"/>
      <c r="D732" s="69"/>
      <c r="E732" s="69"/>
      <c r="F732" s="160"/>
      <c r="G732" s="160"/>
      <c r="H732" s="69"/>
      <c r="I732" s="69"/>
      <c r="J732" s="4"/>
      <c r="K732" s="4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 spans="1:26" ht="15.75" customHeight="1" x14ac:dyDescent="0.3">
      <c r="A733" s="69"/>
      <c r="B733" s="69"/>
      <c r="C733" s="159"/>
      <c r="D733" s="69"/>
      <c r="E733" s="69"/>
      <c r="F733" s="160"/>
      <c r="G733" s="160"/>
      <c r="H733" s="69"/>
      <c r="I733" s="69"/>
      <c r="J733" s="4"/>
      <c r="K733" s="4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 spans="1:26" ht="15.75" customHeight="1" x14ac:dyDescent="0.3">
      <c r="A734" s="69"/>
      <c r="B734" s="69"/>
      <c r="C734" s="159"/>
      <c r="D734" s="69"/>
      <c r="E734" s="69"/>
      <c r="F734" s="160"/>
      <c r="G734" s="160"/>
      <c r="H734" s="69"/>
      <c r="I734" s="69"/>
      <c r="J734" s="4"/>
      <c r="K734" s="4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 spans="1:26" ht="15.75" customHeight="1" x14ac:dyDescent="0.3">
      <c r="A735" s="69"/>
      <c r="B735" s="69"/>
      <c r="C735" s="159"/>
      <c r="D735" s="69"/>
      <c r="E735" s="69"/>
      <c r="F735" s="160"/>
      <c r="G735" s="160"/>
      <c r="H735" s="69"/>
      <c r="I735" s="69"/>
      <c r="J735" s="4"/>
      <c r="K735" s="4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 spans="1:26" ht="15.75" customHeight="1" x14ac:dyDescent="0.3">
      <c r="A736" s="69"/>
      <c r="B736" s="69"/>
      <c r="C736" s="159"/>
      <c r="D736" s="69"/>
      <c r="E736" s="69"/>
      <c r="F736" s="160"/>
      <c r="G736" s="160"/>
      <c r="H736" s="69"/>
      <c r="I736" s="69"/>
      <c r="J736" s="4"/>
      <c r="K736" s="4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 spans="1:26" ht="15.75" customHeight="1" x14ac:dyDescent="0.3">
      <c r="A737" s="69"/>
      <c r="B737" s="69"/>
      <c r="C737" s="159"/>
      <c r="D737" s="69"/>
      <c r="E737" s="69"/>
      <c r="F737" s="160"/>
      <c r="G737" s="160"/>
      <c r="H737" s="69"/>
      <c r="I737" s="69"/>
      <c r="J737" s="4"/>
      <c r="K737" s="4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 spans="1:26" ht="15.75" customHeight="1" x14ac:dyDescent="0.3">
      <c r="A738" s="69"/>
      <c r="B738" s="69"/>
      <c r="C738" s="159"/>
      <c r="D738" s="69"/>
      <c r="E738" s="69"/>
      <c r="F738" s="160"/>
      <c r="G738" s="160"/>
      <c r="H738" s="69"/>
      <c r="I738" s="69"/>
      <c r="J738" s="4"/>
      <c r="K738" s="4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 spans="1:26" ht="15.75" customHeight="1" x14ac:dyDescent="0.3">
      <c r="A739" s="69"/>
      <c r="B739" s="69"/>
      <c r="C739" s="159"/>
      <c r="D739" s="69"/>
      <c r="E739" s="69"/>
      <c r="F739" s="160"/>
      <c r="G739" s="160"/>
      <c r="H739" s="69"/>
      <c r="I739" s="69"/>
      <c r="J739" s="4"/>
      <c r="K739" s="4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 spans="1:26" ht="15.75" customHeight="1" x14ac:dyDescent="0.3">
      <c r="A740" s="69"/>
      <c r="B740" s="69"/>
      <c r="C740" s="159"/>
      <c r="D740" s="69"/>
      <c r="E740" s="69"/>
      <c r="F740" s="160"/>
      <c r="G740" s="160"/>
      <c r="H740" s="69"/>
      <c r="I740" s="69"/>
      <c r="J740" s="4"/>
      <c r="K740" s="4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 spans="1:26" ht="15.75" customHeight="1" x14ac:dyDescent="0.3">
      <c r="A741" s="69"/>
      <c r="B741" s="69"/>
      <c r="C741" s="159"/>
      <c r="D741" s="69"/>
      <c r="E741" s="69"/>
      <c r="F741" s="160"/>
      <c r="G741" s="160"/>
      <c r="H741" s="69"/>
      <c r="I741" s="69"/>
      <c r="J741" s="4"/>
      <c r="K741" s="4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 spans="1:26" ht="15.75" customHeight="1" x14ac:dyDescent="0.3">
      <c r="A742" s="69"/>
      <c r="B742" s="69"/>
      <c r="C742" s="159"/>
      <c r="D742" s="69"/>
      <c r="E742" s="69"/>
      <c r="F742" s="160"/>
      <c r="G742" s="160"/>
      <c r="H742" s="69"/>
      <c r="I742" s="69"/>
      <c r="J742" s="4"/>
      <c r="K742" s="4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 spans="1:26" ht="15.75" customHeight="1" x14ac:dyDescent="0.3">
      <c r="A743" s="69"/>
      <c r="B743" s="69"/>
      <c r="C743" s="159"/>
      <c r="D743" s="69"/>
      <c r="E743" s="69"/>
      <c r="F743" s="160"/>
      <c r="G743" s="160"/>
      <c r="H743" s="69"/>
      <c r="I743" s="69"/>
      <c r="J743" s="4"/>
      <c r="K743" s="4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 spans="1:26" ht="15.75" customHeight="1" x14ac:dyDescent="0.3">
      <c r="A744" s="69"/>
      <c r="B744" s="69"/>
      <c r="C744" s="159"/>
      <c r="D744" s="69"/>
      <c r="E744" s="69"/>
      <c r="F744" s="160"/>
      <c r="G744" s="160"/>
      <c r="H744" s="69"/>
      <c r="I744" s="69"/>
      <c r="J744" s="4"/>
      <c r="K744" s="4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 spans="1:26" ht="15.75" customHeight="1" x14ac:dyDescent="0.3">
      <c r="A745" s="69"/>
      <c r="B745" s="69"/>
      <c r="C745" s="159"/>
      <c r="D745" s="69"/>
      <c r="E745" s="69"/>
      <c r="F745" s="160"/>
      <c r="G745" s="160"/>
      <c r="H745" s="69"/>
      <c r="I745" s="69"/>
      <c r="J745" s="4"/>
      <c r="K745" s="4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 spans="1:26" ht="15.75" customHeight="1" x14ac:dyDescent="0.3">
      <c r="A746" s="69"/>
      <c r="B746" s="69"/>
      <c r="C746" s="159"/>
      <c r="D746" s="69"/>
      <c r="E746" s="69"/>
      <c r="F746" s="160"/>
      <c r="G746" s="160"/>
      <c r="H746" s="69"/>
      <c r="I746" s="69"/>
      <c r="J746" s="4"/>
      <c r="K746" s="4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 spans="1:26" ht="15.75" customHeight="1" x14ac:dyDescent="0.3">
      <c r="A747" s="69"/>
      <c r="B747" s="69"/>
      <c r="C747" s="159"/>
      <c r="D747" s="69"/>
      <c r="E747" s="69"/>
      <c r="F747" s="160"/>
      <c r="G747" s="160"/>
      <c r="H747" s="69"/>
      <c r="I747" s="69"/>
      <c r="J747" s="4"/>
      <c r="K747" s="4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 spans="1:26" ht="15.75" customHeight="1" x14ac:dyDescent="0.3">
      <c r="A748" s="69"/>
      <c r="B748" s="69"/>
      <c r="C748" s="159"/>
      <c r="D748" s="69"/>
      <c r="E748" s="69"/>
      <c r="F748" s="160"/>
      <c r="G748" s="160"/>
      <c r="H748" s="69"/>
      <c r="I748" s="69"/>
      <c r="J748" s="4"/>
      <c r="K748" s="4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 spans="1:26" ht="15.75" customHeight="1" x14ac:dyDescent="0.3">
      <c r="A749" s="69"/>
      <c r="B749" s="69"/>
      <c r="C749" s="159"/>
      <c r="D749" s="69"/>
      <c r="E749" s="69"/>
      <c r="F749" s="160"/>
      <c r="G749" s="160"/>
      <c r="H749" s="69"/>
      <c r="I749" s="69"/>
      <c r="J749" s="4"/>
      <c r="K749" s="4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 spans="1:26" ht="15.75" customHeight="1" x14ac:dyDescent="0.3">
      <c r="A750" s="69"/>
      <c r="B750" s="69"/>
      <c r="C750" s="159"/>
      <c r="D750" s="69"/>
      <c r="E750" s="69"/>
      <c r="F750" s="160"/>
      <c r="G750" s="160"/>
      <c r="H750" s="69"/>
      <c r="I750" s="69"/>
      <c r="J750" s="4"/>
      <c r="K750" s="4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 spans="1:26" ht="15.75" customHeight="1" x14ac:dyDescent="0.3">
      <c r="A751" s="69"/>
      <c r="B751" s="69"/>
      <c r="C751" s="159"/>
      <c r="D751" s="69"/>
      <c r="E751" s="69"/>
      <c r="F751" s="160"/>
      <c r="G751" s="160"/>
      <c r="H751" s="69"/>
      <c r="I751" s="69"/>
      <c r="J751" s="4"/>
      <c r="K751" s="4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 spans="1:26" ht="15.75" customHeight="1" x14ac:dyDescent="0.3">
      <c r="A752" s="69"/>
      <c r="B752" s="69"/>
      <c r="C752" s="159"/>
      <c r="D752" s="69"/>
      <c r="E752" s="69"/>
      <c r="F752" s="160"/>
      <c r="G752" s="160"/>
      <c r="H752" s="69"/>
      <c r="I752" s="69"/>
      <c r="J752" s="4"/>
      <c r="K752" s="4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 spans="1:26" ht="15.75" customHeight="1" x14ac:dyDescent="0.3">
      <c r="A753" s="69"/>
      <c r="B753" s="69"/>
      <c r="C753" s="159"/>
      <c r="D753" s="69"/>
      <c r="E753" s="69"/>
      <c r="F753" s="160"/>
      <c r="G753" s="160"/>
      <c r="H753" s="69"/>
      <c r="I753" s="69"/>
      <c r="J753" s="4"/>
      <c r="K753" s="4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 spans="1:26" ht="15.75" customHeight="1" x14ac:dyDescent="0.3">
      <c r="A754" s="69"/>
      <c r="B754" s="69"/>
      <c r="C754" s="159"/>
      <c r="D754" s="69"/>
      <c r="E754" s="69"/>
      <c r="F754" s="160"/>
      <c r="G754" s="160"/>
      <c r="H754" s="69"/>
      <c r="I754" s="69"/>
      <c r="J754" s="4"/>
      <c r="K754" s="4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 spans="1:26" ht="15.75" customHeight="1" x14ac:dyDescent="0.3">
      <c r="A755" s="69"/>
      <c r="B755" s="69"/>
      <c r="C755" s="159"/>
      <c r="D755" s="69"/>
      <c r="E755" s="69"/>
      <c r="F755" s="160"/>
      <c r="G755" s="160"/>
      <c r="H755" s="69"/>
      <c r="I755" s="69"/>
      <c r="J755" s="4"/>
      <c r="K755" s="4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 spans="1:26" ht="15.75" customHeight="1" x14ac:dyDescent="0.3">
      <c r="A756" s="69"/>
      <c r="B756" s="69"/>
      <c r="C756" s="159"/>
      <c r="D756" s="69"/>
      <c r="E756" s="69"/>
      <c r="F756" s="160"/>
      <c r="G756" s="160"/>
      <c r="H756" s="69"/>
      <c r="I756" s="69"/>
      <c r="J756" s="4"/>
      <c r="K756" s="4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 spans="1:26" ht="15.75" customHeight="1" x14ac:dyDescent="0.3">
      <c r="A757" s="69"/>
      <c r="B757" s="69"/>
      <c r="C757" s="159"/>
      <c r="D757" s="69"/>
      <c r="E757" s="69"/>
      <c r="F757" s="160"/>
      <c r="G757" s="160"/>
      <c r="H757" s="69"/>
      <c r="I757" s="69"/>
      <c r="J757" s="4"/>
      <c r="K757" s="4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 spans="1:26" ht="15.75" customHeight="1" x14ac:dyDescent="0.3">
      <c r="A758" s="69"/>
      <c r="B758" s="69"/>
      <c r="C758" s="159"/>
      <c r="D758" s="69"/>
      <c r="E758" s="69"/>
      <c r="F758" s="160"/>
      <c r="G758" s="160"/>
      <c r="H758" s="69"/>
      <c r="I758" s="69"/>
      <c r="J758" s="4"/>
      <c r="K758" s="4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 spans="1:26" ht="15.75" customHeight="1" x14ac:dyDescent="0.3">
      <c r="A759" s="69"/>
      <c r="B759" s="69"/>
      <c r="C759" s="159"/>
      <c r="D759" s="69"/>
      <c r="E759" s="69"/>
      <c r="F759" s="160"/>
      <c r="G759" s="160"/>
      <c r="H759" s="69"/>
      <c r="I759" s="69"/>
      <c r="J759" s="4"/>
      <c r="K759" s="4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 spans="1:26" ht="15.75" customHeight="1" x14ac:dyDescent="0.3">
      <c r="A760" s="69"/>
      <c r="B760" s="69"/>
      <c r="C760" s="159"/>
      <c r="D760" s="69"/>
      <c r="E760" s="69"/>
      <c r="F760" s="160"/>
      <c r="G760" s="160"/>
      <c r="H760" s="69"/>
      <c r="I760" s="69"/>
      <c r="J760" s="4"/>
      <c r="K760" s="4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 spans="1:26" ht="15.75" customHeight="1" x14ac:dyDescent="0.3">
      <c r="A761" s="69"/>
      <c r="B761" s="69"/>
      <c r="C761" s="159"/>
      <c r="D761" s="69"/>
      <c r="E761" s="69"/>
      <c r="F761" s="160"/>
      <c r="G761" s="160"/>
      <c r="H761" s="69"/>
      <c r="I761" s="69"/>
      <c r="J761" s="4"/>
      <c r="K761" s="4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 spans="1:26" ht="15.75" customHeight="1" x14ac:dyDescent="0.3">
      <c r="A762" s="69"/>
      <c r="B762" s="69"/>
      <c r="C762" s="159"/>
      <c r="D762" s="69"/>
      <c r="E762" s="69"/>
      <c r="F762" s="160"/>
      <c r="G762" s="160"/>
      <c r="H762" s="69"/>
      <c r="I762" s="69"/>
      <c r="J762" s="4"/>
      <c r="K762" s="4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 spans="1:26" ht="15.75" customHeight="1" x14ac:dyDescent="0.3">
      <c r="A763" s="69"/>
      <c r="B763" s="69"/>
      <c r="C763" s="159"/>
      <c r="D763" s="69"/>
      <c r="E763" s="69"/>
      <c r="F763" s="160"/>
      <c r="G763" s="160"/>
      <c r="H763" s="69"/>
      <c r="I763" s="69"/>
      <c r="J763" s="4"/>
      <c r="K763" s="4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 spans="1:26" ht="15.75" customHeight="1" x14ac:dyDescent="0.3">
      <c r="A764" s="69"/>
      <c r="B764" s="69"/>
      <c r="C764" s="159"/>
      <c r="D764" s="69"/>
      <c r="E764" s="69"/>
      <c r="F764" s="160"/>
      <c r="G764" s="160"/>
      <c r="H764" s="69"/>
      <c r="I764" s="69"/>
      <c r="J764" s="4"/>
      <c r="K764" s="4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 spans="1:26" ht="15.75" customHeight="1" x14ac:dyDescent="0.3">
      <c r="A765" s="69"/>
      <c r="B765" s="69"/>
      <c r="C765" s="159"/>
      <c r="D765" s="69"/>
      <c r="E765" s="69"/>
      <c r="F765" s="160"/>
      <c r="G765" s="160"/>
      <c r="H765" s="69"/>
      <c r="I765" s="69"/>
      <c r="J765" s="4"/>
      <c r="K765" s="4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 spans="1:26" ht="15.75" customHeight="1" x14ac:dyDescent="0.3">
      <c r="A766" s="69"/>
      <c r="B766" s="69"/>
      <c r="C766" s="159"/>
      <c r="D766" s="69"/>
      <c r="E766" s="69"/>
      <c r="F766" s="160"/>
      <c r="G766" s="160"/>
      <c r="H766" s="69"/>
      <c r="I766" s="69"/>
      <c r="J766" s="4"/>
      <c r="K766" s="4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 spans="1:26" ht="15.75" customHeight="1" x14ac:dyDescent="0.3">
      <c r="A767" s="69"/>
      <c r="B767" s="69"/>
      <c r="C767" s="159"/>
      <c r="D767" s="69"/>
      <c r="E767" s="69"/>
      <c r="F767" s="160"/>
      <c r="G767" s="160"/>
      <c r="H767" s="69"/>
      <c r="I767" s="69"/>
      <c r="J767" s="4"/>
      <c r="K767" s="4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 spans="1:26" ht="15.75" customHeight="1" x14ac:dyDescent="0.3">
      <c r="A768" s="69"/>
      <c r="B768" s="69"/>
      <c r="C768" s="159"/>
      <c r="D768" s="69"/>
      <c r="E768" s="69"/>
      <c r="F768" s="160"/>
      <c r="G768" s="160"/>
      <c r="H768" s="69"/>
      <c r="I768" s="69"/>
      <c r="J768" s="4"/>
      <c r="K768" s="4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 spans="1:26" ht="15.75" customHeight="1" x14ac:dyDescent="0.3">
      <c r="A769" s="69"/>
      <c r="B769" s="69"/>
      <c r="C769" s="159"/>
      <c r="D769" s="69"/>
      <c r="E769" s="69"/>
      <c r="F769" s="160"/>
      <c r="G769" s="160"/>
      <c r="H769" s="69"/>
      <c r="I769" s="69"/>
      <c r="J769" s="4"/>
      <c r="K769" s="4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 spans="1:26" ht="15.75" customHeight="1" x14ac:dyDescent="0.3">
      <c r="A770" s="69"/>
      <c r="B770" s="69"/>
      <c r="C770" s="159"/>
      <c r="D770" s="69"/>
      <c r="E770" s="69"/>
      <c r="F770" s="160"/>
      <c r="G770" s="160"/>
      <c r="H770" s="69"/>
      <c r="I770" s="69"/>
      <c r="J770" s="4"/>
      <c r="K770" s="4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 spans="1:26" ht="15.75" customHeight="1" x14ac:dyDescent="0.3">
      <c r="A771" s="69"/>
      <c r="B771" s="69"/>
      <c r="C771" s="159"/>
      <c r="D771" s="69"/>
      <c r="E771" s="69"/>
      <c r="F771" s="160"/>
      <c r="G771" s="160"/>
      <c r="H771" s="69"/>
      <c r="I771" s="69"/>
      <c r="J771" s="4"/>
      <c r="K771" s="4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 spans="1:26" ht="15.75" customHeight="1" x14ac:dyDescent="0.3">
      <c r="A772" s="69"/>
      <c r="B772" s="69"/>
      <c r="C772" s="159"/>
      <c r="D772" s="69"/>
      <c r="E772" s="69"/>
      <c r="F772" s="160"/>
      <c r="G772" s="160"/>
      <c r="H772" s="69"/>
      <c r="I772" s="69"/>
      <c r="J772" s="4"/>
      <c r="K772" s="4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 spans="1:26" ht="15.75" customHeight="1" x14ac:dyDescent="0.3">
      <c r="A773" s="69"/>
      <c r="B773" s="69"/>
      <c r="C773" s="159"/>
      <c r="D773" s="69"/>
      <c r="E773" s="69"/>
      <c r="F773" s="160"/>
      <c r="G773" s="160"/>
      <c r="H773" s="69"/>
      <c r="I773" s="69"/>
      <c r="J773" s="4"/>
      <c r="K773" s="4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 spans="1:26" ht="15.75" customHeight="1" x14ac:dyDescent="0.3">
      <c r="A774" s="69"/>
      <c r="B774" s="69"/>
      <c r="C774" s="159"/>
      <c r="D774" s="69"/>
      <c r="E774" s="69"/>
      <c r="F774" s="160"/>
      <c r="G774" s="160"/>
      <c r="H774" s="69"/>
      <c r="I774" s="69"/>
      <c r="J774" s="4"/>
      <c r="K774" s="4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 spans="1:26" ht="15.75" customHeight="1" x14ac:dyDescent="0.3">
      <c r="A775" s="69"/>
      <c r="B775" s="69"/>
      <c r="C775" s="159"/>
      <c r="D775" s="69"/>
      <c r="E775" s="69"/>
      <c r="F775" s="160"/>
      <c r="G775" s="160"/>
      <c r="H775" s="69"/>
      <c r="I775" s="69"/>
      <c r="J775" s="4"/>
      <c r="K775" s="4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 spans="1:26" ht="15.75" customHeight="1" x14ac:dyDescent="0.3">
      <c r="A776" s="69"/>
      <c r="B776" s="69"/>
      <c r="C776" s="159"/>
      <c r="D776" s="69"/>
      <c r="E776" s="69"/>
      <c r="F776" s="160"/>
      <c r="G776" s="160"/>
      <c r="H776" s="69"/>
      <c r="I776" s="69"/>
      <c r="J776" s="4"/>
      <c r="K776" s="4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 spans="1:26" ht="15.75" customHeight="1" x14ac:dyDescent="0.3">
      <c r="A777" s="69"/>
      <c r="B777" s="69"/>
      <c r="C777" s="159"/>
      <c r="D777" s="69"/>
      <c r="E777" s="69"/>
      <c r="F777" s="160"/>
      <c r="G777" s="160"/>
      <c r="H777" s="69"/>
      <c r="I777" s="69"/>
      <c r="J777" s="4"/>
      <c r="K777" s="4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 spans="1:26" ht="15.75" customHeight="1" x14ac:dyDescent="0.3">
      <c r="A778" s="69"/>
      <c r="B778" s="69"/>
      <c r="C778" s="159"/>
      <c r="D778" s="69"/>
      <c r="E778" s="69"/>
      <c r="F778" s="160"/>
      <c r="G778" s="160"/>
      <c r="H778" s="69"/>
      <c r="I778" s="69"/>
      <c r="J778" s="4"/>
      <c r="K778" s="4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 spans="1:26" ht="15.75" customHeight="1" x14ac:dyDescent="0.3">
      <c r="A779" s="69"/>
      <c r="B779" s="69"/>
      <c r="C779" s="159"/>
      <c r="D779" s="69"/>
      <c r="E779" s="69"/>
      <c r="F779" s="160"/>
      <c r="G779" s="160"/>
      <c r="H779" s="69"/>
      <c r="I779" s="69"/>
      <c r="J779" s="4"/>
      <c r="K779" s="4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 spans="1:26" ht="15.75" customHeight="1" x14ac:dyDescent="0.3">
      <c r="A780" s="69"/>
      <c r="B780" s="69"/>
      <c r="C780" s="159"/>
      <c r="D780" s="69"/>
      <c r="E780" s="69"/>
      <c r="F780" s="160"/>
      <c r="G780" s="160"/>
      <c r="H780" s="69"/>
      <c r="I780" s="69"/>
      <c r="J780" s="4"/>
      <c r="K780" s="4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 spans="1:26" ht="15.75" customHeight="1" x14ac:dyDescent="0.3">
      <c r="A781" s="69"/>
      <c r="B781" s="69"/>
      <c r="C781" s="159"/>
      <c r="D781" s="69"/>
      <c r="E781" s="69"/>
      <c r="F781" s="160"/>
      <c r="G781" s="160"/>
      <c r="H781" s="69"/>
      <c r="I781" s="69"/>
      <c r="J781" s="4"/>
      <c r="K781" s="4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 spans="1:26" ht="15.75" customHeight="1" x14ac:dyDescent="0.3">
      <c r="A782" s="69"/>
      <c r="B782" s="69"/>
      <c r="C782" s="159"/>
      <c r="D782" s="69"/>
      <c r="E782" s="69"/>
      <c r="F782" s="160"/>
      <c r="G782" s="160"/>
      <c r="H782" s="69"/>
      <c r="I782" s="69"/>
      <c r="J782" s="4"/>
      <c r="K782" s="4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 spans="1:26" ht="15.75" customHeight="1" x14ac:dyDescent="0.3">
      <c r="A783" s="69"/>
      <c r="B783" s="69"/>
      <c r="C783" s="159"/>
      <c r="D783" s="69"/>
      <c r="E783" s="69"/>
      <c r="F783" s="160"/>
      <c r="G783" s="160"/>
      <c r="H783" s="69"/>
      <c r="I783" s="69"/>
      <c r="J783" s="4"/>
      <c r="K783" s="4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 spans="1:26" ht="15.75" customHeight="1" x14ac:dyDescent="0.3">
      <c r="A784" s="69"/>
      <c r="B784" s="69"/>
      <c r="C784" s="159"/>
      <c r="D784" s="69"/>
      <c r="E784" s="69"/>
      <c r="F784" s="160"/>
      <c r="G784" s="160"/>
      <c r="H784" s="69"/>
      <c r="I784" s="69"/>
      <c r="J784" s="4"/>
      <c r="K784" s="4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 spans="1:26" ht="15.75" customHeight="1" x14ac:dyDescent="0.3">
      <c r="A785" s="69"/>
      <c r="B785" s="69"/>
      <c r="C785" s="159"/>
      <c r="D785" s="69"/>
      <c r="E785" s="69"/>
      <c r="F785" s="160"/>
      <c r="G785" s="160"/>
      <c r="H785" s="69"/>
      <c r="I785" s="69"/>
      <c r="J785" s="4"/>
      <c r="K785" s="4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 spans="1:26" ht="15.75" customHeight="1" x14ac:dyDescent="0.3">
      <c r="A786" s="69"/>
      <c r="B786" s="69"/>
      <c r="C786" s="159"/>
      <c r="D786" s="69"/>
      <c r="E786" s="69"/>
      <c r="F786" s="160"/>
      <c r="G786" s="160"/>
      <c r="H786" s="69"/>
      <c r="I786" s="69"/>
      <c r="J786" s="4"/>
      <c r="K786" s="4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 spans="1:26" ht="15.75" customHeight="1" x14ac:dyDescent="0.3">
      <c r="A787" s="69"/>
      <c r="B787" s="69"/>
      <c r="C787" s="159"/>
      <c r="D787" s="69"/>
      <c r="E787" s="69"/>
      <c r="F787" s="160"/>
      <c r="G787" s="160"/>
      <c r="H787" s="69"/>
      <c r="I787" s="69"/>
      <c r="J787" s="4"/>
      <c r="K787" s="4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 spans="1:26" ht="15.75" customHeight="1" x14ac:dyDescent="0.3">
      <c r="A788" s="69"/>
      <c r="B788" s="69"/>
      <c r="C788" s="159"/>
      <c r="D788" s="69"/>
      <c r="E788" s="69"/>
      <c r="F788" s="160"/>
      <c r="G788" s="160"/>
      <c r="H788" s="69"/>
      <c r="I788" s="69"/>
      <c r="J788" s="4"/>
      <c r="K788" s="4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 spans="1:26" ht="15.75" customHeight="1" x14ac:dyDescent="0.3">
      <c r="A789" s="69"/>
      <c r="B789" s="69"/>
      <c r="C789" s="159"/>
      <c r="D789" s="69"/>
      <c r="E789" s="69"/>
      <c r="F789" s="160"/>
      <c r="G789" s="160"/>
      <c r="H789" s="69"/>
      <c r="I789" s="69"/>
      <c r="J789" s="4"/>
      <c r="K789" s="4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 spans="1:26" ht="15.75" customHeight="1" x14ac:dyDescent="0.3">
      <c r="A790" s="69"/>
      <c r="B790" s="69"/>
      <c r="C790" s="159"/>
      <c r="D790" s="69"/>
      <c r="E790" s="69"/>
      <c r="F790" s="160"/>
      <c r="G790" s="160"/>
      <c r="H790" s="69"/>
      <c r="I790" s="69"/>
      <c r="J790" s="4"/>
      <c r="K790" s="4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 spans="1:26" ht="15.75" customHeight="1" x14ac:dyDescent="0.3">
      <c r="A791" s="69"/>
      <c r="B791" s="69"/>
      <c r="C791" s="159"/>
      <c r="D791" s="69"/>
      <c r="E791" s="69"/>
      <c r="F791" s="160"/>
      <c r="G791" s="160"/>
      <c r="H791" s="69"/>
      <c r="I791" s="69"/>
      <c r="J791" s="4"/>
      <c r="K791" s="4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 spans="1:26" ht="15.75" customHeight="1" x14ac:dyDescent="0.3">
      <c r="A792" s="69"/>
      <c r="B792" s="69"/>
      <c r="C792" s="159"/>
      <c r="D792" s="69"/>
      <c r="E792" s="69"/>
      <c r="F792" s="160"/>
      <c r="G792" s="160"/>
      <c r="H792" s="69"/>
      <c r="I792" s="69"/>
      <c r="J792" s="4"/>
      <c r="K792" s="4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 spans="1:26" ht="15.75" customHeight="1" x14ac:dyDescent="0.3">
      <c r="A793" s="69"/>
      <c r="B793" s="69"/>
      <c r="C793" s="159"/>
      <c r="D793" s="69"/>
      <c r="E793" s="69"/>
      <c r="F793" s="160"/>
      <c r="G793" s="160"/>
      <c r="H793" s="69"/>
      <c r="I793" s="69"/>
      <c r="J793" s="4"/>
      <c r="K793" s="4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 spans="1:26" ht="15.75" customHeight="1" x14ac:dyDescent="0.3">
      <c r="A794" s="69"/>
      <c r="B794" s="69"/>
      <c r="C794" s="159"/>
      <c r="D794" s="69"/>
      <c r="E794" s="69"/>
      <c r="F794" s="160"/>
      <c r="G794" s="160"/>
      <c r="H794" s="69"/>
      <c r="I794" s="69"/>
      <c r="J794" s="4"/>
      <c r="K794" s="4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 spans="1:26" ht="15.75" customHeight="1" x14ac:dyDescent="0.3">
      <c r="A795" s="69"/>
      <c r="B795" s="69"/>
      <c r="C795" s="159"/>
      <c r="D795" s="69"/>
      <c r="E795" s="69"/>
      <c r="F795" s="160"/>
      <c r="G795" s="160"/>
      <c r="H795" s="69"/>
      <c r="I795" s="69"/>
      <c r="J795" s="4"/>
      <c r="K795" s="4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 spans="1:26" ht="15.75" customHeight="1" x14ac:dyDescent="0.3">
      <c r="A796" s="69"/>
      <c r="B796" s="69"/>
      <c r="C796" s="159"/>
      <c r="D796" s="69"/>
      <c r="E796" s="69"/>
      <c r="F796" s="160"/>
      <c r="G796" s="160"/>
      <c r="H796" s="69"/>
      <c r="I796" s="69"/>
      <c r="J796" s="4"/>
      <c r="K796" s="4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 spans="1:26" ht="15.75" customHeight="1" x14ac:dyDescent="0.3">
      <c r="A797" s="69"/>
      <c r="B797" s="69"/>
      <c r="C797" s="159"/>
      <c r="D797" s="69"/>
      <c r="E797" s="69"/>
      <c r="F797" s="160"/>
      <c r="G797" s="160"/>
      <c r="H797" s="69"/>
      <c r="I797" s="69"/>
      <c r="J797" s="4"/>
      <c r="K797" s="4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 spans="1:26" ht="15.75" customHeight="1" x14ac:dyDescent="0.3">
      <c r="A798" s="69"/>
      <c r="B798" s="69"/>
      <c r="C798" s="159"/>
      <c r="D798" s="69"/>
      <c r="E798" s="69"/>
      <c r="F798" s="160"/>
      <c r="G798" s="160"/>
      <c r="H798" s="69"/>
      <c r="I798" s="69"/>
      <c r="J798" s="4"/>
      <c r="K798" s="4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 spans="1:26" ht="15.75" customHeight="1" x14ac:dyDescent="0.3">
      <c r="A799" s="69"/>
      <c r="B799" s="69"/>
      <c r="C799" s="159"/>
      <c r="D799" s="69"/>
      <c r="E799" s="69"/>
      <c r="F799" s="160"/>
      <c r="G799" s="160"/>
      <c r="H799" s="69"/>
      <c r="I799" s="69"/>
      <c r="J799" s="4"/>
      <c r="K799" s="4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 spans="1:26" ht="15.75" customHeight="1" x14ac:dyDescent="0.3">
      <c r="A800" s="69"/>
      <c r="B800" s="69"/>
      <c r="C800" s="159"/>
      <c r="D800" s="69"/>
      <c r="E800" s="69"/>
      <c r="F800" s="160"/>
      <c r="G800" s="160"/>
      <c r="H800" s="69"/>
      <c r="I800" s="69"/>
      <c r="J800" s="4"/>
      <c r="K800" s="4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 spans="1:26" ht="15.75" customHeight="1" x14ac:dyDescent="0.3">
      <c r="A801" s="69"/>
      <c r="B801" s="69"/>
      <c r="C801" s="159"/>
      <c r="D801" s="69"/>
      <c r="E801" s="69"/>
      <c r="F801" s="160"/>
      <c r="G801" s="160"/>
      <c r="H801" s="69"/>
      <c r="I801" s="69"/>
      <c r="J801" s="4"/>
      <c r="K801" s="4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 spans="1:26" ht="15.75" customHeight="1" x14ac:dyDescent="0.3">
      <c r="A802" s="69"/>
      <c r="B802" s="69"/>
      <c r="C802" s="159"/>
      <c r="D802" s="69"/>
      <c r="E802" s="69"/>
      <c r="F802" s="160"/>
      <c r="G802" s="160"/>
      <c r="H802" s="69"/>
      <c r="I802" s="69"/>
      <c r="J802" s="4"/>
      <c r="K802" s="4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 spans="1:26" ht="15.75" customHeight="1" x14ac:dyDescent="0.3">
      <c r="A803" s="69"/>
      <c r="B803" s="69"/>
      <c r="C803" s="159"/>
      <c r="D803" s="69"/>
      <c r="E803" s="69"/>
      <c r="F803" s="160"/>
      <c r="G803" s="160"/>
      <c r="H803" s="69"/>
      <c r="I803" s="69"/>
      <c r="J803" s="4"/>
      <c r="K803" s="4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 spans="1:26" ht="15.75" customHeight="1" x14ac:dyDescent="0.3">
      <c r="A804" s="69"/>
      <c r="B804" s="69"/>
      <c r="C804" s="159"/>
      <c r="D804" s="69"/>
      <c r="E804" s="69"/>
      <c r="F804" s="160"/>
      <c r="G804" s="160"/>
      <c r="H804" s="69"/>
      <c r="I804" s="69"/>
      <c r="J804" s="4"/>
      <c r="K804" s="4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 spans="1:26" ht="15.75" customHeight="1" x14ac:dyDescent="0.3">
      <c r="A805" s="69"/>
      <c r="B805" s="69"/>
      <c r="C805" s="159"/>
      <c r="D805" s="69"/>
      <c r="E805" s="69"/>
      <c r="F805" s="160"/>
      <c r="G805" s="160"/>
      <c r="H805" s="69"/>
      <c r="I805" s="69"/>
      <c r="J805" s="4"/>
      <c r="K805" s="4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 spans="1:26" ht="15.75" customHeight="1" x14ac:dyDescent="0.3">
      <c r="A806" s="69"/>
      <c r="B806" s="69"/>
      <c r="C806" s="159"/>
      <c r="D806" s="69"/>
      <c r="E806" s="69"/>
      <c r="F806" s="160"/>
      <c r="G806" s="160"/>
      <c r="H806" s="69"/>
      <c r="I806" s="69"/>
      <c r="J806" s="4"/>
      <c r="K806" s="4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 spans="1:26" ht="15.75" customHeight="1" x14ac:dyDescent="0.3">
      <c r="A807" s="69"/>
      <c r="B807" s="69"/>
      <c r="C807" s="159"/>
      <c r="D807" s="69"/>
      <c r="E807" s="69"/>
      <c r="F807" s="160"/>
      <c r="G807" s="160"/>
      <c r="H807" s="69"/>
      <c r="I807" s="69"/>
      <c r="J807" s="4"/>
      <c r="K807" s="4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 spans="1:26" ht="15.75" customHeight="1" x14ac:dyDescent="0.3">
      <c r="A808" s="69"/>
      <c r="B808" s="69"/>
      <c r="C808" s="159"/>
      <c r="D808" s="69"/>
      <c r="E808" s="69"/>
      <c r="F808" s="160"/>
      <c r="G808" s="160"/>
      <c r="H808" s="69"/>
      <c r="I808" s="69"/>
      <c r="J808" s="4"/>
      <c r="K808" s="4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 spans="1:26" ht="15.75" customHeight="1" x14ac:dyDescent="0.3">
      <c r="A809" s="69"/>
      <c r="B809" s="69"/>
      <c r="C809" s="159"/>
      <c r="D809" s="69"/>
      <c r="E809" s="69"/>
      <c r="F809" s="160"/>
      <c r="G809" s="160"/>
      <c r="H809" s="69"/>
      <c r="I809" s="69"/>
      <c r="J809" s="4"/>
      <c r="K809" s="4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 spans="1:26" ht="15.75" customHeight="1" x14ac:dyDescent="0.3">
      <c r="A810" s="69"/>
      <c r="B810" s="69"/>
      <c r="C810" s="159"/>
      <c r="D810" s="69"/>
      <c r="E810" s="69"/>
      <c r="F810" s="160"/>
      <c r="G810" s="160"/>
      <c r="H810" s="69"/>
      <c r="I810" s="69"/>
      <c r="J810" s="4"/>
      <c r="K810" s="4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 spans="1:26" ht="15.75" customHeight="1" x14ac:dyDescent="0.3">
      <c r="A811" s="69"/>
      <c r="B811" s="69"/>
      <c r="C811" s="159"/>
      <c r="D811" s="69"/>
      <c r="E811" s="69"/>
      <c r="F811" s="160"/>
      <c r="G811" s="160"/>
      <c r="H811" s="69"/>
      <c r="I811" s="69"/>
      <c r="J811" s="4"/>
      <c r="K811" s="4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 spans="1:26" ht="15.75" customHeight="1" x14ac:dyDescent="0.3">
      <c r="A812" s="69"/>
      <c r="B812" s="69"/>
      <c r="C812" s="159"/>
      <c r="D812" s="69"/>
      <c r="E812" s="69"/>
      <c r="F812" s="160"/>
      <c r="G812" s="160"/>
      <c r="H812" s="69"/>
      <c r="I812" s="69"/>
      <c r="J812" s="4"/>
      <c r="K812" s="4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 spans="1:26" ht="15.75" customHeight="1" x14ac:dyDescent="0.3">
      <c r="A813" s="69"/>
      <c r="B813" s="69"/>
      <c r="C813" s="159"/>
      <c r="D813" s="69"/>
      <c r="E813" s="69"/>
      <c r="F813" s="160"/>
      <c r="G813" s="160"/>
      <c r="H813" s="69"/>
      <c r="I813" s="69"/>
      <c r="J813" s="4"/>
      <c r="K813" s="4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 spans="1:26" ht="15.75" customHeight="1" x14ac:dyDescent="0.3">
      <c r="A814" s="69"/>
      <c r="B814" s="69"/>
      <c r="C814" s="159"/>
      <c r="D814" s="69"/>
      <c r="E814" s="69"/>
      <c r="F814" s="160"/>
      <c r="G814" s="160"/>
      <c r="H814" s="69"/>
      <c r="I814" s="69"/>
      <c r="J814" s="4"/>
      <c r="K814" s="4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 spans="1:26" ht="15.75" customHeight="1" x14ac:dyDescent="0.3">
      <c r="A815" s="69"/>
      <c r="B815" s="69"/>
      <c r="C815" s="159"/>
      <c r="D815" s="69"/>
      <c r="E815" s="69"/>
      <c r="F815" s="160"/>
      <c r="G815" s="160"/>
      <c r="H815" s="69"/>
      <c r="I815" s="69"/>
      <c r="J815" s="4"/>
      <c r="K815" s="4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 spans="1:26" ht="15.75" customHeight="1" x14ac:dyDescent="0.3">
      <c r="A816" s="69"/>
      <c r="B816" s="69"/>
      <c r="C816" s="159"/>
      <c r="D816" s="69"/>
      <c r="E816" s="69"/>
      <c r="F816" s="160"/>
      <c r="G816" s="160"/>
      <c r="H816" s="69"/>
      <c r="I816" s="69"/>
      <c r="J816" s="4"/>
      <c r="K816" s="4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 spans="1:26" ht="15.75" customHeight="1" x14ac:dyDescent="0.3">
      <c r="A817" s="69"/>
      <c r="B817" s="69"/>
      <c r="C817" s="159"/>
      <c r="D817" s="69"/>
      <c r="E817" s="69"/>
      <c r="F817" s="160"/>
      <c r="G817" s="160"/>
      <c r="H817" s="69"/>
      <c r="I817" s="69"/>
      <c r="J817" s="4"/>
      <c r="K817" s="4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 spans="1:26" ht="15.75" customHeight="1" x14ac:dyDescent="0.3">
      <c r="A818" s="69"/>
      <c r="B818" s="69"/>
      <c r="C818" s="159"/>
      <c r="D818" s="69"/>
      <c r="E818" s="69"/>
      <c r="F818" s="160"/>
      <c r="G818" s="160"/>
      <c r="H818" s="69"/>
      <c r="I818" s="69"/>
      <c r="J818" s="4"/>
      <c r="K818" s="4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 spans="1:26" ht="15.75" customHeight="1" x14ac:dyDescent="0.3">
      <c r="A819" s="69"/>
      <c r="B819" s="69"/>
      <c r="C819" s="159"/>
      <c r="D819" s="69"/>
      <c r="E819" s="69"/>
      <c r="F819" s="160"/>
      <c r="G819" s="160"/>
      <c r="H819" s="69"/>
      <c r="I819" s="69"/>
      <c r="J819" s="4"/>
      <c r="K819" s="4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 spans="1:26" ht="15.75" customHeight="1" x14ac:dyDescent="0.3">
      <c r="A820" s="69"/>
      <c r="B820" s="69"/>
      <c r="C820" s="159"/>
      <c r="D820" s="69"/>
      <c r="E820" s="69"/>
      <c r="F820" s="160"/>
      <c r="G820" s="160"/>
      <c r="H820" s="69"/>
      <c r="I820" s="69"/>
      <c r="J820" s="4"/>
      <c r="K820" s="4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 spans="1:26" ht="15.75" customHeight="1" x14ac:dyDescent="0.3">
      <c r="A821" s="69"/>
      <c r="B821" s="69"/>
      <c r="C821" s="159"/>
      <c r="D821" s="69"/>
      <c r="E821" s="69"/>
      <c r="F821" s="160"/>
      <c r="G821" s="160"/>
      <c r="H821" s="69"/>
      <c r="I821" s="69"/>
      <c r="J821" s="4"/>
      <c r="K821" s="4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 spans="1:26" ht="15.75" customHeight="1" x14ac:dyDescent="0.3">
      <c r="A822" s="69"/>
      <c r="B822" s="69"/>
      <c r="C822" s="159"/>
      <c r="D822" s="69"/>
      <c r="E822" s="69"/>
      <c r="F822" s="160"/>
      <c r="G822" s="160"/>
      <c r="H822" s="69"/>
      <c r="I822" s="69"/>
      <c r="J822" s="4"/>
      <c r="K822" s="4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 spans="1:26" ht="15.75" customHeight="1" x14ac:dyDescent="0.3">
      <c r="A823" s="69"/>
      <c r="B823" s="69"/>
      <c r="C823" s="159"/>
      <c r="D823" s="69"/>
      <c r="E823" s="69"/>
      <c r="F823" s="160"/>
      <c r="G823" s="160"/>
      <c r="H823" s="69"/>
      <c r="I823" s="69"/>
      <c r="J823" s="4"/>
      <c r="K823" s="4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 spans="1:26" ht="15.75" customHeight="1" x14ac:dyDescent="0.3">
      <c r="A824" s="69"/>
      <c r="B824" s="69"/>
      <c r="C824" s="159"/>
      <c r="D824" s="69"/>
      <c r="E824" s="69"/>
      <c r="F824" s="160"/>
      <c r="G824" s="160"/>
      <c r="H824" s="69"/>
      <c r="I824" s="69"/>
      <c r="J824" s="4"/>
      <c r="K824" s="4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 spans="1:26" ht="15.75" customHeight="1" x14ac:dyDescent="0.3">
      <c r="A825" s="69"/>
      <c r="B825" s="69"/>
      <c r="C825" s="159"/>
      <c r="D825" s="69"/>
      <c r="E825" s="69"/>
      <c r="F825" s="160"/>
      <c r="G825" s="160"/>
      <c r="H825" s="69"/>
      <c r="I825" s="69"/>
      <c r="J825" s="4"/>
      <c r="K825" s="4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 spans="1:26" ht="15.75" customHeight="1" x14ac:dyDescent="0.3">
      <c r="A826" s="69"/>
      <c r="B826" s="69"/>
      <c r="C826" s="159"/>
      <c r="D826" s="69"/>
      <c r="E826" s="69"/>
      <c r="F826" s="160"/>
      <c r="G826" s="160"/>
      <c r="H826" s="69"/>
      <c r="I826" s="69"/>
      <c r="J826" s="4"/>
      <c r="K826" s="4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 spans="1:26" ht="15.75" customHeight="1" x14ac:dyDescent="0.3">
      <c r="A827" s="69"/>
      <c r="B827" s="69"/>
      <c r="C827" s="159"/>
      <c r="D827" s="69"/>
      <c r="E827" s="69"/>
      <c r="F827" s="160"/>
      <c r="G827" s="160"/>
      <c r="H827" s="69"/>
      <c r="I827" s="69"/>
      <c r="J827" s="4"/>
      <c r="K827" s="4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 spans="1:26" ht="15.75" customHeight="1" x14ac:dyDescent="0.3">
      <c r="A828" s="69"/>
      <c r="B828" s="69"/>
      <c r="C828" s="159"/>
      <c r="D828" s="69"/>
      <c r="E828" s="69"/>
      <c r="F828" s="160"/>
      <c r="G828" s="160"/>
      <c r="H828" s="69"/>
      <c r="I828" s="69"/>
      <c r="J828" s="4"/>
      <c r="K828" s="4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 spans="1:26" ht="15.75" customHeight="1" x14ac:dyDescent="0.3">
      <c r="A829" s="69"/>
      <c r="B829" s="69"/>
      <c r="C829" s="159"/>
      <c r="D829" s="69"/>
      <c r="E829" s="69"/>
      <c r="F829" s="160"/>
      <c r="G829" s="160"/>
      <c r="H829" s="69"/>
      <c r="I829" s="69"/>
      <c r="J829" s="4"/>
      <c r="K829" s="4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 spans="1:26" ht="15.75" customHeight="1" x14ac:dyDescent="0.3">
      <c r="A830" s="69"/>
      <c r="B830" s="69"/>
      <c r="C830" s="159"/>
      <c r="D830" s="69"/>
      <c r="E830" s="69"/>
      <c r="F830" s="160"/>
      <c r="G830" s="160"/>
      <c r="H830" s="69"/>
      <c r="I830" s="69"/>
      <c r="J830" s="4"/>
      <c r="K830" s="4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 spans="1:26" ht="15.75" customHeight="1" x14ac:dyDescent="0.3">
      <c r="A831" s="69"/>
      <c r="B831" s="69"/>
      <c r="C831" s="159"/>
      <c r="D831" s="69"/>
      <c r="E831" s="69"/>
      <c r="F831" s="160"/>
      <c r="G831" s="160"/>
      <c r="H831" s="69"/>
      <c r="I831" s="69"/>
      <c r="J831" s="4"/>
      <c r="K831" s="4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 spans="1:26" ht="15.75" customHeight="1" x14ac:dyDescent="0.3">
      <c r="A832" s="69"/>
      <c r="B832" s="69"/>
      <c r="C832" s="159"/>
      <c r="D832" s="69"/>
      <c r="E832" s="69"/>
      <c r="F832" s="160"/>
      <c r="G832" s="160"/>
      <c r="H832" s="69"/>
      <c r="I832" s="69"/>
      <c r="J832" s="4"/>
      <c r="K832" s="4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 spans="1:26" ht="15.75" customHeight="1" x14ac:dyDescent="0.3">
      <c r="A833" s="69"/>
      <c r="B833" s="69"/>
      <c r="C833" s="159"/>
      <c r="D833" s="69"/>
      <c r="E833" s="69"/>
      <c r="F833" s="160"/>
      <c r="G833" s="160"/>
      <c r="H833" s="69"/>
      <c r="I833" s="69"/>
      <c r="J833" s="4"/>
      <c r="K833" s="4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 spans="1:26" ht="15.75" customHeight="1" x14ac:dyDescent="0.3">
      <c r="A834" s="69"/>
      <c r="B834" s="69"/>
      <c r="C834" s="159"/>
      <c r="D834" s="69"/>
      <c r="E834" s="69"/>
      <c r="F834" s="160"/>
      <c r="G834" s="160"/>
      <c r="H834" s="69"/>
      <c r="I834" s="69"/>
      <c r="J834" s="4"/>
      <c r="K834" s="4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 spans="1:26" ht="15.75" customHeight="1" x14ac:dyDescent="0.3">
      <c r="A835" s="69"/>
      <c r="B835" s="69"/>
      <c r="C835" s="159"/>
      <c r="D835" s="69"/>
      <c r="E835" s="69"/>
      <c r="F835" s="160"/>
      <c r="G835" s="160"/>
      <c r="H835" s="69"/>
      <c r="I835" s="69"/>
      <c r="J835" s="4"/>
      <c r="K835" s="4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 spans="1:26" ht="15.75" customHeight="1" x14ac:dyDescent="0.3">
      <c r="A836" s="69"/>
      <c r="B836" s="69"/>
      <c r="C836" s="159"/>
      <c r="D836" s="69"/>
      <c r="E836" s="69"/>
      <c r="F836" s="160"/>
      <c r="G836" s="160"/>
      <c r="H836" s="69"/>
      <c r="I836" s="69"/>
      <c r="J836" s="4"/>
      <c r="K836" s="4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 spans="1:26" ht="15.75" customHeight="1" x14ac:dyDescent="0.3">
      <c r="A837" s="69"/>
      <c r="B837" s="69"/>
      <c r="C837" s="159"/>
      <c r="D837" s="69"/>
      <c r="E837" s="69"/>
      <c r="F837" s="160"/>
      <c r="G837" s="160"/>
      <c r="H837" s="69"/>
      <c r="I837" s="69"/>
      <c r="J837" s="4"/>
      <c r="K837" s="4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 spans="1:26" ht="15.75" customHeight="1" x14ac:dyDescent="0.3">
      <c r="A838" s="69"/>
      <c r="B838" s="69"/>
      <c r="C838" s="159"/>
      <c r="D838" s="69"/>
      <c r="E838" s="69"/>
      <c r="F838" s="160"/>
      <c r="G838" s="160"/>
      <c r="H838" s="69"/>
      <c r="I838" s="69"/>
      <c r="J838" s="4"/>
      <c r="K838" s="4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 spans="1:26" ht="15.75" customHeight="1" x14ac:dyDescent="0.3">
      <c r="A839" s="69"/>
      <c r="B839" s="69"/>
      <c r="C839" s="159"/>
      <c r="D839" s="69"/>
      <c r="E839" s="69"/>
      <c r="F839" s="160"/>
      <c r="G839" s="160"/>
      <c r="H839" s="69"/>
      <c r="I839" s="69"/>
      <c r="J839" s="4"/>
      <c r="K839" s="4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 spans="1:26" ht="15.75" customHeight="1" x14ac:dyDescent="0.3">
      <c r="A840" s="69"/>
      <c r="B840" s="69"/>
      <c r="C840" s="159"/>
      <c r="D840" s="69"/>
      <c r="E840" s="69"/>
      <c r="F840" s="160"/>
      <c r="G840" s="160"/>
      <c r="H840" s="69"/>
      <c r="I840" s="69"/>
      <c r="J840" s="4"/>
      <c r="K840" s="4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 spans="1:26" ht="15.75" customHeight="1" x14ac:dyDescent="0.3">
      <c r="A841" s="69"/>
      <c r="B841" s="69"/>
      <c r="C841" s="159"/>
      <c r="D841" s="69"/>
      <c r="E841" s="69"/>
      <c r="F841" s="160"/>
      <c r="G841" s="160"/>
      <c r="H841" s="69"/>
      <c r="I841" s="69"/>
      <c r="J841" s="4"/>
      <c r="K841" s="4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 spans="1:26" ht="15.75" customHeight="1" x14ac:dyDescent="0.3">
      <c r="A842" s="69"/>
      <c r="B842" s="69"/>
      <c r="C842" s="159"/>
      <c r="D842" s="69"/>
      <c r="E842" s="69"/>
      <c r="F842" s="160"/>
      <c r="G842" s="160"/>
      <c r="H842" s="69"/>
      <c r="I842" s="69"/>
      <c r="J842" s="4"/>
      <c r="K842" s="4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 spans="1:26" ht="15.75" customHeight="1" x14ac:dyDescent="0.3">
      <c r="A843" s="69"/>
      <c r="B843" s="69"/>
      <c r="C843" s="159"/>
      <c r="D843" s="69"/>
      <c r="E843" s="69"/>
      <c r="F843" s="160"/>
      <c r="G843" s="160"/>
      <c r="H843" s="69"/>
      <c r="I843" s="69"/>
      <c r="J843" s="4"/>
      <c r="K843" s="4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 spans="1:26" ht="15.75" customHeight="1" x14ac:dyDescent="0.3">
      <c r="A844" s="69"/>
      <c r="B844" s="69"/>
      <c r="C844" s="159"/>
      <c r="D844" s="69"/>
      <c r="E844" s="69"/>
      <c r="F844" s="160"/>
      <c r="G844" s="160"/>
      <c r="H844" s="69"/>
      <c r="I844" s="69"/>
      <c r="J844" s="4"/>
      <c r="K844" s="4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 spans="1:26" ht="15.75" customHeight="1" x14ac:dyDescent="0.3">
      <c r="A845" s="69"/>
      <c r="B845" s="69"/>
      <c r="C845" s="159"/>
      <c r="D845" s="69"/>
      <c r="E845" s="69"/>
      <c r="F845" s="160"/>
      <c r="G845" s="160"/>
      <c r="H845" s="69"/>
      <c r="I845" s="69"/>
      <c r="J845" s="4"/>
      <c r="K845" s="4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 spans="1:26" ht="15.75" customHeight="1" x14ac:dyDescent="0.3">
      <c r="A846" s="69"/>
      <c r="B846" s="69"/>
      <c r="C846" s="159"/>
      <c r="D846" s="69"/>
      <c r="E846" s="69"/>
      <c r="F846" s="160"/>
      <c r="G846" s="160"/>
      <c r="H846" s="69"/>
      <c r="I846" s="69"/>
      <c r="J846" s="4"/>
      <c r="K846" s="4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 spans="1:26" ht="15.75" customHeight="1" x14ac:dyDescent="0.3">
      <c r="A847" s="69"/>
      <c r="B847" s="69"/>
      <c r="C847" s="159"/>
      <c r="D847" s="69"/>
      <c r="E847" s="69"/>
      <c r="F847" s="160"/>
      <c r="G847" s="160"/>
      <c r="H847" s="69"/>
      <c r="I847" s="69"/>
      <c r="J847" s="4"/>
      <c r="K847" s="4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 spans="1:26" ht="15.75" customHeight="1" x14ac:dyDescent="0.3">
      <c r="A848" s="69"/>
      <c r="B848" s="69"/>
      <c r="C848" s="159"/>
      <c r="D848" s="69"/>
      <c r="E848" s="69"/>
      <c r="F848" s="160"/>
      <c r="G848" s="160"/>
      <c r="H848" s="69"/>
      <c r="I848" s="69"/>
      <c r="J848" s="4"/>
      <c r="K848" s="4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 spans="1:26" ht="15.75" customHeight="1" x14ac:dyDescent="0.3">
      <c r="A849" s="69"/>
      <c r="B849" s="69"/>
      <c r="C849" s="159"/>
      <c r="D849" s="69"/>
      <c r="E849" s="69"/>
      <c r="F849" s="160"/>
      <c r="G849" s="160"/>
      <c r="H849" s="69"/>
      <c r="I849" s="69"/>
      <c r="J849" s="4"/>
      <c r="K849" s="4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 spans="1:26" ht="15.75" customHeight="1" x14ac:dyDescent="0.3">
      <c r="A850" s="69"/>
      <c r="B850" s="69"/>
      <c r="C850" s="159"/>
      <c r="D850" s="69"/>
      <c r="E850" s="69"/>
      <c r="F850" s="160"/>
      <c r="G850" s="160"/>
      <c r="H850" s="69"/>
      <c r="I850" s="69"/>
      <c r="J850" s="4"/>
      <c r="K850" s="4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 spans="1:26" ht="15.75" customHeight="1" x14ac:dyDescent="0.3">
      <c r="A851" s="69"/>
      <c r="B851" s="69"/>
      <c r="C851" s="159"/>
      <c r="D851" s="69"/>
      <c r="E851" s="69"/>
      <c r="F851" s="160"/>
      <c r="G851" s="160"/>
      <c r="H851" s="69"/>
      <c r="I851" s="69"/>
      <c r="J851" s="4"/>
      <c r="K851" s="4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 spans="1:26" ht="15.75" customHeight="1" x14ac:dyDescent="0.3">
      <c r="A852" s="69"/>
      <c r="B852" s="69"/>
      <c r="C852" s="159"/>
      <c r="D852" s="69"/>
      <c r="E852" s="69"/>
      <c r="F852" s="160"/>
      <c r="G852" s="160"/>
      <c r="H852" s="69"/>
      <c r="I852" s="69"/>
      <c r="J852" s="4"/>
      <c r="K852" s="4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 spans="1:26" ht="15.75" customHeight="1" x14ac:dyDescent="0.3">
      <c r="A853" s="69"/>
      <c r="B853" s="69"/>
      <c r="C853" s="159"/>
      <c r="D853" s="69"/>
      <c r="E853" s="69"/>
      <c r="F853" s="160"/>
      <c r="G853" s="160"/>
      <c r="H853" s="69"/>
      <c r="I853" s="69"/>
      <c r="J853" s="4"/>
      <c r="K853" s="4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 spans="1:26" ht="15.75" customHeight="1" x14ac:dyDescent="0.3">
      <c r="A854" s="69"/>
      <c r="B854" s="69"/>
      <c r="C854" s="159"/>
      <c r="D854" s="69"/>
      <c r="E854" s="69"/>
      <c r="F854" s="160"/>
      <c r="G854" s="160"/>
      <c r="H854" s="69"/>
      <c r="I854" s="69"/>
      <c r="J854" s="4"/>
      <c r="K854" s="4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 spans="1:26" ht="15.75" customHeight="1" x14ac:dyDescent="0.3">
      <c r="A855" s="69"/>
      <c r="B855" s="69"/>
      <c r="C855" s="159"/>
      <c r="D855" s="69"/>
      <c r="E855" s="69"/>
      <c r="F855" s="160"/>
      <c r="G855" s="160"/>
      <c r="H855" s="69"/>
      <c r="I855" s="69"/>
      <c r="J855" s="4"/>
      <c r="K855" s="4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 spans="1:26" ht="15.75" customHeight="1" x14ac:dyDescent="0.3">
      <c r="A856" s="69"/>
      <c r="B856" s="69"/>
      <c r="C856" s="159"/>
      <c r="D856" s="69"/>
      <c r="E856" s="69"/>
      <c r="F856" s="160"/>
      <c r="G856" s="160"/>
      <c r="H856" s="69"/>
      <c r="I856" s="69"/>
      <c r="J856" s="4"/>
      <c r="K856" s="4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 spans="1:26" ht="15.75" customHeight="1" x14ac:dyDescent="0.3">
      <c r="A857" s="69"/>
      <c r="B857" s="69"/>
      <c r="C857" s="159"/>
      <c r="D857" s="69"/>
      <c r="E857" s="69"/>
      <c r="F857" s="160"/>
      <c r="G857" s="160"/>
      <c r="H857" s="69"/>
      <c r="I857" s="69"/>
      <c r="J857" s="4"/>
      <c r="K857" s="4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 spans="1:26" ht="15.75" customHeight="1" x14ac:dyDescent="0.3">
      <c r="A858" s="69"/>
      <c r="B858" s="69"/>
      <c r="C858" s="159"/>
      <c r="D858" s="69"/>
      <c r="E858" s="69"/>
      <c r="F858" s="160"/>
      <c r="G858" s="160"/>
      <c r="H858" s="69"/>
      <c r="I858" s="69"/>
      <c r="J858" s="4"/>
      <c r="K858" s="4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 spans="1:26" ht="15.75" customHeight="1" x14ac:dyDescent="0.3">
      <c r="A859" s="69"/>
      <c r="B859" s="69"/>
      <c r="C859" s="159"/>
      <c r="D859" s="69"/>
      <c r="E859" s="69"/>
      <c r="F859" s="160"/>
      <c r="G859" s="160"/>
      <c r="H859" s="69"/>
      <c r="I859" s="69"/>
      <c r="J859" s="4"/>
      <c r="K859" s="4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 spans="1:26" ht="15.75" customHeight="1" x14ac:dyDescent="0.3">
      <c r="A860" s="69"/>
      <c r="B860" s="69"/>
      <c r="C860" s="159"/>
      <c r="D860" s="69"/>
      <c r="E860" s="69"/>
      <c r="F860" s="160"/>
      <c r="G860" s="160"/>
      <c r="H860" s="69"/>
      <c r="I860" s="69"/>
      <c r="J860" s="4"/>
      <c r="K860" s="4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 spans="1:26" ht="15.75" customHeight="1" x14ac:dyDescent="0.3">
      <c r="A861" s="69"/>
      <c r="B861" s="69"/>
      <c r="C861" s="159"/>
      <c r="D861" s="69"/>
      <c r="E861" s="69"/>
      <c r="F861" s="160"/>
      <c r="G861" s="160"/>
      <c r="H861" s="69"/>
      <c r="I861" s="69"/>
      <c r="J861" s="4"/>
      <c r="K861" s="4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 spans="1:26" ht="15.75" customHeight="1" x14ac:dyDescent="0.3">
      <c r="A862" s="69"/>
      <c r="B862" s="69"/>
      <c r="C862" s="159"/>
      <c r="D862" s="69"/>
      <c r="E862" s="69"/>
      <c r="F862" s="160"/>
      <c r="G862" s="160"/>
      <c r="H862" s="69"/>
      <c r="I862" s="69"/>
      <c r="J862" s="4"/>
      <c r="K862" s="4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 spans="1:26" ht="15.75" customHeight="1" x14ac:dyDescent="0.3">
      <c r="A863" s="69"/>
      <c r="B863" s="69"/>
      <c r="C863" s="159"/>
      <c r="D863" s="69"/>
      <c r="E863" s="69"/>
      <c r="F863" s="160"/>
      <c r="G863" s="160"/>
      <c r="H863" s="69"/>
      <c r="I863" s="69"/>
      <c r="J863" s="4"/>
      <c r="K863" s="4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 spans="1:26" ht="15.75" customHeight="1" x14ac:dyDescent="0.3">
      <c r="A864" s="69"/>
      <c r="B864" s="69"/>
      <c r="C864" s="159"/>
      <c r="D864" s="69"/>
      <c r="E864" s="69"/>
      <c r="F864" s="160"/>
      <c r="G864" s="160"/>
      <c r="H864" s="69"/>
      <c r="I864" s="69"/>
      <c r="J864" s="4"/>
      <c r="K864" s="4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 spans="1:26" ht="15.75" customHeight="1" x14ac:dyDescent="0.3">
      <c r="A865" s="69"/>
      <c r="B865" s="69"/>
      <c r="C865" s="159"/>
      <c r="D865" s="69"/>
      <c r="E865" s="69"/>
      <c r="F865" s="160"/>
      <c r="G865" s="160"/>
      <c r="H865" s="69"/>
      <c r="I865" s="69"/>
      <c r="J865" s="4"/>
      <c r="K865" s="4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 spans="1:26" ht="15.75" customHeight="1" x14ac:dyDescent="0.3">
      <c r="A866" s="69"/>
      <c r="B866" s="69"/>
      <c r="C866" s="159"/>
      <c r="D866" s="69"/>
      <c r="E866" s="69"/>
      <c r="F866" s="160"/>
      <c r="G866" s="160"/>
      <c r="H866" s="69"/>
      <c r="I866" s="69"/>
      <c r="J866" s="4"/>
      <c r="K866" s="4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 spans="1:26" ht="15.75" customHeight="1" x14ac:dyDescent="0.3">
      <c r="A867" s="69"/>
      <c r="B867" s="69"/>
      <c r="C867" s="159"/>
      <c r="D867" s="69"/>
      <c r="E867" s="69"/>
      <c r="F867" s="160"/>
      <c r="G867" s="160"/>
      <c r="H867" s="69"/>
      <c r="I867" s="69"/>
      <c r="J867" s="4"/>
      <c r="K867" s="4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 spans="1:26" ht="15.75" customHeight="1" x14ac:dyDescent="0.3">
      <c r="A868" s="69"/>
      <c r="B868" s="69"/>
      <c r="C868" s="159"/>
      <c r="D868" s="69"/>
      <c r="E868" s="69"/>
      <c r="F868" s="160"/>
      <c r="G868" s="160"/>
      <c r="H868" s="69"/>
      <c r="I868" s="69"/>
      <c r="J868" s="4"/>
      <c r="K868" s="4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 spans="1:26" ht="15.75" customHeight="1" x14ac:dyDescent="0.3">
      <c r="A869" s="69"/>
      <c r="B869" s="69"/>
      <c r="C869" s="159"/>
      <c r="D869" s="69"/>
      <c r="E869" s="69"/>
      <c r="F869" s="160"/>
      <c r="G869" s="160"/>
      <c r="H869" s="69"/>
      <c r="I869" s="69"/>
      <c r="J869" s="4"/>
      <c r="K869" s="4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 spans="1:26" ht="15.75" customHeight="1" x14ac:dyDescent="0.3">
      <c r="A870" s="69"/>
      <c r="B870" s="69"/>
      <c r="C870" s="159"/>
      <c r="D870" s="69"/>
      <c r="E870" s="69"/>
      <c r="F870" s="160"/>
      <c r="G870" s="160"/>
      <c r="H870" s="69"/>
      <c r="I870" s="69"/>
      <c r="J870" s="4"/>
      <c r="K870" s="4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 spans="1:26" ht="15.75" customHeight="1" x14ac:dyDescent="0.3">
      <c r="A871" s="69"/>
      <c r="B871" s="69"/>
      <c r="C871" s="159"/>
      <c r="D871" s="69"/>
      <c r="E871" s="69"/>
      <c r="F871" s="160"/>
      <c r="G871" s="160"/>
      <c r="H871" s="69"/>
      <c r="I871" s="69"/>
      <c r="J871" s="4"/>
      <c r="K871" s="4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 spans="1:26" ht="15.75" customHeight="1" x14ac:dyDescent="0.3">
      <c r="A872" s="69"/>
      <c r="B872" s="69"/>
      <c r="C872" s="159"/>
      <c r="D872" s="69"/>
      <c r="E872" s="69"/>
      <c r="F872" s="160"/>
      <c r="G872" s="160"/>
      <c r="H872" s="69"/>
      <c r="I872" s="69"/>
      <c r="J872" s="4"/>
      <c r="K872" s="4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 spans="1:26" ht="15.75" customHeight="1" x14ac:dyDescent="0.3">
      <c r="A873" s="69"/>
      <c r="B873" s="69"/>
      <c r="C873" s="159"/>
      <c r="D873" s="69"/>
      <c r="E873" s="69"/>
      <c r="F873" s="160"/>
      <c r="G873" s="160"/>
      <c r="H873" s="69"/>
      <c r="I873" s="69"/>
      <c r="J873" s="4"/>
      <c r="K873" s="4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 spans="1:26" ht="15.75" customHeight="1" x14ac:dyDescent="0.3">
      <c r="A874" s="69"/>
      <c r="B874" s="69"/>
      <c r="C874" s="159"/>
      <c r="D874" s="69"/>
      <c r="E874" s="69"/>
      <c r="F874" s="160"/>
      <c r="G874" s="160"/>
      <c r="H874" s="69"/>
      <c r="I874" s="69"/>
      <c r="J874" s="4"/>
      <c r="K874" s="4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 spans="1:26" ht="15.75" customHeight="1" x14ac:dyDescent="0.3">
      <c r="A875" s="69"/>
      <c r="B875" s="69"/>
      <c r="C875" s="159"/>
      <c r="D875" s="69"/>
      <c r="E875" s="69"/>
      <c r="F875" s="160"/>
      <c r="G875" s="160"/>
      <c r="H875" s="69"/>
      <c r="I875" s="69"/>
      <c r="J875" s="4"/>
      <c r="K875" s="4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 spans="1:26" ht="15.75" customHeight="1" x14ac:dyDescent="0.3">
      <c r="A876" s="69"/>
      <c r="B876" s="69"/>
      <c r="C876" s="159"/>
      <c r="D876" s="69"/>
      <c r="E876" s="69"/>
      <c r="F876" s="160"/>
      <c r="G876" s="160"/>
      <c r="H876" s="69"/>
      <c r="I876" s="69"/>
      <c r="J876" s="4"/>
      <c r="K876" s="4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 spans="1:26" ht="15.75" customHeight="1" x14ac:dyDescent="0.3">
      <c r="A877" s="69"/>
      <c r="B877" s="69"/>
      <c r="C877" s="159"/>
      <c r="D877" s="69"/>
      <c r="E877" s="69"/>
      <c r="F877" s="160"/>
      <c r="G877" s="160"/>
      <c r="H877" s="69"/>
      <c r="I877" s="69"/>
      <c r="J877" s="4"/>
      <c r="K877" s="4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 spans="1:26" ht="15.75" customHeight="1" x14ac:dyDescent="0.3">
      <c r="A878" s="69"/>
      <c r="B878" s="69"/>
      <c r="C878" s="159"/>
      <c r="D878" s="69"/>
      <c r="E878" s="69"/>
      <c r="F878" s="160"/>
      <c r="G878" s="160"/>
      <c r="H878" s="69"/>
      <c r="I878" s="69"/>
      <c r="J878" s="4"/>
      <c r="K878" s="4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 spans="1:26" ht="15.75" customHeight="1" x14ac:dyDescent="0.3">
      <c r="A879" s="69"/>
      <c r="B879" s="69"/>
      <c r="C879" s="159"/>
      <c r="D879" s="69"/>
      <c r="E879" s="69"/>
      <c r="F879" s="160"/>
      <c r="G879" s="160"/>
      <c r="H879" s="69"/>
      <c r="I879" s="69"/>
      <c r="J879" s="4"/>
      <c r="K879" s="4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 spans="1:26" ht="15.75" customHeight="1" x14ac:dyDescent="0.3">
      <c r="A880" s="69"/>
      <c r="B880" s="69"/>
      <c r="C880" s="159"/>
      <c r="D880" s="69"/>
      <c r="E880" s="69"/>
      <c r="F880" s="160"/>
      <c r="G880" s="160"/>
      <c r="H880" s="69"/>
      <c r="I880" s="69"/>
      <c r="J880" s="4"/>
      <c r="K880" s="4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 spans="1:26" ht="15.75" customHeight="1" x14ac:dyDescent="0.3">
      <c r="A881" s="69"/>
      <c r="B881" s="69"/>
      <c r="C881" s="159"/>
      <c r="D881" s="69"/>
      <c r="E881" s="69"/>
      <c r="F881" s="160"/>
      <c r="G881" s="160"/>
      <c r="H881" s="69"/>
      <c r="I881" s="69"/>
      <c r="J881" s="4"/>
      <c r="K881" s="4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 spans="1:26" ht="15.75" customHeight="1" x14ac:dyDescent="0.3">
      <c r="A882" s="69"/>
      <c r="B882" s="69"/>
      <c r="C882" s="159"/>
      <c r="D882" s="69"/>
      <c r="E882" s="69"/>
      <c r="F882" s="160"/>
      <c r="G882" s="160"/>
      <c r="H882" s="69"/>
      <c r="I882" s="69"/>
      <c r="J882" s="4"/>
      <c r="K882" s="4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 spans="1:26" ht="15.75" customHeight="1" x14ac:dyDescent="0.3">
      <c r="A883" s="69"/>
      <c r="B883" s="69"/>
      <c r="C883" s="159"/>
      <c r="D883" s="69"/>
      <c r="E883" s="69"/>
      <c r="F883" s="160"/>
      <c r="G883" s="160"/>
      <c r="H883" s="69"/>
      <c r="I883" s="69"/>
      <c r="J883" s="4"/>
      <c r="K883" s="4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 spans="1:26" ht="15.75" customHeight="1" x14ac:dyDescent="0.3">
      <c r="A884" s="69"/>
      <c r="B884" s="69"/>
      <c r="C884" s="159"/>
      <c r="D884" s="69"/>
      <c r="E884" s="69"/>
      <c r="F884" s="160"/>
      <c r="G884" s="160"/>
      <c r="H884" s="69"/>
      <c r="I884" s="69"/>
      <c r="J884" s="4"/>
      <c r="K884" s="4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 spans="1:26" ht="15.75" customHeight="1" x14ac:dyDescent="0.3">
      <c r="A885" s="69"/>
      <c r="B885" s="69"/>
      <c r="C885" s="159"/>
      <c r="D885" s="69"/>
      <c r="E885" s="69"/>
      <c r="F885" s="160"/>
      <c r="G885" s="160"/>
      <c r="H885" s="69"/>
      <c r="I885" s="69"/>
      <c r="J885" s="4"/>
      <c r="K885" s="4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 spans="1:26" ht="15.75" customHeight="1" x14ac:dyDescent="0.3">
      <c r="A886" s="69"/>
      <c r="B886" s="69"/>
      <c r="C886" s="159"/>
      <c r="D886" s="69"/>
      <c r="E886" s="69"/>
      <c r="F886" s="160"/>
      <c r="G886" s="160"/>
      <c r="H886" s="69"/>
      <c r="I886" s="69"/>
      <c r="J886" s="4"/>
      <c r="K886" s="4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 spans="1:26" ht="15.75" customHeight="1" x14ac:dyDescent="0.3">
      <c r="A887" s="69"/>
      <c r="B887" s="69"/>
      <c r="C887" s="159"/>
      <c r="D887" s="69"/>
      <c r="E887" s="69"/>
      <c r="F887" s="160"/>
      <c r="G887" s="160"/>
      <c r="H887" s="69"/>
      <c r="I887" s="69"/>
      <c r="J887" s="4"/>
      <c r="K887" s="4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 spans="1:26" ht="15.75" customHeight="1" x14ac:dyDescent="0.3">
      <c r="A888" s="69"/>
      <c r="B888" s="69"/>
      <c r="C888" s="159"/>
      <c r="D888" s="69"/>
      <c r="E888" s="69"/>
      <c r="F888" s="160"/>
      <c r="G888" s="160"/>
      <c r="H888" s="69"/>
      <c r="I888" s="69"/>
      <c r="J888" s="4"/>
      <c r="K888" s="4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 spans="1:26" ht="15.75" customHeight="1" x14ac:dyDescent="0.3">
      <c r="A889" s="69"/>
      <c r="B889" s="69"/>
      <c r="C889" s="159"/>
      <c r="D889" s="69"/>
      <c r="E889" s="69"/>
      <c r="F889" s="160"/>
      <c r="G889" s="160"/>
      <c r="H889" s="69"/>
      <c r="I889" s="69"/>
      <c r="J889" s="4"/>
      <c r="K889" s="4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 spans="1:26" ht="15.75" customHeight="1" x14ac:dyDescent="0.3">
      <c r="A890" s="69"/>
      <c r="B890" s="69"/>
      <c r="C890" s="159"/>
      <c r="D890" s="69"/>
      <c r="E890" s="69"/>
      <c r="F890" s="160"/>
      <c r="G890" s="160"/>
      <c r="H890" s="69"/>
      <c r="I890" s="69"/>
      <c r="J890" s="4"/>
      <c r="K890" s="4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 spans="1:26" ht="15.75" customHeight="1" x14ac:dyDescent="0.3">
      <c r="A891" s="69"/>
      <c r="B891" s="69"/>
      <c r="C891" s="159"/>
      <c r="D891" s="69"/>
      <c r="E891" s="69"/>
      <c r="F891" s="160"/>
      <c r="G891" s="160"/>
      <c r="H891" s="69"/>
      <c r="I891" s="69"/>
      <c r="J891" s="4"/>
      <c r="K891" s="4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 spans="1:26" ht="15.75" customHeight="1" x14ac:dyDescent="0.3">
      <c r="A892" s="69"/>
      <c r="B892" s="69"/>
      <c r="C892" s="159"/>
      <c r="D892" s="69"/>
      <c r="E892" s="69"/>
      <c r="F892" s="160"/>
      <c r="G892" s="160"/>
      <c r="H892" s="69"/>
      <c r="I892" s="69"/>
      <c r="J892" s="4"/>
      <c r="K892" s="4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 spans="1:26" ht="15.75" customHeight="1" x14ac:dyDescent="0.3">
      <c r="A893" s="69"/>
      <c r="B893" s="69"/>
      <c r="C893" s="159"/>
      <c r="D893" s="69"/>
      <c r="E893" s="69"/>
      <c r="F893" s="160"/>
      <c r="G893" s="160"/>
      <c r="H893" s="69"/>
      <c r="I893" s="69"/>
      <c r="J893" s="4"/>
      <c r="K893" s="4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 spans="1:26" ht="15.75" customHeight="1" x14ac:dyDescent="0.3">
      <c r="A894" s="69"/>
      <c r="B894" s="69"/>
      <c r="C894" s="159"/>
      <c r="D894" s="69"/>
      <c r="E894" s="69"/>
      <c r="F894" s="160"/>
      <c r="G894" s="160"/>
      <c r="H894" s="69"/>
      <c r="I894" s="69"/>
      <c r="J894" s="4"/>
      <c r="K894" s="4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 spans="1:26" ht="15.75" customHeight="1" x14ac:dyDescent="0.3">
      <c r="A895" s="69"/>
      <c r="B895" s="69"/>
      <c r="C895" s="159"/>
      <c r="D895" s="69"/>
      <c r="E895" s="69"/>
      <c r="F895" s="160"/>
      <c r="G895" s="160"/>
      <c r="H895" s="69"/>
      <c r="I895" s="69"/>
      <c r="J895" s="4"/>
      <c r="K895" s="4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 spans="1:26" ht="15.75" customHeight="1" x14ac:dyDescent="0.3">
      <c r="A896" s="69"/>
      <c r="B896" s="69"/>
      <c r="C896" s="159"/>
      <c r="D896" s="69"/>
      <c r="E896" s="69"/>
      <c r="F896" s="160"/>
      <c r="G896" s="160"/>
      <c r="H896" s="69"/>
      <c r="I896" s="69"/>
      <c r="J896" s="4"/>
      <c r="K896" s="4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 spans="1:26" ht="15.75" customHeight="1" x14ac:dyDescent="0.3">
      <c r="A897" s="69"/>
      <c r="B897" s="69"/>
      <c r="C897" s="159"/>
      <c r="D897" s="69"/>
      <c r="E897" s="69"/>
      <c r="F897" s="160"/>
      <c r="G897" s="160"/>
      <c r="H897" s="69"/>
      <c r="I897" s="69"/>
      <c r="J897" s="4"/>
      <c r="K897" s="4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 spans="1:26" ht="15.75" customHeight="1" x14ac:dyDescent="0.3">
      <c r="A898" s="69"/>
      <c r="B898" s="69"/>
      <c r="C898" s="159"/>
      <c r="D898" s="69"/>
      <c r="E898" s="69"/>
      <c r="F898" s="160"/>
      <c r="G898" s="160"/>
      <c r="H898" s="69"/>
      <c r="I898" s="69"/>
      <c r="J898" s="4"/>
      <c r="K898" s="4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 spans="1:26" ht="15.75" customHeight="1" x14ac:dyDescent="0.3">
      <c r="A899" s="69"/>
      <c r="B899" s="69"/>
      <c r="C899" s="159"/>
      <c r="D899" s="69"/>
      <c r="E899" s="69"/>
      <c r="F899" s="160"/>
      <c r="G899" s="160"/>
      <c r="H899" s="69"/>
      <c r="I899" s="69"/>
      <c r="J899" s="4"/>
      <c r="K899" s="4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 spans="1:26" ht="15.75" customHeight="1" x14ac:dyDescent="0.3">
      <c r="A900" s="69"/>
      <c r="B900" s="69"/>
      <c r="C900" s="159"/>
      <c r="D900" s="69"/>
      <c r="E900" s="69"/>
      <c r="F900" s="160"/>
      <c r="G900" s="160"/>
      <c r="H900" s="69"/>
      <c r="I900" s="69"/>
      <c r="J900" s="4"/>
      <c r="K900" s="4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 spans="1:26" ht="15.75" customHeight="1" x14ac:dyDescent="0.3">
      <c r="A901" s="69"/>
      <c r="B901" s="69"/>
      <c r="C901" s="159"/>
      <c r="D901" s="69"/>
      <c r="E901" s="69"/>
      <c r="F901" s="160"/>
      <c r="G901" s="160"/>
      <c r="H901" s="69"/>
      <c r="I901" s="69"/>
      <c r="J901" s="4"/>
      <c r="K901" s="4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 spans="1:26" ht="15.75" customHeight="1" x14ac:dyDescent="0.3">
      <c r="A902" s="69"/>
      <c r="B902" s="69"/>
      <c r="C902" s="159"/>
      <c r="D902" s="69"/>
      <c r="E902" s="69"/>
      <c r="F902" s="160"/>
      <c r="G902" s="160"/>
      <c r="H902" s="69"/>
      <c r="I902" s="69"/>
      <c r="J902" s="4"/>
      <c r="K902" s="4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 spans="1:26" ht="15.75" customHeight="1" x14ac:dyDescent="0.3">
      <c r="A903" s="69"/>
      <c r="B903" s="69"/>
      <c r="C903" s="159"/>
      <c r="D903" s="69"/>
      <c r="E903" s="69"/>
      <c r="F903" s="160"/>
      <c r="G903" s="160"/>
      <c r="H903" s="69"/>
      <c r="I903" s="69"/>
      <c r="J903" s="4"/>
      <c r="K903" s="4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 spans="1:26" ht="15.75" customHeight="1" x14ac:dyDescent="0.3">
      <c r="A904" s="69"/>
      <c r="B904" s="69"/>
      <c r="C904" s="159"/>
      <c r="D904" s="69"/>
      <c r="E904" s="69"/>
      <c r="F904" s="160"/>
      <c r="G904" s="160"/>
      <c r="H904" s="69"/>
      <c r="I904" s="69"/>
      <c r="J904" s="4"/>
      <c r="K904" s="4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 spans="1:26" ht="15.75" customHeight="1" x14ac:dyDescent="0.3">
      <c r="A905" s="69"/>
      <c r="B905" s="69"/>
      <c r="C905" s="159"/>
      <c r="D905" s="69"/>
      <c r="E905" s="69"/>
      <c r="F905" s="160"/>
      <c r="G905" s="160"/>
      <c r="H905" s="69"/>
      <c r="I905" s="69"/>
      <c r="J905" s="4"/>
      <c r="K905" s="4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 spans="1:26" ht="15.75" customHeight="1" x14ac:dyDescent="0.3">
      <c r="A906" s="69"/>
      <c r="B906" s="69"/>
      <c r="C906" s="159"/>
      <c r="D906" s="69"/>
      <c r="E906" s="69"/>
      <c r="F906" s="160"/>
      <c r="G906" s="160"/>
      <c r="H906" s="69"/>
      <c r="I906" s="69"/>
      <c r="J906" s="4"/>
      <c r="K906" s="4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 spans="1:26" ht="15.75" customHeight="1" x14ac:dyDescent="0.3">
      <c r="A907" s="69"/>
      <c r="B907" s="69"/>
      <c r="C907" s="159"/>
      <c r="D907" s="69"/>
      <c r="E907" s="69"/>
      <c r="F907" s="160"/>
      <c r="G907" s="160"/>
      <c r="H907" s="69"/>
      <c r="I907" s="69"/>
      <c r="J907" s="4"/>
      <c r="K907" s="4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 spans="1:26" ht="15.75" customHeight="1" x14ac:dyDescent="0.3">
      <c r="A908" s="69"/>
      <c r="B908" s="69"/>
      <c r="C908" s="159"/>
      <c r="D908" s="69"/>
      <c r="E908" s="69"/>
      <c r="F908" s="160"/>
      <c r="G908" s="160"/>
      <c r="H908" s="69"/>
      <c r="I908" s="69"/>
      <c r="J908" s="4"/>
      <c r="K908" s="4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 spans="1:26" ht="15.75" customHeight="1" x14ac:dyDescent="0.3">
      <c r="A909" s="69"/>
      <c r="B909" s="69"/>
      <c r="C909" s="159"/>
      <c r="D909" s="69"/>
      <c r="E909" s="69"/>
      <c r="F909" s="160"/>
      <c r="G909" s="160"/>
      <c r="H909" s="69"/>
      <c r="I909" s="69"/>
      <c r="J909" s="4"/>
      <c r="K909" s="4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 spans="1:26" ht="15.75" customHeight="1" x14ac:dyDescent="0.3">
      <c r="A910" s="69"/>
      <c r="B910" s="69"/>
      <c r="C910" s="159"/>
      <c r="D910" s="69"/>
      <c r="E910" s="69"/>
      <c r="F910" s="160"/>
      <c r="G910" s="160"/>
      <c r="H910" s="69"/>
      <c r="I910" s="69"/>
      <c r="J910" s="4"/>
      <c r="K910" s="4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 spans="1:26" ht="15.75" customHeight="1" x14ac:dyDescent="0.3">
      <c r="A911" s="69"/>
      <c r="B911" s="69"/>
      <c r="C911" s="159"/>
      <c r="D911" s="69"/>
      <c r="E911" s="69"/>
      <c r="F911" s="160"/>
      <c r="G911" s="160"/>
      <c r="H911" s="69"/>
      <c r="I911" s="69"/>
      <c r="J911" s="4"/>
      <c r="K911" s="4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 spans="1:26" ht="15.75" customHeight="1" x14ac:dyDescent="0.3">
      <c r="A912" s="69"/>
      <c r="B912" s="69"/>
      <c r="C912" s="159"/>
      <c r="D912" s="69"/>
      <c r="E912" s="69"/>
      <c r="F912" s="160"/>
      <c r="G912" s="160"/>
      <c r="H912" s="69"/>
      <c r="I912" s="69"/>
      <c r="J912" s="4"/>
      <c r="K912" s="4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 spans="1:26" ht="15.75" customHeight="1" x14ac:dyDescent="0.3">
      <c r="A913" s="69"/>
      <c r="B913" s="69"/>
      <c r="C913" s="159"/>
      <c r="D913" s="69"/>
      <c r="E913" s="69"/>
      <c r="F913" s="160"/>
      <c r="G913" s="160"/>
      <c r="H913" s="69"/>
      <c r="I913" s="69"/>
      <c r="J913" s="4"/>
      <c r="K913" s="4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 spans="1:26" ht="15.75" customHeight="1" x14ac:dyDescent="0.3">
      <c r="A914" s="69"/>
      <c r="B914" s="69"/>
      <c r="C914" s="159"/>
      <c r="D914" s="69"/>
      <c r="E914" s="69"/>
      <c r="F914" s="160"/>
      <c r="G914" s="160"/>
      <c r="H914" s="69"/>
      <c r="I914" s="69"/>
      <c r="J914" s="4"/>
      <c r="K914" s="4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 spans="1:26" ht="15.75" customHeight="1" x14ac:dyDescent="0.3">
      <c r="A915" s="69"/>
      <c r="B915" s="69"/>
      <c r="C915" s="159"/>
      <c r="D915" s="69"/>
      <c r="E915" s="69"/>
      <c r="F915" s="160"/>
      <c r="G915" s="160"/>
      <c r="H915" s="69"/>
      <c r="I915" s="69"/>
      <c r="J915" s="4"/>
      <c r="K915" s="4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 spans="1:26" ht="15.75" customHeight="1" x14ac:dyDescent="0.3">
      <c r="A916" s="69"/>
      <c r="B916" s="69"/>
      <c r="C916" s="159"/>
      <c r="D916" s="69"/>
      <c r="E916" s="69"/>
      <c r="F916" s="160"/>
      <c r="G916" s="160"/>
      <c r="H916" s="69"/>
      <c r="I916" s="69"/>
      <c r="J916" s="4"/>
      <c r="K916" s="4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 spans="1:26" ht="15.75" customHeight="1" x14ac:dyDescent="0.3">
      <c r="A917" s="69"/>
      <c r="B917" s="69"/>
      <c r="C917" s="159"/>
      <c r="D917" s="69"/>
      <c r="E917" s="69"/>
      <c r="F917" s="160"/>
      <c r="G917" s="160"/>
      <c r="H917" s="69"/>
      <c r="I917" s="69"/>
      <c r="J917" s="4"/>
      <c r="K917" s="4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 spans="1:26" ht="15.75" customHeight="1" x14ac:dyDescent="0.3">
      <c r="A918" s="69"/>
      <c r="B918" s="69"/>
      <c r="C918" s="159"/>
      <c r="D918" s="69"/>
      <c r="E918" s="69"/>
      <c r="F918" s="160"/>
      <c r="G918" s="160"/>
      <c r="H918" s="69"/>
      <c r="I918" s="69"/>
      <c r="J918" s="4"/>
      <c r="K918" s="4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 spans="1:26" ht="15.75" customHeight="1" x14ac:dyDescent="0.3">
      <c r="A919" s="69"/>
      <c r="B919" s="69"/>
      <c r="C919" s="159"/>
      <c r="D919" s="69"/>
      <c r="E919" s="69"/>
      <c r="F919" s="160"/>
      <c r="G919" s="160"/>
      <c r="H919" s="69"/>
      <c r="I919" s="69"/>
      <c r="J919" s="4"/>
      <c r="K919" s="4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 spans="1:26" ht="15.75" customHeight="1" x14ac:dyDescent="0.3">
      <c r="A920" s="69"/>
      <c r="B920" s="69"/>
      <c r="C920" s="159"/>
      <c r="D920" s="69"/>
      <c r="E920" s="69"/>
      <c r="F920" s="160"/>
      <c r="G920" s="160"/>
      <c r="H920" s="69"/>
      <c r="I920" s="69"/>
      <c r="J920" s="4"/>
      <c r="K920" s="4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 spans="1:26" ht="15.75" customHeight="1" x14ac:dyDescent="0.3">
      <c r="A921" s="69"/>
      <c r="B921" s="69"/>
      <c r="C921" s="159"/>
      <c r="D921" s="69"/>
      <c r="E921" s="69"/>
      <c r="F921" s="160"/>
      <c r="G921" s="160"/>
      <c r="H921" s="69"/>
      <c r="I921" s="69"/>
      <c r="J921" s="4"/>
      <c r="K921" s="4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 spans="1:26" ht="15.75" customHeight="1" x14ac:dyDescent="0.3">
      <c r="A922" s="69"/>
      <c r="B922" s="69"/>
      <c r="C922" s="159"/>
      <c r="D922" s="69"/>
      <c r="E922" s="69"/>
      <c r="F922" s="160"/>
      <c r="G922" s="160"/>
      <c r="H922" s="69"/>
      <c r="I922" s="69"/>
      <c r="J922" s="4"/>
      <c r="K922" s="4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 spans="1:26" ht="15.75" customHeight="1" x14ac:dyDescent="0.3">
      <c r="A923" s="69"/>
      <c r="B923" s="69"/>
      <c r="C923" s="159"/>
      <c r="D923" s="69"/>
      <c r="E923" s="69"/>
      <c r="F923" s="160"/>
      <c r="G923" s="160"/>
      <c r="H923" s="69"/>
      <c r="I923" s="69"/>
      <c r="J923" s="4"/>
      <c r="K923" s="4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 spans="1:26" ht="15.75" customHeight="1" x14ac:dyDescent="0.3">
      <c r="A924" s="69"/>
      <c r="B924" s="69"/>
      <c r="C924" s="159"/>
      <c r="D924" s="69"/>
      <c r="E924" s="69"/>
      <c r="F924" s="160"/>
      <c r="G924" s="160"/>
      <c r="H924" s="69"/>
      <c r="I924" s="69"/>
      <c r="J924" s="4"/>
      <c r="K924" s="4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 spans="1:26" ht="15.75" customHeight="1" x14ac:dyDescent="0.3">
      <c r="A925" s="69"/>
      <c r="B925" s="69"/>
      <c r="C925" s="159"/>
      <c r="D925" s="69"/>
      <c r="E925" s="69"/>
      <c r="F925" s="160"/>
      <c r="G925" s="160"/>
      <c r="H925" s="69"/>
      <c r="I925" s="69"/>
      <c r="J925" s="4"/>
      <c r="K925" s="4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 spans="1:26" ht="15.75" customHeight="1" x14ac:dyDescent="0.3">
      <c r="A926" s="69"/>
      <c r="B926" s="69"/>
      <c r="C926" s="159"/>
      <c r="D926" s="69"/>
      <c r="E926" s="69"/>
      <c r="F926" s="160"/>
      <c r="G926" s="160"/>
      <c r="H926" s="69"/>
      <c r="I926" s="69"/>
      <c r="J926" s="4"/>
      <c r="K926" s="4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 spans="1:26" ht="15.75" customHeight="1" x14ac:dyDescent="0.3">
      <c r="A927" s="69"/>
      <c r="B927" s="69"/>
      <c r="C927" s="159"/>
      <c r="D927" s="69"/>
      <c r="E927" s="69"/>
      <c r="F927" s="160"/>
      <c r="G927" s="160"/>
      <c r="H927" s="69"/>
      <c r="I927" s="69"/>
      <c r="J927" s="4"/>
      <c r="K927" s="4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 spans="1:26" ht="15.75" customHeight="1" x14ac:dyDescent="0.3">
      <c r="A928" s="69"/>
      <c r="B928" s="69"/>
      <c r="C928" s="159"/>
      <c r="D928" s="69"/>
      <c r="E928" s="69"/>
      <c r="F928" s="160"/>
      <c r="G928" s="160"/>
      <c r="H928" s="69"/>
      <c r="I928" s="69"/>
      <c r="J928" s="4"/>
      <c r="K928" s="4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 spans="1:26" ht="15.75" customHeight="1" x14ac:dyDescent="0.3">
      <c r="A929" s="69"/>
      <c r="B929" s="69"/>
      <c r="C929" s="159"/>
      <c r="D929" s="69"/>
      <c r="E929" s="69"/>
      <c r="F929" s="160"/>
      <c r="G929" s="160"/>
      <c r="H929" s="69"/>
      <c r="I929" s="69"/>
      <c r="J929" s="4"/>
      <c r="K929" s="4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 spans="1:26" ht="15.75" customHeight="1" x14ac:dyDescent="0.3">
      <c r="A930" s="69"/>
      <c r="B930" s="69"/>
      <c r="C930" s="159"/>
      <c r="D930" s="69"/>
      <c r="E930" s="69"/>
      <c r="F930" s="160"/>
      <c r="G930" s="160"/>
      <c r="H930" s="69"/>
      <c r="I930" s="69"/>
      <c r="J930" s="4"/>
      <c r="K930" s="4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 spans="1:26" ht="15.75" customHeight="1" x14ac:dyDescent="0.3">
      <c r="A931" s="69"/>
      <c r="B931" s="69"/>
      <c r="C931" s="159"/>
      <c r="D931" s="69"/>
      <c r="E931" s="69"/>
      <c r="F931" s="160"/>
      <c r="G931" s="160"/>
      <c r="H931" s="69"/>
      <c r="I931" s="69"/>
      <c r="J931" s="4"/>
      <c r="K931" s="4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 spans="1:26" ht="15.75" customHeight="1" x14ac:dyDescent="0.3">
      <c r="A932" s="69"/>
      <c r="B932" s="69"/>
      <c r="C932" s="159"/>
      <c r="D932" s="69"/>
      <c r="E932" s="69"/>
      <c r="F932" s="160"/>
      <c r="G932" s="160"/>
      <c r="H932" s="69"/>
      <c r="I932" s="69"/>
      <c r="J932" s="4"/>
      <c r="K932" s="4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 spans="1:26" ht="15.75" customHeight="1" x14ac:dyDescent="0.3">
      <c r="A933" s="69"/>
      <c r="B933" s="69"/>
      <c r="C933" s="159"/>
      <c r="D933" s="69"/>
      <c r="E933" s="69"/>
      <c r="F933" s="160"/>
      <c r="G933" s="160"/>
      <c r="H933" s="69"/>
      <c r="I933" s="69"/>
      <c r="J933" s="4"/>
      <c r="K933" s="4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 spans="1:26" ht="15.75" customHeight="1" x14ac:dyDescent="0.3">
      <c r="A934" s="69"/>
      <c r="B934" s="69"/>
      <c r="C934" s="159"/>
      <c r="D934" s="69"/>
      <c r="E934" s="69"/>
      <c r="F934" s="160"/>
      <c r="G934" s="160"/>
      <c r="H934" s="69"/>
      <c r="I934" s="69"/>
      <c r="J934" s="4"/>
      <c r="K934" s="4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 spans="1:26" ht="15.75" customHeight="1" x14ac:dyDescent="0.3">
      <c r="A935" s="69"/>
      <c r="B935" s="69"/>
      <c r="C935" s="159"/>
      <c r="D935" s="69"/>
      <c r="E935" s="69"/>
      <c r="F935" s="160"/>
      <c r="G935" s="160"/>
      <c r="H935" s="69"/>
      <c r="I935" s="69"/>
      <c r="J935" s="4"/>
      <c r="K935" s="4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 spans="1:26" ht="15.75" customHeight="1" x14ac:dyDescent="0.3">
      <c r="A936" s="69"/>
      <c r="B936" s="69"/>
      <c r="C936" s="159"/>
      <c r="D936" s="69"/>
      <c r="E936" s="69"/>
      <c r="F936" s="160"/>
      <c r="G936" s="160"/>
      <c r="H936" s="69"/>
      <c r="I936" s="69"/>
      <c r="J936" s="4"/>
      <c r="K936" s="4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 spans="1:26" ht="15.75" customHeight="1" x14ac:dyDescent="0.3">
      <c r="A937" s="69"/>
      <c r="B937" s="69"/>
      <c r="C937" s="159"/>
      <c r="D937" s="69"/>
      <c r="E937" s="69"/>
      <c r="F937" s="160"/>
      <c r="G937" s="160"/>
      <c r="H937" s="69"/>
      <c r="I937" s="69"/>
      <c r="J937" s="4"/>
      <c r="K937" s="4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 spans="1:26" ht="15.75" customHeight="1" x14ac:dyDescent="0.3">
      <c r="A938" s="69"/>
      <c r="B938" s="69"/>
      <c r="C938" s="159"/>
      <c r="D938" s="69"/>
      <c r="E938" s="69"/>
      <c r="F938" s="160"/>
      <c r="G938" s="160"/>
      <c r="H938" s="69"/>
      <c r="I938" s="69"/>
      <c r="J938" s="4"/>
      <c r="K938" s="4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 spans="1:26" ht="15.75" customHeight="1" x14ac:dyDescent="0.3">
      <c r="A939" s="69"/>
      <c r="B939" s="69"/>
      <c r="C939" s="159"/>
      <c r="D939" s="69"/>
      <c r="E939" s="69"/>
      <c r="F939" s="160"/>
      <c r="G939" s="160"/>
      <c r="H939" s="69"/>
      <c r="I939" s="69"/>
      <c r="J939" s="4"/>
      <c r="K939" s="4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 spans="1:26" ht="15.75" customHeight="1" x14ac:dyDescent="0.3">
      <c r="A940" s="69"/>
      <c r="B940" s="69"/>
      <c r="C940" s="159"/>
      <c r="D940" s="69"/>
      <c r="E940" s="69"/>
      <c r="F940" s="160"/>
      <c r="G940" s="160"/>
      <c r="H940" s="69"/>
      <c r="I940" s="69"/>
      <c r="J940" s="4"/>
      <c r="K940" s="4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 spans="1:26" ht="15.75" customHeight="1" x14ac:dyDescent="0.3">
      <c r="A941" s="69"/>
      <c r="B941" s="69"/>
      <c r="C941" s="159"/>
      <c r="D941" s="69"/>
      <c r="E941" s="69"/>
      <c r="F941" s="160"/>
      <c r="G941" s="160"/>
      <c r="H941" s="69"/>
      <c r="I941" s="69"/>
      <c r="J941" s="4"/>
      <c r="K941" s="4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 spans="1:26" ht="15.75" customHeight="1" x14ac:dyDescent="0.3">
      <c r="A942" s="69"/>
      <c r="B942" s="69"/>
      <c r="C942" s="159"/>
      <c r="D942" s="69"/>
      <c r="E942" s="69"/>
      <c r="F942" s="160"/>
      <c r="G942" s="160"/>
      <c r="H942" s="69"/>
      <c r="I942" s="69"/>
      <c r="J942" s="4"/>
      <c r="K942" s="4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 spans="1:26" ht="15.75" customHeight="1" x14ac:dyDescent="0.3">
      <c r="A943" s="69"/>
      <c r="B943" s="69"/>
      <c r="C943" s="159"/>
      <c r="D943" s="69"/>
      <c r="E943" s="69"/>
      <c r="F943" s="160"/>
      <c r="G943" s="160"/>
      <c r="H943" s="69"/>
      <c r="I943" s="69"/>
      <c r="J943" s="4"/>
      <c r="K943" s="4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 spans="1:26" ht="15.75" customHeight="1" x14ac:dyDescent="0.3">
      <c r="A944" s="69"/>
      <c r="B944" s="69"/>
      <c r="C944" s="159"/>
      <c r="D944" s="69"/>
      <c r="E944" s="69"/>
      <c r="F944" s="160"/>
      <c r="G944" s="160"/>
      <c r="H944" s="69"/>
      <c r="I944" s="69"/>
      <c r="J944" s="4"/>
      <c r="K944" s="4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 spans="1:26" ht="15.75" customHeight="1" x14ac:dyDescent="0.3">
      <c r="A945" s="69"/>
      <c r="B945" s="69"/>
      <c r="C945" s="159"/>
      <c r="D945" s="69"/>
      <c r="E945" s="69"/>
      <c r="F945" s="160"/>
      <c r="G945" s="160"/>
      <c r="H945" s="69"/>
      <c r="I945" s="69"/>
      <c r="J945" s="4"/>
      <c r="K945" s="4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 spans="1:26" ht="15.75" customHeight="1" x14ac:dyDescent="0.3">
      <c r="A946" s="69"/>
      <c r="B946" s="69"/>
      <c r="C946" s="159"/>
      <c r="D946" s="69"/>
      <c r="E946" s="69"/>
      <c r="F946" s="160"/>
      <c r="G946" s="160"/>
      <c r="H946" s="69"/>
      <c r="I946" s="69"/>
      <c r="J946" s="4"/>
      <c r="K946" s="4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 spans="1:26" ht="15.75" customHeight="1" x14ac:dyDescent="0.3">
      <c r="A947" s="69"/>
      <c r="B947" s="69"/>
      <c r="C947" s="159"/>
      <c r="D947" s="69"/>
      <c r="E947" s="69"/>
      <c r="F947" s="160"/>
      <c r="G947" s="160"/>
      <c r="H947" s="69"/>
      <c r="I947" s="69"/>
      <c r="J947" s="4"/>
      <c r="K947" s="4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 spans="1:26" ht="15.75" customHeight="1" x14ac:dyDescent="0.3">
      <c r="A948" s="69"/>
      <c r="B948" s="69"/>
      <c r="C948" s="159"/>
      <c r="D948" s="69"/>
      <c r="E948" s="69"/>
      <c r="F948" s="160"/>
      <c r="G948" s="160"/>
      <c r="H948" s="69"/>
      <c r="I948" s="69"/>
      <c r="J948" s="4"/>
      <c r="K948" s="4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 spans="1:26" ht="15.75" customHeight="1" x14ac:dyDescent="0.3">
      <c r="A949" s="69"/>
      <c r="B949" s="69"/>
      <c r="C949" s="159"/>
      <c r="D949" s="69"/>
      <c r="E949" s="69"/>
      <c r="F949" s="160"/>
      <c r="G949" s="160"/>
      <c r="H949" s="69"/>
      <c r="I949" s="69"/>
      <c r="J949" s="4"/>
      <c r="K949" s="4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 spans="1:26" ht="15.75" customHeight="1" x14ac:dyDescent="0.3">
      <c r="A950" s="69"/>
      <c r="B950" s="69"/>
      <c r="C950" s="159"/>
      <c r="D950" s="69"/>
      <c r="E950" s="69"/>
      <c r="F950" s="160"/>
      <c r="G950" s="160"/>
      <c r="H950" s="69"/>
      <c r="I950" s="69"/>
      <c r="J950" s="4"/>
      <c r="K950" s="4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 spans="1:26" ht="15.75" customHeight="1" x14ac:dyDescent="0.3">
      <c r="A951" s="69"/>
      <c r="B951" s="69"/>
      <c r="C951" s="159"/>
      <c r="D951" s="69"/>
      <c r="E951" s="69"/>
      <c r="F951" s="160"/>
      <c r="G951" s="160"/>
      <c r="H951" s="69"/>
      <c r="I951" s="69"/>
      <c r="J951" s="4"/>
      <c r="K951" s="4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 spans="1:26" ht="15.75" customHeight="1" x14ac:dyDescent="0.3">
      <c r="A952" s="69"/>
      <c r="B952" s="69"/>
      <c r="C952" s="159"/>
      <c r="D952" s="69"/>
      <c r="E952" s="69"/>
      <c r="F952" s="160"/>
      <c r="G952" s="160"/>
      <c r="H952" s="69"/>
      <c r="I952" s="69"/>
      <c r="J952" s="4"/>
      <c r="K952" s="4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 spans="1:26" ht="15.75" customHeight="1" x14ac:dyDescent="0.3">
      <c r="A953" s="69"/>
      <c r="B953" s="69"/>
      <c r="C953" s="159"/>
      <c r="D953" s="69"/>
      <c r="E953" s="69"/>
      <c r="F953" s="160"/>
      <c r="G953" s="160"/>
      <c r="H953" s="69"/>
      <c r="I953" s="69"/>
      <c r="J953" s="4"/>
      <c r="K953" s="4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 spans="1:26" ht="15.75" customHeight="1" x14ac:dyDescent="0.3">
      <c r="A954" s="69"/>
      <c r="B954" s="69"/>
      <c r="C954" s="159"/>
      <c r="D954" s="69"/>
      <c r="E954" s="69"/>
      <c r="F954" s="160"/>
      <c r="G954" s="160"/>
      <c r="H954" s="69"/>
      <c r="I954" s="69"/>
      <c r="J954" s="4"/>
      <c r="K954" s="4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 spans="1:26" ht="15.75" customHeight="1" x14ac:dyDescent="0.3">
      <c r="A955" s="69"/>
      <c r="B955" s="69"/>
      <c r="C955" s="159"/>
      <c r="D955" s="69"/>
      <c r="E955" s="69"/>
      <c r="F955" s="160"/>
      <c r="G955" s="160"/>
      <c r="H955" s="69"/>
      <c r="I955" s="69"/>
      <c r="J955" s="4"/>
      <c r="K955" s="4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 spans="1:26" ht="15.75" customHeight="1" x14ac:dyDescent="0.3">
      <c r="A956" s="69"/>
      <c r="B956" s="69"/>
      <c r="C956" s="159"/>
      <c r="D956" s="69"/>
      <c r="E956" s="69"/>
      <c r="F956" s="160"/>
      <c r="G956" s="160"/>
      <c r="H956" s="69"/>
      <c r="I956" s="69"/>
      <c r="J956" s="4"/>
      <c r="K956" s="4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 spans="1:26" ht="15.75" customHeight="1" x14ac:dyDescent="0.3">
      <c r="A957" s="69"/>
      <c r="B957" s="69"/>
      <c r="C957" s="159"/>
      <c r="D957" s="69"/>
      <c r="E957" s="69"/>
      <c r="F957" s="160"/>
      <c r="G957" s="160"/>
      <c r="H957" s="69"/>
      <c r="I957" s="69"/>
      <c r="J957" s="4"/>
      <c r="K957" s="4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 spans="1:26" ht="15.75" customHeight="1" x14ac:dyDescent="0.3">
      <c r="A958" s="69"/>
      <c r="B958" s="69"/>
      <c r="C958" s="159"/>
      <c r="D958" s="69"/>
      <c r="E958" s="69"/>
      <c r="F958" s="160"/>
      <c r="G958" s="160"/>
      <c r="H958" s="69"/>
      <c r="I958" s="69"/>
      <c r="J958" s="4"/>
      <c r="K958" s="4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 spans="1:26" ht="15.75" customHeight="1" x14ac:dyDescent="0.3">
      <c r="A959" s="69"/>
      <c r="B959" s="69"/>
      <c r="C959" s="159"/>
      <c r="D959" s="69"/>
      <c r="E959" s="69"/>
      <c r="F959" s="160"/>
      <c r="G959" s="160"/>
      <c r="H959" s="69"/>
      <c r="I959" s="69"/>
      <c r="J959" s="4"/>
      <c r="K959" s="4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 spans="1:26" ht="15.75" customHeight="1" x14ac:dyDescent="0.3">
      <c r="A960" s="69"/>
      <c r="B960" s="69"/>
      <c r="C960" s="159"/>
      <c r="D960" s="69"/>
      <c r="E960" s="69"/>
      <c r="F960" s="160"/>
      <c r="G960" s="160"/>
      <c r="H960" s="69"/>
      <c r="I960" s="69"/>
      <c r="J960" s="4"/>
      <c r="K960" s="4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 spans="1:26" ht="15.75" customHeight="1" x14ac:dyDescent="0.3">
      <c r="A961" s="69"/>
      <c r="B961" s="69"/>
      <c r="C961" s="159"/>
      <c r="D961" s="69"/>
      <c r="E961" s="69"/>
      <c r="F961" s="160"/>
      <c r="G961" s="160"/>
      <c r="H961" s="69"/>
      <c r="I961" s="69"/>
      <c r="J961" s="4"/>
      <c r="K961" s="4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 spans="1:26" ht="15.75" customHeight="1" x14ac:dyDescent="0.3">
      <c r="A962" s="69"/>
      <c r="B962" s="69"/>
      <c r="C962" s="159"/>
      <c r="D962" s="69"/>
      <c r="E962" s="69"/>
      <c r="F962" s="160"/>
      <c r="G962" s="160"/>
      <c r="H962" s="69"/>
      <c r="I962" s="69"/>
      <c r="J962" s="4"/>
      <c r="K962" s="4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 spans="1:26" ht="15.75" customHeight="1" x14ac:dyDescent="0.3">
      <c r="A963" s="69"/>
      <c r="B963" s="69"/>
      <c r="C963" s="159"/>
      <c r="D963" s="69"/>
      <c r="E963" s="69"/>
      <c r="F963" s="160"/>
      <c r="G963" s="160"/>
      <c r="H963" s="69"/>
      <c r="I963" s="69"/>
      <c r="J963" s="4"/>
      <c r="K963" s="4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 spans="1:26" ht="15.75" customHeight="1" x14ac:dyDescent="0.3">
      <c r="A964" s="69"/>
      <c r="B964" s="69"/>
      <c r="C964" s="159"/>
      <c r="D964" s="69"/>
      <c r="E964" s="69"/>
      <c r="F964" s="160"/>
      <c r="G964" s="160"/>
      <c r="H964" s="69"/>
      <c r="I964" s="69"/>
      <c r="J964" s="4"/>
      <c r="K964" s="4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 spans="1:26" ht="15.75" customHeight="1" x14ac:dyDescent="0.3">
      <c r="A965" s="69"/>
      <c r="B965" s="69"/>
      <c r="C965" s="159"/>
      <c r="D965" s="69"/>
      <c r="E965" s="69"/>
      <c r="F965" s="160"/>
      <c r="G965" s="160"/>
      <c r="H965" s="69"/>
      <c r="I965" s="69"/>
      <c r="J965" s="4"/>
      <c r="K965" s="4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 spans="1:26" ht="15.75" customHeight="1" x14ac:dyDescent="0.3">
      <c r="A966" s="69"/>
      <c r="B966" s="69"/>
      <c r="C966" s="159"/>
      <c r="D966" s="69"/>
      <c r="E966" s="69"/>
      <c r="F966" s="160"/>
      <c r="G966" s="160"/>
      <c r="H966" s="69"/>
      <c r="I966" s="69"/>
      <c r="J966" s="4"/>
      <c r="K966" s="4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 spans="1:26" ht="15.75" customHeight="1" x14ac:dyDescent="0.3">
      <c r="A967" s="69"/>
      <c r="B967" s="69"/>
      <c r="C967" s="159"/>
      <c r="D967" s="69"/>
      <c r="E967" s="69"/>
      <c r="F967" s="160"/>
      <c r="G967" s="160"/>
      <c r="H967" s="69"/>
      <c r="I967" s="69"/>
      <c r="J967" s="4"/>
      <c r="K967" s="4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 spans="1:26" ht="15.75" customHeight="1" x14ac:dyDescent="0.3">
      <c r="A968" s="69"/>
      <c r="B968" s="69"/>
      <c r="C968" s="159"/>
      <c r="D968" s="69"/>
      <c r="E968" s="69"/>
      <c r="F968" s="160"/>
      <c r="G968" s="160"/>
      <c r="H968" s="69"/>
      <c r="I968" s="69"/>
      <c r="J968" s="4"/>
      <c r="K968" s="4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 spans="1:26" ht="15.75" customHeight="1" x14ac:dyDescent="0.3">
      <c r="A969" s="69"/>
      <c r="B969" s="69"/>
      <c r="C969" s="159"/>
      <c r="D969" s="69"/>
      <c r="E969" s="69"/>
      <c r="F969" s="160"/>
      <c r="G969" s="160"/>
      <c r="H969" s="69"/>
      <c r="I969" s="69"/>
      <c r="J969" s="4"/>
      <c r="K969" s="4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 spans="1:26" ht="15.75" customHeight="1" x14ac:dyDescent="0.3">
      <c r="A970" s="69"/>
      <c r="B970" s="69"/>
      <c r="C970" s="159"/>
      <c r="D970" s="69"/>
      <c r="E970" s="69"/>
      <c r="F970" s="160"/>
      <c r="G970" s="160"/>
      <c r="H970" s="69"/>
      <c r="I970" s="69"/>
      <c r="J970" s="4"/>
      <c r="K970" s="4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 spans="1:26" ht="15.75" customHeight="1" x14ac:dyDescent="0.3">
      <c r="A971" s="69"/>
      <c r="B971" s="69"/>
      <c r="C971" s="159"/>
      <c r="D971" s="69"/>
      <c r="E971" s="69"/>
      <c r="F971" s="160"/>
      <c r="G971" s="160"/>
      <c r="H971" s="69"/>
      <c r="I971" s="69"/>
      <c r="J971" s="4"/>
      <c r="K971" s="4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 spans="1:26" ht="15.75" customHeight="1" x14ac:dyDescent="0.3">
      <c r="A972" s="69"/>
      <c r="B972" s="69"/>
      <c r="C972" s="159"/>
      <c r="D972" s="69"/>
      <c r="E972" s="69"/>
      <c r="F972" s="160"/>
      <c r="G972" s="160"/>
      <c r="H972" s="69"/>
      <c r="I972" s="69"/>
      <c r="J972" s="4"/>
      <c r="K972" s="4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 spans="1:26" ht="15.75" customHeight="1" x14ac:dyDescent="0.3">
      <c r="A973" s="69"/>
      <c r="B973" s="69"/>
      <c r="C973" s="159"/>
      <c r="D973" s="69"/>
      <c r="E973" s="69"/>
      <c r="F973" s="160"/>
      <c r="G973" s="160"/>
      <c r="H973" s="69"/>
      <c r="I973" s="69"/>
      <c r="J973" s="4"/>
      <c r="K973" s="4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 spans="1:26" ht="15.75" customHeight="1" x14ac:dyDescent="0.3">
      <c r="A974" s="69"/>
      <c r="B974" s="69"/>
      <c r="C974" s="159"/>
      <c r="D974" s="69"/>
      <c r="E974" s="69"/>
      <c r="F974" s="160"/>
      <c r="G974" s="160"/>
      <c r="H974" s="69"/>
      <c r="I974" s="69"/>
      <c r="J974" s="4"/>
      <c r="K974" s="4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 spans="1:26" ht="15.75" customHeight="1" x14ac:dyDescent="0.3">
      <c r="A975" s="69"/>
      <c r="B975" s="69"/>
      <c r="C975" s="159"/>
      <c r="D975" s="69"/>
      <c r="E975" s="69"/>
      <c r="F975" s="160"/>
      <c r="G975" s="160"/>
      <c r="H975" s="69"/>
      <c r="I975" s="69"/>
      <c r="J975" s="4"/>
      <c r="K975" s="4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 spans="1:26" ht="15.75" customHeight="1" x14ac:dyDescent="0.3">
      <c r="A976" s="69"/>
      <c r="B976" s="69"/>
      <c r="C976" s="159"/>
      <c r="D976" s="69"/>
      <c r="E976" s="69"/>
      <c r="F976" s="160"/>
      <c r="G976" s="160"/>
      <c r="H976" s="69"/>
      <c r="I976" s="69"/>
      <c r="J976" s="4"/>
      <c r="K976" s="4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 spans="1:26" ht="15.75" customHeight="1" x14ac:dyDescent="0.3">
      <c r="A977" s="69"/>
      <c r="B977" s="69"/>
      <c r="C977" s="159"/>
      <c r="D977" s="69"/>
      <c r="E977" s="69"/>
      <c r="F977" s="160"/>
      <c r="G977" s="160"/>
      <c r="H977" s="69"/>
      <c r="I977" s="69"/>
      <c r="J977" s="4"/>
      <c r="K977" s="4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 spans="1:26" ht="15.75" customHeight="1" x14ac:dyDescent="0.3">
      <c r="A978" s="69"/>
      <c r="B978" s="69"/>
      <c r="C978" s="159"/>
      <c r="D978" s="69"/>
      <c r="E978" s="69"/>
      <c r="F978" s="160"/>
      <c r="G978" s="160"/>
      <c r="H978" s="69"/>
      <c r="I978" s="69"/>
      <c r="J978" s="4"/>
      <c r="K978" s="4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 spans="1:26" ht="15.75" customHeight="1" x14ac:dyDescent="0.3">
      <c r="A979" s="69"/>
      <c r="B979" s="69"/>
      <c r="C979" s="159"/>
      <c r="D979" s="69"/>
      <c r="E979" s="69"/>
      <c r="F979" s="160"/>
      <c r="G979" s="160"/>
      <c r="H979" s="69"/>
      <c r="I979" s="69"/>
      <c r="J979" s="4"/>
      <c r="K979" s="4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 spans="1:26" ht="15.75" customHeight="1" x14ac:dyDescent="0.3">
      <c r="A980" s="69"/>
      <c r="B980" s="69"/>
      <c r="C980" s="159"/>
      <c r="D980" s="69"/>
      <c r="E980" s="69"/>
      <c r="F980" s="160"/>
      <c r="G980" s="160"/>
      <c r="H980" s="69"/>
      <c r="I980" s="69"/>
      <c r="J980" s="4"/>
      <c r="K980" s="4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 spans="1:26" ht="15.75" customHeight="1" x14ac:dyDescent="0.3">
      <c r="A981" s="69"/>
      <c r="B981" s="69"/>
      <c r="C981" s="159"/>
      <c r="D981" s="69"/>
      <c r="E981" s="69"/>
      <c r="F981" s="160"/>
      <c r="G981" s="160"/>
      <c r="H981" s="69"/>
      <c r="I981" s="69"/>
      <c r="J981" s="4"/>
      <c r="K981" s="4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 spans="1:26" ht="15.75" customHeight="1" x14ac:dyDescent="0.3">
      <c r="A982" s="69"/>
      <c r="B982" s="69"/>
      <c r="C982" s="159"/>
      <c r="D982" s="69"/>
      <c r="E982" s="69"/>
      <c r="F982" s="160"/>
      <c r="G982" s="160"/>
      <c r="H982" s="69"/>
      <c r="I982" s="69"/>
      <c r="J982" s="4"/>
      <c r="K982" s="4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 spans="1:26" ht="15.75" customHeight="1" x14ac:dyDescent="0.3">
      <c r="A983" s="69"/>
      <c r="B983" s="69"/>
      <c r="C983" s="159"/>
      <c r="D983" s="69"/>
      <c r="E983" s="69"/>
      <c r="F983" s="160"/>
      <c r="G983" s="160"/>
      <c r="H983" s="69"/>
      <c r="I983" s="69"/>
      <c r="J983" s="4"/>
      <c r="K983" s="4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 spans="1:26" ht="15.75" customHeight="1" x14ac:dyDescent="0.3">
      <c r="A984" s="69"/>
      <c r="B984" s="69"/>
      <c r="C984" s="159"/>
      <c r="D984" s="69"/>
      <c r="E984" s="69"/>
      <c r="F984" s="160"/>
      <c r="G984" s="160"/>
      <c r="H984" s="69"/>
      <c r="I984" s="69"/>
      <c r="J984" s="4"/>
      <c r="K984" s="4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 spans="1:26" ht="15.75" customHeight="1" x14ac:dyDescent="0.3">
      <c r="A985" s="69"/>
      <c r="B985" s="69"/>
      <c r="C985" s="159"/>
      <c r="D985" s="69"/>
      <c r="E985" s="69"/>
      <c r="F985" s="160"/>
      <c r="G985" s="160"/>
      <c r="H985" s="69"/>
      <c r="I985" s="69"/>
      <c r="J985" s="4"/>
      <c r="K985" s="4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 spans="1:26" ht="15.75" customHeight="1" x14ac:dyDescent="0.3">
      <c r="A986" s="69"/>
      <c r="B986" s="69"/>
      <c r="C986" s="159"/>
      <c r="D986" s="69"/>
      <c r="E986" s="69"/>
      <c r="F986" s="160"/>
      <c r="G986" s="160"/>
      <c r="H986" s="69"/>
      <c r="I986" s="69"/>
      <c r="J986" s="4"/>
      <c r="K986" s="4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 spans="1:26" ht="15.75" customHeight="1" x14ac:dyDescent="0.3">
      <c r="A987" s="69"/>
      <c r="B987" s="69"/>
      <c r="C987" s="159"/>
      <c r="D987" s="69"/>
      <c r="E987" s="69"/>
      <c r="F987" s="160"/>
      <c r="G987" s="160"/>
      <c r="H987" s="69"/>
      <c r="I987" s="69"/>
      <c r="J987" s="4"/>
      <c r="K987" s="4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 spans="1:26" ht="15.75" customHeight="1" x14ac:dyDescent="0.3">
      <c r="A988" s="69"/>
      <c r="B988" s="69"/>
      <c r="C988" s="159"/>
      <c r="D988" s="69"/>
      <c r="E988" s="69"/>
      <c r="F988" s="160"/>
      <c r="G988" s="160"/>
      <c r="H988" s="69"/>
      <c r="I988" s="69"/>
      <c r="J988" s="4"/>
      <c r="K988" s="4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 spans="1:26" ht="15.75" customHeight="1" x14ac:dyDescent="0.3">
      <c r="A989" s="69"/>
      <c r="B989" s="69"/>
      <c r="C989" s="159"/>
      <c r="D989" s="69"/>
      <c r="E989" s="69"/>
      <c r="F989" s="160"/>
      <c r="G989" s="160"/>
      <c r="H989" s="69"/>
      <c r="I989" s="69"/>
      <c r="J989" s="4"/>
      <c r="K989" s="4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 spans="1:26" ht="15.75" customHeight="1" x14ac:dyDescent="0.3">
      <c r="A990" s="69"/>
      <c r="B990" s="69"/>
      <c r="C990" s="159"/>
      <c r="D990" s="69"/>
      <c r="E990" s="69"/>
      <c r="F990" s="160"/>
      <c r="G990" s="160"/>
      <c r="H990" s="69"/>
      <c r="I990" s="69"/>
      <c r="J990" s="4"/>
      <c r="K990" s="4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 spans="1:26" ht="15.75" customHeight="1" x14ac:dyDescent="0.3">
      <c r="A991" s="69"/>
      <c r="B991" s="69"/>
      <c r="C991" s="159"/>
      <c r="D991" s="69"/>
      <c r="E991" s="69"/>
      <c r="F991" s="160"/>
      <c r="G991" s="160"/>
      <c r="H991" s="69"/>
      <c r="I991" s="69"/>
      <c r="J991" s="4"/>
      <c r="K991" s="4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 spans="1:26" ht="15.75" customHeight="1" x14ac:dyDescent="0.3">
      <c r="A992" s="69"/>
      <c r="B992" s="69"/>
      <c r="C992" s="159"/>
      <c r="D992" s="69"/>
      <c r="E992" s="69"/>
      <c r="F992" s="160"/>
      <c r="G992" s="160"/>
      <c r="H992" s="69"/>
      <c r="I992" s="69"/>
      <c r="J992" s="4"/>
      <c r="K992" s="4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 spans="1:26" ht="15.75" customHeight="1" x14ac:dyDescent="0.3">
      <c r="A993" s="69"/>
      <c r="B993" s="69"/>
      <c r="C993" s="159"/>
      <c r="D993" s="69"/>
      <c r="E993" s="69"/>
      <c r="F993" s="160"/>
      <c r="G993" s="160"/>
      <c r="H993" s="69"/>
      <c r="I993" s="69"/>
      <c r="J993" s="4"/>
      <c r="K993" s="4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 spans="1:26" ht="15.75" customHeight="1" x14ac:dyDescent="0.3">
      <c r="A994" s="69"/>
      <c r="B994" s="69"/>
      <c r="C994" s="159"/>
      <c r="D994" s="69"/>
      <c r="E994" s="69"/>
      <c r="F994" s="160"/>
      <c r="G994" s="160"/>
      <c r="H994" s="69"/>
      <c r="I994" s="69"/>
      <c r="J994" s="4"/>
      <c r="K994" s="4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 spans="1:26" ht="15.75" customHeight="1" x14ac:dyDescent="0.3">
      <c r="A995" s="69"/>
      <c r="B995" s="69"/>
      <c r="C995" s="159"/>
      <c r="D995" s="69"/>
      <c r="E995" s="69"/>
      <c r="F995" s="160"/>
      <c r="G995" s="160"/>
      <c r="H995" s="69"/>
      <c r="I995" s="69"/>
      <c r="J995" s="4"/>
      <c r="K995" s="4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 spans="1:26" ht="15.75" customHeight="1" x14ac:dyDescent="0.3">
      <c r="A996" s="69"/>
      <c r="B996" s="69"/>
      <c r="C996" s="159"/>
      <c r="D996" s="69"/>
      <c r="E996" s="69"/>
      <c r="F996" s="160"/>
      <c r="G996" s="160"/>
      <c r="H996" s="69"/>
      <c r="I996" s="69"/>
      <c r="J996" s="4"/>
      <c r="K996" s="4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 spans="1:26" ht="15.75" customHeight="1" x14ac:dyDescent="0.3">
      <c r="A997" s="69"/>
      <c r="B997" s="69"/>
      <c r="C997" s="159"/>
      <c r="D997" s="69"/>
      <c r="E997" s="69"/>
      <c r="F997" s="160"/>
      <c r="G997" s="160"/>
      <c r="H997" s="69"/>
      <c r="I997" s="69"/>
      <c r="J997" s="4"/>
      <c r="K997" s="4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 spans="1:26" ht="15.75" customHeight="1" x14ac:dyDescent="0.3">
      <c r="A998" s="69"/>
      <c r="B998" s="69"/>
      <c r="C998" s="159"/>
      <c r="D998" s="69"/>
      <c r="E998" s="69"/>
      <c r="F998" s="160"/>
      <c r="G998" s="160"/>
      <c r="H998" s="69"/>
      <c r="I998" s="69"/>
      <c r="J998" s="4"/>
      <c r="K998" s="4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 spans="1:26" ht="15.75" customHeight="1" x14ac:dyDescent="0.3">
      <c r="A999" s="69"/>
      <c r="B999" s="69"/>
      <c r="C999" s="159"/>
      <c r="D999" s="69"/>
      <c r="E999" s="69"/>
      <c r="F999" s="160"/>
      <c r="G999" s="160"/>
      <c r="H999" s="69"/>
      <c r="I999" s="69"/>
      <c r="J999" s="4"/>
      <c r="K999" s="4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 spans="1:26" ht="15.75" customHeight="1" x14ac:dyDescent="0.3">
      <c r="A1000" s="69"/>
      <c r="B1000" s="69"/>
      <c r="C1000" s="159"/>
      <c r="D1000" s="69"/>
      <c r="E1000" s="69"/>
      <c r="F1000" s="160"/>
      <c r="G1000" s="160"/>
      <c r="H1000" s="69"/>
      <c r="I1000" s="69"/>
      <c r="J1000" s="4"/>
      <c r="K1000" s="4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3">
    <mergeCell ref="A1:G1"/>
    <mergeCell ref="D3:E3"/>
    <mergeCell ref="C20:D20"/>
  </mergeCells>
  <pageMargins left="0.7" right="0.7" top="0.75" bottom="0.75" header="0" footer="0"/>
  <pageSetup fitToHeight="0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Z1000"/>
  <sheetViews>
    <sheetView workbookViewId="0"/>
  </sheetViews>
  <sheetFormatPr defaultColWidth="14.44140625" defaultRowHeight="15" customHeight="1" x14ac:dyDescent="0.3"/>
  <cols>
    <col min="1" max="1" width="5.6640625" customWidth="1"/>
    <col min="2" max="2" width="11.5546875" customWidth="1"/>
    <col min="3" max="3" width="53.44140625" customWidth="1"/>
    <col min="4" max="4" width="22.33203125" customWidth="1"/>
    <col min="5" max="5" width="8.44140625" customWidth="1"/>
    <col min="6" max="6" width="10.44140625" customWidth="1"/>
    <col min="7" max="7" width="11.5546875" customWidth="1"/>
    <col min="8" max="26" width="9.109375" customWidth="1"/>
  </cols>
  <sheetData>
    <row r="1" spans="1:26" ht="18" x14ac:dyDescent="0.3">
      <c r="A1" s="278" t="s">
        <v>313</v>
      </c>
      <c r="B1" s="253"/>
      <c r="C1" s="253"/>
      <c r="D1" s="253"/>
      <c r="E1" s="253"/>
      <c r="F1" s="253"/>
      <c r="G1" s="254"/>
      <c r="H1" s="69"/>
      <c r="I1" s="69"/>
      <c r="J1" s="4"/>
      <c r="K1" s="4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spans="1:26" ht="14.4" x14ac:dyDescent="0.3">
      <c r="A2" s="46" t="s">
        <v>6</v>
      </c>
      <c r="B2" s="27" t="s">
        <v>8</v>
      </c>
      <c r="C2" s="111" t="s">
        <v>10</v>
      </c>
      <c r="D2" s="27" t="s">
        <v>12</v>
      </c>
      <c r="E2" s="27" t="s">
        <v>15</v>
      </c>
      <c r="F2" s="145" t="s">
        <v>16</v>
      </c>
      <c r="G2" s="146" t="s">
        <v>19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6" x14ac:dyDescent="0.3">
      <c r="A3" s="35"/>
      <c r="B3" s="36"/>
      <c r="C3" s="37"/>
      <c r="D3" s="255" t="s">
        <v>25</v>
      </c>
      <c r="E3" s="240"/>
      <c r="F3" s="147">
        <f>'Jun-24'!F20</f>
        <v>-1539</v>
      </c>
      <c r="G3" s="148"/>
      <c r="H3" s="69"/>
      <c r="I3" s="69"/>
      <c r="J3" s="4"/>
      <c r="K3" s="4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spans="1:26" ht="15.6" x14ac:dyDescent="0.3">
      <c r="A4" s="35">
        <v>1</v>
      </c>
      <c r="B4" s="42">
        <v>45484</v>
      </c>
      <c r="C4" s="26" t="s">
        <v>314</v>
      </c>
      <c r="D4" s="17" t="s">
        <v>306</v>
      </c>
      <c r="E4" s="17" t="s">
        <v>45</v>
      </c>
      <c r="F4" s="28"/>
      <c r="G4" s="149">
        <v>65</v>
      </c>
      <c r="H4" s="69"/>
      <c r="I4" s="69"/>
      <c r="J4" s="4"/>
      <c r="K4" s="4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spans="1:26" ht="15.6" x14ac:dyDescent="0.3">
      <c r="A5" s="35">
        <f t="shared" ref="A5:A9" si="0">A4+1</f>
        <v>2</v>
      </c>
      <c r="B5" s="42">
        <v>45484</v>
      </c>
      <c r="C5" s="9" t="s">
        <v>315</v>
      </c>
      <c r="D5" s="17" t="s">
        <v>306</v>
      </c>
      <c r="E5" s="17" t="s">
        <v>45</v>
      </c>
      <c r="F5" s="28"/>
      <c r="G5" s="149">
        <v>1008</v>
      </c>
      <c r="H5" s="69"/>
      <c r="I5" s="69"/>
      <c r="J5" s="4"/>
      <c r="K5" s="4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spans="1:26" ht="15.6" x14ac:dyDescent="0.3">
      <c r="A6" s="35">
        <f t="shared" si="0"/>
        <v>3</v>
      </c>
      <c r="B6" s="42">
        <v>45487</v>
      </c>
      <c r="C6" s="26" t="s">
        <v>316</v>
      </c>
      <c r="D6" s="17" t="s">
        <v>64</v>
      </c>
      <c r="E6" s="17" t="s">
        <v>45</v>
      </c>
      <c r="F6" s="28"/>
      <c r="G6" s="149">
        <v>1360</v>
      </c>
      <c r="H6" s="69"/>
      <c r="I6" s="69"/>
      <c r="J6" s="4"/>
      <c r="K6" s="4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spans="1:26" ht="15.6" x14ac:dyDescent="0.3">
      <c r="A7" s="35">
        <f t="shared" si="0"/>
        <v>4</v>
      </c>
      <c r="B7" s="42">
        <v>45490</v>
      </c>
      <c r="C7" s="26" t="s">
        <v>317</v>
      </c>
      <c r="D7" s="17" t="s">
        <v>306</v>
      </c>
      <c r="E7" s="17" t="s">
        <v>45</v>
      </c>
      <c r="F7" s="28"/>
      <c r="G7" s="149">
        <v>240</v>
      </c>
      <c r="H7" s="69"/>
      <c r="I7" s="69"/>
      <c r="J7" s="4"/>
      <c r="K7" s="4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spans="1:26" ht="28.8" x14ac:dyDescent="0.3">
      <c r="A8" s="35">
        <f t="shared" si="0"/>
        <v>5</v>
      </c>
      <c r="B8" s="42">
        <v>45500</v>
      </c>
      <c r="C8" s="26" t="s">
        <v>318</v>
      </c>
      <c r="D8" s="17" t="s">
        <v>306</v>
      </c>
      <c r="E8" s="17" t="s">
        <v>45</v>
      </c>
      <c r="F8" s="28"/>
      <c r="G8" s="149">
        <v>140</v>
      </c>
      <c r="H8" s="69"/>
      <c r="I8" s="69"/>
      <c r="J8" s="4"/>
      <c r="K8" s="4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spans="1:26" ht="15.6" x14ac:dyDescent="0.3">
      <c r="A9" s="35">
        <f t="shared" si="0"/>
        <v>6</v>
      </c>
      <c r="B9" s="42">
        <v>45500</v>
      </c>
      <c r="C9" s="26" t="s">
        <v>319</v>
      </c>
      <c r="D9" s="17" t="s">
        <v>306</v>
      </c>
      <c r="E9" s="17" t="s">
        <v>45</v>
      </c>
      <c r="F9" s="28"/>
      <c r="G9" s="149">
        <v>250</v>
      </c>
      <c r="H9" s="69"/>
      <c r="I9" s="69"/>
      <c r="J9" s="4"/>
      <c r="K9" s="4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spans="1:26" ht="15.6" x14ac:dyDescent="0.3">
      <c r="A10" s="35"/>
      <c r="B10" s="42"/>
      <c r="C10" s="26"/>
      <c r="D10" s="17"/>
      <c r="E10" s="17"/>
      <c r="F10" s="28"/>
      <c r="G10" s="149"/>
      <c r="H10" s="69"/>
      <c r="I10" s="69"/>
      <c r="J10" s="4"/>
      <c r="K10" s="4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spans="1:26" ht="14.4" x14ac:dyDescent="0.3">
      <c r="A11" s="46"/>
      <c r="B11" s="36"/>
      <c r="C11" s="26"/>
      <c r="D11" s="27" t="s">
        <v>52</v>
      </c>
      <c r="E11" s="27"/>
      <c r="F11" s="59">
        <f t="shared" ref="F11:G11" si="1">SUM(F3:F10)</f>
        <v>-1539</v>
      </c>
      <c r="G11" s="161">
        <f t="shared" si="1"/>
        <v>3063</v>
      </c>
      <c r="H11" s="69"/>
      <c r="I11" s="69"/>
      <c r="J11" s="4"/>
      <c r="K11" s="4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spans="1:26" ht="14.4" x14ac:dyDescent="0.3">
      <c r="A12" s="49"/>
      <c r="B12" s="50"/>
      <c r="C12" s="256" t="s">
        <v>73</v>
      </c>
      <c r="D12" s="248"/>
      <c r="E12" s="51"/>
      <c r="F12" s="162">
        <f>F11-G11</f>
        <v>-4602</v>
      </c>
      <c r="G12" s="163"/>
      <c r="H12" s="69"/>
      <c r="I12" s="69"/>
      <c r="J12" s="4"/>
      <c r="K12" s="4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spans="1:26" ht="14.4" x14ac:dyDescent="0.3">
      <c r="A13" s="69"/>
      <c r="B13" s="69"/>
      <c r="C13" s="159"/>
      <c r="D13" s="69"/>
      <c r="E13" s="69"/>
      <c r="F13" s="160"/>
      <c r="G13" s="160"/>
      <c r="H13" s="69"/>
      <c r="I13" s="69"/>
      <c r="J13" s="4"/>
      <c r="K13" s="4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spans="1:26" ht="14.4" x14ac:dyDescent="0.3">
      <c r="A14" s="69"/>
      <c r="B14" s="69"/>
      <c r="C14" s="159"/>
      <c r="D14" s="69"/>
      <c r="E14" s="69"/>
      <c r="F14" s="160"/>
      <c r="G14" s="160"/>
      <c r="H14" s="69"/>
      <c r="I14" s="69"/>
      <c r="J14" s="4"/>
      <c r="K14" s="4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spans="1:26" ht="14.4" x14ac:dyDescent="0.3">
      <c r="A15" s="69"/>
      <c r="B15" s="69"/>
      <c r="C15" s="159"/>
      <c r="D15" s="69"/>
      <c r="E15" s="69"/>
      <c r="F15" s="160"/>
      <c r="G15" s="160"/>
      <c r="H15" s="69"/>
      <c r="I15" s="69"/>
      <c r="J15" s="4"/>
      <c r="K15" s="4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spans="1:26" ht="14.4" x14ac:dyDescent="0.3">
      <c r="A16" s="69"/>
      <c r="B16" s="69"/>
      <c r="C16" s="159"/>
      <c r="D16" s="69"/>
      <c r="E16" s="69"/>
      <c r="F16" s="160"/>
      <c r="G16" s="160"/>
      <c r="H16" s="69"/>
      <c r="I16" s="69"/>
      <c r="J16" s="4"/>
      <c r="K16" s="4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spans="1:26" ht="14.4" x14ac:dyDescent="0.3">
      <c r="A17" s="69"/>
      <c r="B17" s="69"/>
      <c r="C17" s="159"/>
      <c r="D17" s="69"/>
      <c r="E17" s="69"/>
      <c r="F17" s="160"/>
      <c r="G17" s="160"/>
      <c r="H17" s="69"/>
      <c r="I17" s="69"/>
      <c r="J17" s="4"/>
      <c r="K17" s="4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spans="1:26" ht="14.4" x14ac:dyDescent="0.3">
      <c r="A18" s="69"/>
      <c r="B18" s="69"/>
      <c r="C18" s="159"/>
      <c r="D18" s="69"/>
      <c r="E18" s="69"/>
      <c r="F18" s="160"/>
      <c r="G18" s="160"/>
      <c r="H18" s="69"/>
      <c r="I18" s="69"/>
      <c r="J18" s="4"/>
      <c r="K18" s="4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spans="1:26" ht="14.4" x14ac:dyDescent="0.3">
      <c r="A19" s="69"/>
      <c r="B19" s="69"/>
      <c r="C19" s="159"/>
      <c r="D19" s="69"/>
      <c r="E19" s="69"/>
      <c r="F19" s="160"/>
      <c r="G19" s="160"/>
      <c r="H19" s="69"/>
      <c r="I19" s="69"/>
      <c r="J19" s="4"/>
      <c r="K19" s="4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spans="1:26" ht="14.4" x14ac:dyDescent="0.3">
      <c r="A20" s="69"/>
      <c r="B20" s="69"/>
      <c r="C20" s="159"/>
      <c r="D20" s="69"/>
      <c r="E20" s="69"/>
      <c r="F20" s="160"/>
      <c r="G20" s="160"/>
      <c r="H20" s="69"/>
      <c r="I20" s="69"/>
      <c r="J20" s="4"/>
      <c r="K20" s="4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spans="1:26" ht="15.75" customHeight="1" x14ac:dyDescent="0.3">
      <c r="A21" s="69"/>
      <c r="B21" s="69"/>
      <c r="C21" s="159"/>
      <c r="D21" s="69"/>
      <c r="E21" s="69"/>
      <c r="F21" s="160"/>
      <c r="G21" s="160"/>
      <c r="H21" s="69"/>
      <c r="I21" s="69"/>
      <c r="J21" s="4"/>
      <c r="K21" s="4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spans="1:26" ht="15.75" customHeight="1" x14ac:dyDescent="0.3">
      <c r="A22" s="69"/>
      <c r="B22" s="69"/>
      <c r="C22" s="159"/>
      <c r="D22" s="69"/>
      <c r="E22" s="69"/>
      <c r="F22" s="160"/>
      <c r="G22" s="160"/>
      <c r="H22" s="69"/>
      <c r="I22" s="69"/>
      <c r="J22" s="4"/>
      <c r="K22" s="4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spans="1:26" ht="15.75" customHeight="1" x14ac:dyDescent="0.3">
      <c r="A23" s="69"/>
      <c r="B23" s="69"/>
      <c r="C23" s="159"/>
      <c r="D23" s="69"/>
      <c r="E23" s="69"/>
      <c r="F23" s="160"/>
      <c r="G23" s="160"/>
      <c r="H23" s="69"/>
      <c r="I23" s="69"/>
      <c r="J23" s="4"/>
      <c r="K23" s="4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spans="1:26" ht="15.75" customHeight="1" x14ac:dyDescent="0.3">
      <c r="A24" s="69"/>
      <c r="B24" s="69"/>
      <c r="C24" s="159"/>
      <c r="D24" s="69"/>
      <c r="E24" s="69"/>
      <c r="F24" s="160"/>
      <c r="G24" s="160"/>
      <c r="H24" s="69"/>
      <c r="I24" s="69"/>
      <c r="J24" s="4"/>
      <c r="K24" s="4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spans="1:26" ht="15.75" customHeight="1" x14ac:dyDescent="0.3">
      <c r="A25" s="69"/>
      <c r="B25" s="69"/>
      <c r="C25" s="159"/>
      <c r="D25" s="69"/>
      <c r="E25" s="69"/>
      <c r="F25" s="160"/>
      <c r="G25" s="160"/>
      <c r="H25" s="69"/>
      <c r="I25" s="69"/>
      <c r="J25" s="4"/>
      <c r="K25" s="4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spans="1:26" ht="15.75" customHeight="1" x14ac:dyDescent="0.3">
      <c r="A26" s="69"/>
      <c r="B26" s="69"/>
      <c r="C26" s="159"/>
      <c r="D26" s="69"/>
      <c r="E26" s="69"/>
      <c r="F26" s="160"/>
      <c r="G26" s="160"/>
      <c r="H26" s="69"/>
      <c r="I26" s="69"/>
      <c r="J26" s="4"/>
      <c r="K26" s="4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spans="1:26" ht="15.75" customHeight="1" x14ac:dyDescent="0.3">
      <c r="A27" s="69"/>
      <c r="B27" s="69"/>
      <c r="C27" s="159"/>
      <c r="D27" s="69"/>
      <c r="E27" s="69"/>
      <c r="F27" s="160"/>
      <c r="G27" s="160"/>
      <c r="H27" s="69"/>
      <c r="I27" s="69"/>
      <c r="J27" s="4"/>
      <c r="K27" s="4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spans="1:26" ht="15.75" customHeight="1" x14ac:dyDescent="0.3">
      <c r="A28" s="69"/>
      <c r="B28" s="69"/>
      <c r="C28" s="159"/>
      <c r="D28" s="69"/>
      <c r="E28" s="69"/>
      <c r="F28" s="160"/>
      <c r="G28" s="160"/>
      <c r="H28" s="69"/>
      <c r="I28" s="69"/>
      <c r="J28" s="4"/>
      <c r="K28" s="4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spans="1:26" ht="15.75" customHeight="1" x14ac:dyDescent="0.3">
      <c r="A29" s="69"/>
      <c r="B29" s="69"/>
      <c r="C29" s="159"/>
      <c r="D29" s="69"/>
      <c r="E29" s="69"/>
      <c r="F29" s="160"/>
      <c r="G29" s="160"/>
      <c r="H29" s="69"/>
      <c r="I29" s="69"/>
      <c r="J29" s="4"/>
      <c r="K29" s="4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spans="1:26" ht="15.75" customHeight="1" x14ac:dyDescent="0.3">
      <c r="A30" s="69"/>
      <c r="B30" s="69"/>
      <c r="C30" s="159"/>
      <c r="D30" s="69"/>
      <c r="E30" s="69"/>
      <c r="F30" s="160"/>
      <c r="G30" s="160"/>
      <c r="H30" s="69"/>
      <c r="I30" s="69"/>
      <c r="J30" s="4"/>
      <c r="K30" s="4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spans="1:26" ht="15.75" customHeight="1" x14ac:dyDescent="0.3">
      <c r="A31" s="69"/>
      <c r="B31" s="69"/>
      <c r="C31" s="159"/>
      <c r="D31" s="69"/>
      <c r="E31" s="69"/>
      <c r="F31" s="160"/>
      <c r="G31" s="160"/>
      <c r="H31" s="69"/>
      <c r="I31" s="69"/>
      <c r="J31" s="4"/>
      <c r="K31" s="4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spans="1:26" ht="15.75" customHeight="1" x14ac:dyDescent="0.3">
      <c r="A32" s="69"/>
      <c r="B32" s="69"/>
      <c r="C32" s="159"/>
      <c r="D32" s="69"/>
      <c r="E32" s="69"/>
      <c r="F32" s="160"/>
      <c r="G32" s="160"/>
      <c r="H32" s="69"/>
      <c r="I32" s="69"/>
      <c r="J32" s="4"/>
      <c r="K32" s="4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spans="1:26" ht="15.75" customHeight="1" x14ac:dyDescent="0.3">
      <c r="A33" s="69"/>
      <c r="B33" s="69"/>
      <c r="C33" s="159"/>
      <c r="D33" s="69"/>
      <c r="E33" s="69"/>
      <c r="F33" s="160"/>
      <c r="G33" s="160"/>
      <c r="H33" s="69"/>
      <c r="I33" s="69"/>
      <c r="J33" s="4"/>
      <c r="K33" s="4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spans="1:26" ht="15.75" customHeight="1" x14ac:dyDescent="0.3">
      <c r="A34" s="69"/>
      <c r="B34" s="69"/>
      <c r="C34" s="159"/>
      <c r="D34" s="69"/>
      <c r="E34" s="69"/>
      <c r="F34" s="160"/>
      <c r="G34" s="160"/>
      <c r="H34" s="69"/>
      <c r="I34" s="69"/>
      <c r="J34" s="4"/>
      <c r="K34" s="4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spans="1:26" ht="15.75" customHeight="1" x14ac:dyDescent="0.3">
      <c r="A35" s="69"/>
      <c r="B35" s="69"/>
      <c r="C35" s="159"/>
      <c r="D35" s="69"/>
      <c r="E35" s="69"/>
      <c r="F35" s="160"/>
      <c r="G35" s="160"/>
      <c r="H35" s="69"/>
      <c r="I35" s="69"/>
      <c r="J35" s="4"/>
      <c r="K35" s="4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spans="1:26" ht="15.75" customHeight="1" x14ac:dyDescent="0.3">
      <c r="A36" s="69"/>
      <c r="B36" s="69"/>
      <c r="C36" s="159"/>
      <c r="D36" s="69"/>
      <c r="E36" s="69"/>
      <c r="F36" s="160"/>
      <c r="G36" s="160"/>
      <c r="H36" s="69"/>
      <c r="I36" s="69"/>
      <c r="J36" s="4"/>
      <c r="K36" s="4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spans="1:26" ht="15.75" customHeight="1" x14ac:dyDescent="0.3">
      <c r="A37" s="69"/>
      <c r="B37" s="69"/>
      <c r="C37" s="159"/>
      <c r="D37" s="69"/>
      <c r="E37" s="69"/>
      <c r="F37" s="160"/>
      <c r="G37" s="160"/>
      <c r="H37" s="69"/>
      <c r="I37" s="69"/>
      <c r="J37" s="4"/>
      <c r="K37" s="4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spans="1:26" ht="15.75" customHeight="1" x14ac:dyDescent="0.3">
      <c r="A38" s="69"/>
      <c r="B38" s="69"/>
      <c r="C38" s="159"/>
      <c r="D38" s="69"/>
      <c r="E38" s="69"/>
      <c r="F38" s="160"/>
      <c r="G38" s="160"/>
      <c r="H38" s="69"/>
      <c r="I38" s="69"/>
      <c r="J38" s="4"/>
      <c r="K38" s="4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spans="1:26" ht="15.75" customHeight="1" x14ac:dyDescent="0.3">
      <c r="A39" s="69"/>
      <c r="B39" s="69"/>
      <c r="C39" s="159"/>
      <c r="D39" s="69"/>
      <c r="E39" s="69"/>
      <c r="F39" s="160"/>
      <c r="G39" s="160"/>
      <c r="H39" s="69"/>
      <c r="I39" s="69"/>
      <c r="J39" s="4"/>
      <c r="K39" s="4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spans="1:26" ht="15.75" customHeight="1" x14ac:dyDescent="0.3">
      <c r="A40" s="69"/>
      <c r="B40" s="69"/>
      <c r="C40" s="159"/>
      <c r="D40" s="69"/>
      <c r="E40" s="69"/>
      <c r="F40" s="160"/>
      <c r="G40" s="160"/>
      <c r="H40" s="69"/>
      <c r="I40" s="69"/>
      <c r="J40" s="4"/>
      <c r="K40" s="4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spans="1:26" ht="15.75" customHeight="1" x14ac:dyDescent="0.3">
      <c r="A41" s="69"/>
      <c r="B41" s="69"/>
      <c r="C41" s="159"/>
      <c r="D41" s="69"/>
      <c r="E41" s="69"/>
      <c r="F41" s="160"/>
      <c r="G41" s="160"/>
      <c r="H41" s="69"/>
      <c r="I41" s="69"/>
      <c r="J41" s="4"/>
      <c r="K41" s="4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spans="1:26" ht="15.75" customHeight="1" x14ac:dyDescent="0.3">
      <c r="A42" s="69"/>
      <c r="B42" s="69"/>
      <c r="C42" s="159"/>
      <c r="D42" s="69"/>
      <c r="E42" s="69"/>
      <c r="F42" s="160"/>
      <c r="G42" s="160"/>
      <c r="H42" s="69"/>
      <c r="I42" s="69"/>
      <c r="J42" s="4"/>
      <c r="K42" s="4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spans="1:26" ht="15.75" customHeight="1" x14ac:dyDescent="0.3">
      <c r="A43" s="69"/>
      <c r="B43" s="69"/>
      <c r="C43" s="159"/>
      <c r="D43" s="69"/>
      <c r="E43" s="69"/>
      <c r="F43" s="160"/>
      <c r="G43" s="160"/>
      <c r="H43" s="69"/>
      <c r="I43" s="69"/>
      <c r="J43" s="4"/>
      <c r="K43" s="4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ht="15.75" customHeight="1" x14ac:dyDescent="0.3">
      <c r="A44" s="69"/>
      <c r="B44" s="69"/>
      <c r="C44" s="159"/>
      <c r="D44" s="69"/>
      <c r="E44" s="69"/>
      <c r="F44" s="160"/>
      <c r="G44" s="160"/>
      <c r="H44" s="69"/>
      <c r="I44" s="69"/>
      <c r="J44" s="4"/>
      <c r="K44" s="4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ht="15.75" customHeight="1" x14ac:dyDescent="0.3">
      <c r="A45" s="69"/>
      <c r="B45" s="69"/>
      <c r="C45" s="159"/>
      <c r="D45" s="69"/>
      <c r="E45" s="69"/>
      <c r="F45" s="160"/>
      <c r="G45" s="160"/>
      <c r="H45" s="69"/>
      <c r="I45" s="69"/>
      <c r="J45" s="4"/>
      <c r="K45" s="4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spans="1:26" ht="15.75" customHeight="1" x14ac:dyDescent="0.3">
      <c r="A46" s="69"/>
      <c r="B46" s="69"/>
      <c r="C46" s="159"/>
      <c r="D46" s="69"/>
      <c r="E46" s="69"/>
      <c r="F46" s="160"/>
      <c r="G46" s="160"/>
      <c r="H46" s="69"/>
      <c r="I46" s="69"/>
      <c r="J46" s="4"/>
      <c r="K46" s="4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spans="1:26" ht="15.75" customHeight="1" x14ac:dyDescent="0.3">
      <c r="A47" s="69"/>
      <c r="B47" s="69"/>
      <c r="C47" s="159"/>
      <c r="D47" s="69"/>
      <c r="E47" s="69"/>
      <c r="F47" s="160"/>
      <c r="G47" s="160"/>
      <c r="H47" s="69"/>
      <c r="I47" s="69"/>
      <c r="J47" s="4"/>
      <c r="K47" s="4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spans="1:26" ht="15.75" customHeight="1" x14ac:dyDescent="0.3">
      <c r="A48" s="69"/>
      <c r="B48" s="69"/>
      <c r="C48" s="159"/>
      <c r="D48" s="69"/>
      <c r="E48" s="69"/>
      <c r="F48" s="160"/>
      <c r="G48" s="160"/>
      <c r="H48" s="69"/>
      <c r="I48" s="69"/>
      <c r="J48" s="4"/>
      <c r="K48" s="4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spans="1:26" ht="15.75" customHeight="1" x14ac:dyDescent="0.3">
      <c r="A49" s="69"/>
      <c r="B49" s="69"/>
      <c r="C49" s="159"/>
      <c r="D49" s="69"/>
      <c r="E49" s="69"/>
      <c r="F49" s="160"/>
      <c r="G49" s="160"/>
      <c r="H49" s="69"/>
      <c r="I49" s="69"/>
      <c r="J49" s="4"/>
      <c r="K49" s="4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spans="1:26" ht="15.75" customHeight="1" x14ac:dyDescent="0.3">
      <c r="A50" s="69"/>
      <c r="B50" s="69"/>
      <c r="C50" s="159"/>
      <c r="D50" s="69"/>
      <c r="E50" s="69"/>
      <c r="F50" s="160"/>
      <c r="G50" s="160"/>
      <c r="H50" s="69"/>
      <c r="I50" s="69"/>
      <c r="J50" s="4"/>
      <c r="K50" s="4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spans="1:26" ht="15.75" customHeight="1" x14ac:dyDescent="0.3">
      <c r="A51" s="69"/>
      <c r="B51" s="69"/>
      <c r="C51" s="159"/>
      <c r="D51" s="69"/>
      <c r="E51" s="69"/>
      <c r="F51" s="160"/>
      <c r="G51" s="160"/>
      <c r="H51" s="69"/>
      <c r="I51" s="69"/>
      <c r="J51" s="4"/>
      <c r="K51" s="4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spans="1:26" ht="15.75" customHeight="1" x14ac:dyDescent="0.3">
      <c r="A52" s="69"/>
      <c r="B52" s="69"/>
      <c r="C52" s="159"/>
      <c r="D52" s="69"/>
      <c r="E52" s="69"/>
      <c r="F52" s="160"/>
      <c r="G52" s="160"/>
      <c r="H52" s="69"/>
      <c r="I52" s="69"/>
      <c r="J52" s="4"/>
      <c r="K52" s="4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spans="1:26" ht="15.75" customHeight="1" x14ac:dyDescent="0.3">
      <c r="A53" s="69"/>
      <c r="B53" s="69"/>
      <c r="C53" s="159"/>
      <c r="D53" s="69"/>
      <c r="E53" s="69"/>
      <c r="F53" s="160"/>
      <c r="G53" s="160"/>
      <c r="H53" s="69"/>
      <c r="I53" s="69"/>
      <c r="J53" s="4"/>
      <c r="K53" s="4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spans="1:26" ht="15.75" customHeight="1" x14ac:dyDescent="0.3">
      <c r="A54" s="69"/>
      <c r="B54" s="69"/>
      <c r="C54" s="159"/>
      <c r="D54" s="69"/>
      <c r="E54" s="69"/>
      <c r="F54" s="160"/>
      <c r="G54" s="160"/>
      <c r="H54" s="69"/>
      <c r="I54" s="69"/>
      <c r="J54" s="4"/>
      <c r="K54" s="4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spans="1:26" ht="15.75" customHeight="1" x14ac:dyDescent="0.3">
      <c r="A55" s="69"/>
      <c r="B55" s="69"/>
      <c r="C55" s="159"/>
      <c r="D55" s="69"/>
      <c r="E55" s="69"/>
      <c r="F55" s="160"/>
      <c r="G55" s="160"/>
      <c r="H55" s="69"/>
      <c r="I55" s="69"/>
      <c r="J55" s="4"/>
      <c r="K55" s="4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spans="1:26" ht="15.75" customHeight="1" x14ac:dyDescent="0.3">
      <c r="A56" s="69"/>
      <c r="B56" s="69"/>
      <c r="C56" s="159"/>
      <c r="D56" s="69"/>
      <c r="E56" s="69"/>
      <c r="F56" s="160"/>
      <c r="G56" s="160"/>
      <c r="H56" s="69"/>
      <c r="I56" s="69"/>
      <c r="J56" s="4"/>
      <c r="K56" s="4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spans="1:26" ht="15.75" customHeight="1" x14ac:dyDescent="0.3">
      <c r="A57" s="69"/>
      <c r="B57" s="69"/>
      <c r="C57" s="159"/>
      <c r="D57" s="69"/>
      <c r="E57" s="69"/>
      <c r="F57" s="160"/>
      <c r="G57" s="160"/>
      <c r="H57" s="69"/>
      <c r="I57" s="69"/>
      <c r="J57" s="4"/>
      <c r="K57" s="4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spans="1:26" ht="15.75" customHeight="1" x14ac:dyDescent="0.3">
      <c r="A58" s="69"/>
      <c r="B58" s="69"/>
      <c r="C58" s="159"/>
      <c r="D58" s="69"/>
      <c r="E58" s="69"/>
      <c r="F58" s="160"/>
      <c r="G58" s="160"/>
      <c r="H58" s="69"/>
      <c r="I58" s="69"/>
      <c r="J58" s="4"/>
      <c r="K58" s="4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spans="1:26" ht="15.75" customHeight="1" x14ac:dyDescent="0.3">
      <c r="A59" s="69"/>
      <c r="B59" s="69"/>
      <c r="C59" s="159"/>
      <c r="D59" s="69"/>
      <c r="E59" s="69"/>
      <c r="F59" s="160"/>
      <c r="G59" s="160"/>
      <c r="H59" s="69"/>
      <c r="I59" s="69"/>
      <c r="J59" s="4"/>
      <c r="K59" s="4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spans="1:26" ht="15.75" customHeight="1" x14ac:dyDescent="0.3">
      <c r="A60" s="69"/>
      <c r="B60" s="69"/>
      <c r="C60" s="159"/>
      <c r="D60" s="69"/>
      <c r="E60" s="69"/>
      <c r="F60" s="160"/>
      <c r="G60" s="160"/>
      <c r="H60" s="69"/>
      <c r="I60" s="69"/>
      <c r="J60" s="4"/>
      <c r="K60" s="4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spans="1:26" ht="15.75" customHeight="1" x14ac:dyDescent="0.3">
      <c r="A61" s="69"/>
      <c r="B61" s="69"/>
      <c r="C61" s="159"/>
      <c r="D61" s="69"/>
      <c r="E61" s="69"/>
      <c r="F61" s="160"/>
      <c r="G61" s="160"/>
      <c r="H61" s="69"/>
      <c r="I61" s="69"/>
      <c r="J61" s="4"/>
      <c r="K61" s="4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spans="1:26" ht="15.75" customHeight="1" x14ac:dyDescent="0.3">
      <c r="A62" s="69"/>
      <c r="B62" s="69"/>
      <c r="C62" s="159"/>
      <c r="D62" s="69"/>
      <c r="E62" s="69"/>
      <c r="F62" s="160"/>
      <c r="G62" s="160"/>
      <c r="H62" s="69"/>
      <c r="I62" s="69"/>
      <c r="J62" s="4"/>
      <c r="K62" s="4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spans="1:26" ht="15.75" customHeight="1" x14ac:dyDescent="0.3">
      <c r="A63" s="69"/>
      <c r="B63" s="69"/>
      <c r="C63" s="159"/>
      <c r="D63" s="69"/>
      <c r="E63" s="69"/>
      <c r="F63" s="160"/>
      <c r="G63" s="160"/>
      <c r="H63" s="69"/>
      <c r="I63" s="69"/>
      <c r="J63" s="4"/>
      <c r="K63" s="4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spans="1:26" ht="15.75" customHeight="1" x14ac:dyDescent="0.3">
      <c r="A64" s="69"/>
      <c r="B64" s="69"/>
      <c r="C64" s="159"/>
      <c r="D64" s="69"/>
      <c r="E64" s="69"/>
      <c r="F64" s="160"/>
      <c r="G64" s="160"/>
      <c r="H64" s="69"/>
      <c r="I64" s="69"/>
      <c r="J64" s="4"/>
      <c r="K64" s="4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spans="1:26" ht="15.75" customHeight="1" x14ac:dyDescent="0.3">
      <c r="A65" s="69"/>
      <c r="B65" s="69"/>
      <c r="C65" s="159"/>
      <c r="D65" s="69"/>
      <c r="E65" s="69"/>
      <c r="F65" s="160"/>
      <c r="G65" s="160"/>
      <c r="H65" s="69"/>
      <c r="I65" s="69"/>
      <c r="J65" s="4"/>
      <c r="K65" s="4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spans="1:26" ht="15.75" customHeight="1" x14ac:dyDescent="0.3">
      <c r="A66" s="69"/>
      <c r="B66" s="69"/>
      <c r="C66" s="159"/>
      <c r="D66" s="69"/>
      <c r="E66" s="69"/>
      <c r="F66" s="160"/>
      <c r="G66" s="160"/>
      <c r="H66" s="69"/>
      <c r="I66" s="69"/>
      <c r="J66" s="4"/>
      <c r="K66" s="4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spans="1:26" ht="15.75" customHeight="1" x14ac:dyDescent="0.3">
      <c r="A67" s="69"/>
      <c r="B67" s="69"/>
      <c r="C67" s="159"/>
      <c r="D67" s="69"/>
      <c r="E67" s="69"/>
      <c r="F67" s="160"/>
      <c r="G67" s="160"/>
      <c r="H67" s="69"/>
      <c r="I67" s="69"/>
      <c r="J67" s="4"/>
      <c r="K67" s="4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spans="1:26" ht="15.75" customHeight="1" x14ac:dyDescent="0.3">
      <c r="A68" s="69"/>
      <c r="B68" s="69"/>
      <c r="C68" s="159"/>
      <c r="D68" s="69"/>
      <c r="E68" s="69"/>
      <c r="F68" s="160"/>
      <c r="G68" s="160"/>
      <c r="H68" s="69"/>
      <c r="I68" s="69"/>
      <c r="J68" s="4"/>
      <c r="K68" s="4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spans="1:26" ht="15.75" customHeight="1" x14ac:dyDescent="0.3">
      <c r="A69" s="69"/>
      <c r="B69" s="69"/>
      <c r="C69" s="159"/>
      <c r="D69" s="69"/>
      <c r="E69" s="69"/>
      <c r="F69" s="160"/>
      <c r="G69" s="160"/>
      <c r="H69" s="69"/>
      <c r="I69" s="69"/>
      <c r="J69" s="4"/>
      <c r="K69" s="4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spans="1:26" ht="15.75" customHeight="1" x14ac:dyDescent="0.3">
      <c r="A70" s="69"/>
      <c r="B70" s="69"/>
      <c r="C70" s="159"/>
      <c r="D70" s="69"/>
      <c r="E70" s="69"/>
      <c r="F70" s="160"/>
      <c r="G70" s="160"/>
      <c r="H70" s="69"/>
      <c r="I70" s="69"/>
      <c r="J70" s="4"/>
      <c r="K70" s="4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spans="1:26" ht="15.75" customHeight="1" x14ac:dyDescent="0.3">
      <c r="A71" s="69"/>
      <c r="B71" s="69"/>
      <c r="C71" s="159"/>
      <c r="D71" s="69"/>
      <c r="E71" s="69"/>
      <c r="F71" s="160"/>
      <c r="G71" s="160"/>
      <c r="H71" s="69"/>
      <c r="I71" s="69"/>
      <c r="J71" s="4"/>
      <c r="K71" s="4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spans="1:26" ht="15.75" customHeight="1" x14ac:dyDescent="0.3">
      <c r="A72" s="69"/>
      <c r="B72" s="69"/>
      <c r="C72" s="159"/>
      <c r="D72" s="69"/>
      <c r="E72" s="69"/>
      <c r="F72" s="160"/>
      <c r="G72" s="160"/>
      <c r="H72" s="69"/>
      <c r="I72" s="69"/>
      <c r="J72" s="4"/>
      <c r="K72" s="4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spans="1:26" ht="15.75" customHeight="1" x14ac:dyDescent="0.3">
      <c r="A73" s="69"/>
      <c r="B73" s="69"/>
      <c r="C73" s="159"/>
      <c r="D73" s="69"/>
      <c r="E73" s="69"/>
      <c r="F73" s="160"/>
      <c r="G73" s="160"/>
      <c r="H73" s="69"/>
      <c r="I73" s="69"/>
      <c r="J73" s="4"/>
      <c r="K73" s="4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spans="1:26" ht="15.75" customHeight="1" x14ac:dyDescent="0.3">
      <c r="A74" s="69"/>
      <c r="B74" s="69"/>
      <c r="C74" s="159"/>
      <c r="D74" s="69"/>
      <c r="E74" s="69"/>
      <c r="F74" s="160"/>
      <c r="G74" s="160"/>
      <c r="H74" s="69"/>
      <c r="I74" s="69"/>
      <c r="J74" s="4"/>
      <c r="K74" s="4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spans="1:26" ht="15.75" customHeight="1" x14ac:dyDescent="0.3">
      <c r="A75" s="69"/>
      <c r="B75" s="69"/>
      <c r="C75" s="159"/>
      <c r="D75" s="69"/>
      <c r="E75" s="69"/>
      <c r="F75" s="160"/>
      <c r="G75" s="160"/>
      <c r="H75" s="69"/>
      <c r="I75" s="69"/>
      <c r="J75" s="4"/>
      <c r="K75" s="4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spans="1:26" ht="15.75" customHeight="1" x14ac:dyDescent="0.3">
      <c r="A76" s="69"/>
      <c r="B76" s="69"/>
      <c r="C76" s="159"/>
      <c r="D76" s="69"/>
      <c r="E76" s="69"/>
      <c r="F76" s="160"/>
      <c r="G76" s="160"/>
      <c r="H76" s="69"/>
      <c r="I76" s="69"/>
      <c r="J76" s="4"/>
      <c r="K76" s="4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spans="1:26" ht="15.75" customHeight="1" x14ac:dyDescent="0.3">
      <c r="A77" s="69"/>
      <c r="B77" s="69"/>
      <c r="C77" s="159"/>
      <c r="D77" s="69"/>
      <c r="E77" s="69"/>
      <c r="F77" s="160"/>
      <c r="G77" s="160"/>
      <c r="H77" s="69"/>
      <c r="I77" s="69"/>
      <c r="J77" s="4"/>
      <c r="K77" s="4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spans="1:26" ht="15.75" customHeight="1" x14ac:dyDescent="0.3">
      <c r="A78" s="69"/>
      <c r="B78" s="69"/>
      <c r="C78" s="159"/>
      <c r="D78" s="69"/>
      <c r="E78" s="69"/>
      <c r="F78" s="160"/>
      <c r="G78" s="160"/>
      <c r="H78" s="69"/>
      <c r="I78" s="69"/>
      <c r="J78" s="4"/>
      <c r="K78" s="4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spans="1:26" ht="15.75" customHeight="1" x14ac:dyDescent="0.3">
      <c r="A79" s="69"/>
      <c r="B79" s="69"/>
      <c r="C79" s="159"/>
      <c r="D79" s="69"/>
      <c r="E79" s="69"/>
      <c r="F79" s="160"/>
      <c r="G79" s="160"/>
      <c r="H79" s="69"/>
      <c r="I79" s="69"/>
      <c r="J79" s="4"/>
      <c r="K79" s="4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spans="1:26" ht="15.75" customHeight="1" x14ac:dyDescent="0.3">
      <c r="A80" s="69"/>
      <c r="B80" s="69"/>
      <c r="C80" s="159"/>
      <c r="D80" s="69"/>
      <c r="E80" s="69"/>
      <c r="F80" s="160"/>
      <c r="G80" s="160"/>
      <c r="H80" s="69"/>
      <c r="I80" s="69"/>
      <c r="J80" s="4"/>
      <c r="K80" s="4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spans="1:26" ht="15.75" customHeight="1" x14ac:dyDescent="0.3">
      <c r="A81" s="69"/>
      <c r="B81" s="69"/>
      <c r="C81" s="159"/>
      <c r="D81" s="69"/>
      <c r="E81" s="69"/>
      <c r="F81" s="160"/>
      <c r="G81" s="160"/>
      <c r="H81" s="69"/>
      <c r="I81" s="69"/>
      <c r="J81" s="4"/>
      <c r="K81" s="4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spans="1:26" ht="15.75" customHeight="1" x14ac:dyDescent="0.3">
      <c r="A82" s="69"/>
      <c r="B82" s="69"/>
      <c r="C82" s="159"/>
      <c r="D82" s="69"/>
      <c r="E82" s="69"/>
      <c r="F82" s="160"/>
      <c r="G82" s="160"/>
      <c r="H82" s="69"/>
      <c r="I82" s="69"/>
      <c r="J82" s="4"/>
      <c r="K82" s="4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spans="1:26" ht="15.75" customHeight="1" x14ac:dyDescent="0.3">
      <c r="A83" s="69"/>
      <c r="B83" s="69"/>
      <c r="C83" s="159"/>
      <c r="D83" s="69"/>
      <c r="E83" s="69"/>
      <c r="F83" s="160"/>
      <c r="G83" s="160"/>
      <c r="H83" s="69"/>
      <c r="I83" s="69"/>
      <c r="J83" s="4"/>
      <c r="K83" s="4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spans="1:26" ht="15.75" customHeight="1" x14ac:dyDescent="0.3">
      <c r="A84" s="69"/>
      <c r="B84" s="69"/>
      <c r="C84" s="159"/>
      <c r="D84" s="69"/>
      <c r="E84" s="69"/>
      <c r="F84" s="160"/>
      <c r="G84" s="160"/>
      <c r="H84" s="69"/>
      <c r="I84" s="69"/>
      <c r="J84" s="4"/>
      <c r="K84" s="4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spans="1:26" ht="15.75" customHeight="1" x14ac:dyDescent="0.3">
      <c r="A85" s="69"/>
      <c r="B85" s="69"/>
      <c r="C85" s="159"/>
      <c r="D85" s="69"/>
      <c r="E85" s="69"/>
      <c r="F85" s="160"/>
      <c r="G85" s="160"/>
      <c r="H85" s="69"/>
      <c r="I85" s="69"/>
      <c r="J85" s="4"/>
      <c r="K85" s="4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spans="1:26" ht="15.75" customHeight="1" x14ac:dyDescent="0.3">
      <c r="A86" s="69"/>
      <c r="B86" s="69"/>
      <c r="C86" s="159"/>
      <c r="D86" s="69"/>
      <c r="E86" s="69"/>
      <c r="F86" s="160"/>
      <c r="G86" s="160"/>
      <c r="H86" s="69"/>
      <c r="I86" s="69"/>
      <c r="J86" s="4"/>
      <c r="K86" s="4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spans="1:26" ht="15.75" customHeight="1" x14ac:dyDescent="0.3">
      <c r="A87" s="69"/>
      <c r="B87" s="69"/>
      <c r="C87" s="159"/>
      <c r="D87" s="69"/>
      <c r="E87" s="69"/>
      <c r="F87" s="160"/>
      <c r="G87" s="160"/>
      <c r="H87" s="69"/>
      <c r="I87" s="69"/>
      <c r="J87" s="4"/>
      <c r="K87" s="4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spans="1:26" ht="15.75" customHeight="1" x14ac:dyDescent="0.3">
      <c r="A88" s="69"/>
      <c r="B88" s="69"/>
      <c r="C88" s="159"/>
      <c r="D88" s="69"/>
      <c r="E88" s="69"/>
      <c r="F88" s="160"/>
      <c r="G88" s="160"/>
      <c r="H88" s="69"/>
      <c r="I88" s="69"/>
      <c r="J88" s="4"/>
      <c r="K88" s="4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spans="1:26" ht="15.75" customHeight="1" x14ac:dyDescent="0.3">
      <c r="A89" s="69"/>
      <c r="B89" s="69"/>
      <c r="C89" s="159"/>
      <c r="D89" s="69"/>
      <c r="E89" s="69"/>
      <c r="F89" s="160"/>
      <c r="G89" s="160"/>
      <c r="H89" s="69"/>
      <c r="I89" s="69"/>
      <c r="J89" s="4"/>
      <c r="K89" s="4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spans="1:26" ht="15.75" customHeight="1" x14ac:dyDescent="0.3">
      <c r="A90" s="69"/>
      <c r="B90" s="69"/>
      <c r="C90" s="159"/>
      <c r="D90" s="69"/>
      <c r="E90" s="69"/>
      <c r="F90" s="160"/>
      <c r="G90" s="160"/>
      <c r="H90" s="69"/>
      <c r="I90" s="69"/>
      <c r="J90" s="4"/>
      <c r="K90" s="4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spans="1:26" ht="15.75" customHeight="1" x14ac:dyDescent="0.3">
      <c r="A91" s="69"/>
      <c r="B91" s="69"/>
      <c r="C91" s="159"/>
      <c r="D91" s="69"/>
      <c r="E91" s="69"/>
      <c r="F91" s="160"/>
      <c r="G91" s="160"/>
      <c r="H91" s="69"/>
      <c r="I91" s="69"/>
      <c r="J91" s="4"/>
      <c r="K91" s="4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spans="1:26" ht="15.75" customHeight="1" x14ac:dyDescent="0.3">
      <c r="A92" s="69"/>
      <c r="B92" s="69"/>
      <c r="C92" s="159"/>
      <c r="D92" s="69"/>
      <c r="E92" s="69"/>
      <c r="F92" s="160"/>
      <c r="G92" s="160"/>
      <c r="H92" s="69"/>
      <c r="I92" s="69"/>
      <c r="J92" s="4"/>
      <c r="K92" s="4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spans="1:26" ht="15.75" customHeight="1" x14ac:dyDescent="0.3">
      <c r="A93" s="69"/>
      <c r="B93" s="69"/>
      <c r="C93" s="159"/>
      <c r="D93" s="69"/>
      <c r="E93" s="69"/>
      <c r="F93" s="160"/>
      <c r="G93" s="160"/>
      <c r="H93" s="69"/>
      <c r="I93" s="69"/>
      <c r="J93" s="4"/>
      <c r="K93" s="4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spans="1:26" ht="15.75" customHeight="1" x14ac:dyDescent="0.3">
      <c r="A94" s="69"/>
      <c r="B94" s="69"/>
      <c r="C94" s="159"/>
      <c r="D94" s="69"/>
      <c r="E94" s="69"/>
      <c r="F94" s="160"/>
      <c r="G94" s="160"/>
      <c r="H94" s="69"/>
      <c r="I94" s="69"/>
      <c r="J94" s="4"/>
      <c r="K94" s="4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spans="1:26" ht="15.75" customHeight="1" x14ac:dyDescent="0.3">
      <c r="A95" s="69"/>
      <c r="B95" s="69"/>
      <c r="C95" s="159"/>
      <c r="D95" s="69"/>
      <c r="E95" s="69"/>
      <c r="F95" s="160"/>
      <c r="G95" s="160"/>
      <c r="H95" s="69"/>
      <c r="I95" s="69"/>
      <c r="J95" s="4"/>
      <c r="K95" s="4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spans="1:26" ht="15.75" customHeight="1" x14ac:dyDescent="0.3">
      <c r="A96" s="69"/>
      <c r="B96" s="69"/>
      <c r="C96" s="159"/>
      <c r="D96" s="69"/>
      <c r="E96" s="69"/>
      <c r="F96" s="160"/>
      <c r="G96" s="160"/>
      <c r="H96" s="69"/>
      <c r="I96" s="69"/>
      <c r="J96" s="4"/>
      <c r="K96" s="4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spans="1:26" ht="15.75" customHeight="1" x14ac:dyDescent="0.3">
      <c r="A97" s="69"/>
      <c r="B97" s="69"/>
      <c r="C97" s="159"/>
      <c r="D97" s="69"/>
      <c r="E97" s="69"/>
      <c r="F97" s="160"/>
      <c r="G97" s="160"/>
      <c r="H97" s="69"/>
      <c r="I97" s="69"/>
      <c r="J97" s="4"/>
      <c r="K97" s="4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spans="1:26" ht="15.75" customHeight="1" x14ac:dyDescent="0.3">
      <c r="A98" s="69"/>
      <c r="B98" s="69"/>
      <c r="C98" s="159"/>
      <c r="D98" s="69"/>
      <c r="E98" s="69"/>
      <c r="F98" s="160"/>
      <c r="G98" s="160"/>
      <c r="H98" s="69"/>
      <c r="I98" s="69"/>
      <c r="J98" s="4"/>
      <c r="K98" s="4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spans="1:26" ht="15.75" customHeight="1" x14ac:dyDescent="0.3">
      <c r="A99" s="69"/>
      <c r="B99" s="69"/>
      <c r="C99" s="159"/>
      <c r="D99" s="69"/>
      <c r="E99" s="69"/>
      <c r="F99" s="160"/>
      <c r="G99" s="160"/>
      <c r="H99" s="69"/>
      <c r="I99" s="69"/>
      <c r="J99" s="4"/>
      <c r="K99" s="4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spans="1:26" ht="15.75" customHeight="1" x14ac:dyDescent="0.3">
      <c r="A100" s="69"/>
      <c r="B100" s="69"/>
      <c r="C100" s="159"/>
      <c r="D100" s="69"/>
      <c r="E100" s="69"/>
      <c r="F100" s="160"/>
      <c r="G100" s="160"/>
      <c r="H100" s="69"/>
      <c r="I100" s="69"/>
      <c r="J100" s="4"/>
      <c r="K100" s="4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 spans="1:26" ht="15.75" customHeight="1" x14ac:dyDescent="0.3">
      <c r="A101" s="69"/>
      <c r="B101" s="69"/>
      <c r="C101" s="159"/>
      <c r="D101" s="69"/>
      <c r="E101" s="69"/>
      <c r="F101" s="160"/>
      <c r="G101" s="160"/>
      <c r="H101" s="69"/>
      <c r="I101" s="69"/>
      <c r="J101" s="4"/>
      <c r="K101" s="4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 spans="1:26" ht="15.75" customHeight="1" x14ac:dyDescent="0.3">
      <c r="A102" s="69"/>
      <c r="B102" s="69"/>
      <c r="C102" s="159"/>
      <c r="D102" s="69"/>
      <c r="E102" s="69"/>
      <c r="F102" s="160"/>
      <c r="G102" s="160"/>
      <c r="H102" s="69"/>
      <c r="I102" s="69"/>
      <c r="J102" s="4"/>
      <c r="K102" s="4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 spans="1:26" ht="15.75" customHeight="1" x14ac:dyDescent="0.3">
      <c r="A103" s="69"/>
      <c r="B103" s="69"/>
      <c r="C103" s="159"/>
      <c r="D103" s="69"/>
      <c r="E103" s="69"/>
      <c r="F103" s="160"/>
      <c r="G103" s="160"/>
      <c r="H103" s="69"/>
      <c r="I103" s="69"/>
      <c r="J103" s="4"/>
      <c r="K103" s="4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 spans="1:26" ht="15.75" customHeight="1" x14ac:dyDescent="0.3">
      <c r="A104" s="69"/>
      <c r="B104" s="69"/>
      <c r="C104" s="159"/>
      <c r="D104" s="69"/>
      <c r="E104" s="69"/>
      <c r="F104" s="160"/>
      <c r="G104" s="160"/>
      <c r="H104" s="69"/>
      <c r="I104" s="69"/>
      <c r="J104" s="4"/>
      <c r="K104" s="4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 spans="1:26" ht="15.75" customHeight="1" x14ac:dyDescent="0.3">
      <c r="A105" s="69"/>
      <c r="B105" s="69"/>
      <c r="C105" s="159"/>
      <c r="D105" s="69"/>
      <c r="E105" s="69"/>
      <c r="F105" s="160"/>
      <c r="G105" s="160"/>
      <c r="H105" s="69"/>
      <c r="I105" s="69"/>
      <c r="J105" s="4"/>
      <c r="K105" s="4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 spans="1:26" ht="15.75" customHeight="1" x14ac:dyDescent="0.3">
      <c r="A106" s="69"/>
      <c r="B106" s="69"/>
      <c r="C106" s="159"/>
      <c r="D106" s="69"/>
      <c r="E106" s="69"/>
      <c r="F106" s="160"/>
      <c r="G106" s="160"/>
      <c r="H106" s="69"/>
      <c r="I106" s="69"/>
      <c r="J106" s="4"/>
      <c r="K106" s="4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 spans="1:26" ht="15.75" customHeight="1" x14ac:dyDescent="0.3">
      <c r="A107" s="69"/>
      <c r="B107" s="69"/>
      <c r="C107" s="159"/>
      <c r="D107" s="69"/>
      <c r="E107" s="69"/>
      <c r="F107" s="160"/>
      <c r="G107" s="160"/>
      <c r="H107" s="69"/>
      <c r="I107" s="69"/>
      <c r="J107" s="4"/>
      <c r="K107" s="4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 spans="1:26" ht="15.75" customHeight="1" x14ac:dyDescent="0.3">
      <c r="A108" s="69"/>
      <c r="B108" s="69"/>
      <c r="C108" s="159"/>
      <c r="D108" s="69"/>
      <c r="E108" s="69"/>
      <c r="F108" s="160"/>
      <c r="G108" s="160"/>
      <c r="H108" s="69"/>
      <c r="I108" s="69"/>
      <c r="J108" s="4"/>
      <c r="K108" s="4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 spans="1:26" ht="15.75" customHeight="1" x14ac:dyDescent="0.3">
      <c r="A109" s="69"/>
      <c r="B109" s="69"/>
      <c r="C109" s="159"/>
      <c r="D109" s="69"/>
      <c r="E109" s="69"/>
      <c r="F109" s="160"/>
      <c r="G109" s="160"/>
      <c r="H109" s="69"/>
      <c r="I109" s="69"/>
      <c r="J109" s="4"/>
      <c r="K109" s="4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 spans="1:26" ht="15.75" customHeight="1" x14ac:dyDescent="0.3">
      <c r="A110" s="69"/>
      <c r="B110" s="69"/>
      <c r="C110" s="159"/>
      <c r="D110" s="69"/>
      <c r="E110" s="69"/>
      <c r="F110" s="160"/>
      <c r="G110" s="160"/>
      <c r="H110" s="69"/>
      <c r="I110" s="69"/>
      <c r="J110" s="4"/>
      <c r="K110" s="4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 spans="1:26" ht="15.75" customHeight="1" x14ac:dyDescent="0.3">
      <c r="A111" s="69"/>
      <c r="B111" s="69"/>
      <c r="C111" s="159"/>
      <c r="D111" s="69"/>
      <c r="E111" s="69"/>
      <c r="F111" s="160"/>
      <c r="G111" s="160"/>
      <c r="H111" s="69"/>
      <c r="I111" s="69"/>
      <c r="J111" s="4"/>
      <c r="K111" s="4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 spans="1:26" ht="15.75" customHeight="1" x14ac:dyDescent="0.3">
      <c r="A112" s="69"/>
      <c r="B112" s="69"/>
      <c r="C112" s="159"/>
      <c r="D112" s="69"/>
      <c r="E112" s="69"/>
      <c r="F112" s="160"/>
      <c r="G112" s="160"/>
      <c r="H112" s="69"/>
      <c r="I112" s="69"/>
      <c r="J112" s="4"/>
      <c r="K112" s="4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 spans="1:26" ht="15.75" customHeight="1" x14ac:dyDescent="0.3">
      <c r="A113" s="69"/>
      <c r="B113" s="69"/>
      <c r="C113" s="159"/>
      <c r="D113" s="69"/>
      <c r="E113" s="69"/>
      <c r="F113" s="160"/>
      <c r="G113" s="160"/>
      <c r="H113" s="69"/>
      <c r="I113" s="69"/>
      <c r="J113" s="4"/>
      <c r="K113" s="4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 spans="1:26" ht="15.75" customHeight="1" x14ac:dyDescent="0.3">
      <c r="A114" s="69"/>
      <c r="B114" s="69"/>
      <c r="C114" s="159"/>
      <c r="D114" s="69"/>
      <c r="E114" s="69"/>
      <c r="F114" s="160"/>
      <c r="G114" s="160"/>
      <c r="H114" s="69"/>
      <c r="I114" s="69"/>
      <c r="J114" s="4"/>
      <c r="K114" s="4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 spans="1:26" ht="15.75" customHeight="1" x14ac:dyDescent="0.3">
      <c r="A115" s="69"/>
      <c r="B115" s="69"/>
      <c r="C115" s="159"/>
      <c r="D115" s="69"/>
      <c r="E115" s="69"/>
      <c r="F115" s="160"/>
      <c r="G115" s="160"/>
      <c r="H115" s="69"/>
      <c r="I115" s="69"/>
      <c r="J115" s="4"/>
      <c r="K115" s="4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 spans="1:26" ht="15.75" customHeight="1" x14ac:dyDescent="0.3">
      <c r="A116" s="69"/>
      <c r="B116" s="69"/>
      <c r="C116" s="159"/>
      <c r="D116" s="69"/>
      <c r="E116" s="69"/>
      <c r="F116" s="160"/>
      <c r="G116" s="160"/>
      <c r="H116" s="69"/>
      <c r="I116" s="69"/>
      <c r="J116" s="4"/>
      <c r="K116" s="4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 spans="1:26" ht="15.75" customHeight="1" x14ac:dyDescent="0.3">
      <c r="A117" s="69"/>
      <c r="B117" s="69"/>
      <c r="C117" s="159"/>
      <c r="D117" s="69"/>
      <c r="E117" s="69"/>
      <c r="F117" s="160"/>
      <c r="G117" s="160"/>
      <c r="H117" s="69"/>
      <c r="I117" s="69"/>
      <c r="J117" s="4"/>
      <c r="K117" s="4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 spans="1:26" ht="15.75" customHeight="1" x14ac:dyDescent="0.3">
      <c r="A118" s="69"/>
      <c r="B118" s="69"/>
      <c r="C118" s="159"/>
      <c r="D118" s="69"/>
      <c r="E118" s="69"/>
      <c r="F118" s="160"/>
      <c r="G118" s="160"/>
      <c r="H118" s="69"/>
      <c r="I118" s="69"/>
      <c r="J118" s="4"/>
      <c r="K118" s="4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 spans="1:26" ht="15.75" customHeight="1" x14ac:dyDescent="0.3">
      <c r="A119" s="69"/>
      <c r="B119" s="69"/>
      <c r="C119" s="159"/>
      <c r="D119" s="69"/>
      <c r="E119" s="69"/>
      <c r="F119" s="160"/>
      <c r="G119" s="160"/>
      <c r="H119" s="69"/>
      <c r="I119" s="69"/>
      <c r="J119" s="4"/>
      <c r="K119" s="4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 spans="1:26" ht="15.75" customHeight="1" x14ac:dyDescent="0.3">
      <c r="A120" s="69"/>
      <c r="B120" s="69"/>
      <c r="C120" s="159"/>
      <c r="D120" s="69"/>
      <c r="E120" s="69"/>
      <c r="F120" s="160"/>
      <c r="G120" s="160"/>
      <c r="H120" s="69"/>
      <c r="I120" s="69"/>
      <c r="J120" s="4"/>
      <c r="K120" s="4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 spans="1:26" ht="15.75" customHeight="1" x14ac:dyDescent="0.3">
      <c r="A121" s="69"/>
      <c r="B121" s="69"/>
      <c r="C121" s="159"/>
      <c r="D121" s="69"/>
      <c r="E121" s="69"/>
      <c r="F121" s="160"/>
      <c r="G121" s="160"/>
      <c r="H121" s="69"/>
      <c r="I121" s="69"/>
      <c r="J121" s="4"/>
      <c r="K121" s="4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 spans="1:26" ht="15.75" customHeight="1" x14ac:dyDescent="0.3">
      <c r="A122" s="69"/>
      <c r="B122" s="69"/>
      <c r="C122" s="159"/>
      <c r="D122" s="69"/>
      <c r="E122" s="69"/>
      <c r="F122" s="160"/>
      <c r="G122" s="160"/>
      <c r="H122" s="69"/>
      <c r="I122" s="69"/>
      <c r="J122" s="4"/>
      <c r="K122" s="4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 spans="1:26" ht="15.75" customHeight="1" x14ac:dyDescent="0.3">
      <c r="A123" s="69"/>
      <c r="B123" s="69"/>
      <c r="C123" s="159"/>
      <c r="D123" s="69"/>
      <c r="E123" s="69"/>
      <c r="F123" s="160"/>
      <c r="G123" s="160"/>
      <c r="H123" s="69"/>
      <c r="I123" s="69"/>
      <c r="J123" s="4"/>
      <c r="K123" s="4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 spans="1:26" ht="15.75" customHeight="1" x14ac:dyDescent="0.3">
      <c r="A124" s="69"/>
      <c r="B124" s="69"/>
      <c r="C124" s="159"/>
      <c r="D124" s="69"/>
      <c r="E124" s="69"/>
      <c r="F124" s="160"/>
      <c r="G124" s="160"/>
      <c r="H124" s="69"/>
      <c r="I124" s="69"/>
      <c r="J124" s="4"/>
      <c r="K124" s="4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 spans="1:26" ht="15.75" customHeight="1" x14ac:dyDescent="0.3">
      <c r="A125" s="69"/>
      <c r="B125" s="69"/>
      <c r="C125" s="159"/>
      <c r="D125" s="69"/>
      <c r="E125" s="69"/>
      <c r="F125" s="160"/>
      <c r="G125" s="160"/>
      <c r="H125" s="69"/>
      <c r="I125" s="69"/>
      <c r="J125" s="4"/>
      <c r="K125" s="4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 spans="1:26" ht="15.75" customHeight="1" x14ac:dyDescent="0.3">
      <c r="A126" s="69"/>
      <c r="B126" s="69"/>
      <c r="C126" s="159"/>
      <c r="D126" s="69"/>
      <c r="E126" s="69"/>
      <c r="F126" s="160"/>
      <c r="G126" s="160"/>
      <c r="H126" s="69"/>
      <c r="I126" s="69"/>
      <c r="J126" s="4"/>
      <c r="K126" s="4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 spans="1:26" ht="15.75" customHeight="1" x14ac:dyDescent="0.3">
      <c r="A127" s="69"/>
      <c r="B127" s="69"/>
      <c r="C127" s="159"/>
      <c r="D127" s="69"/>
      <c r="E127" s="69"/>
      <c r="F127" s="160"/>
      <c r="G127" s="160"/>
      <c r="H127" s="69"/>
      <c r="I127" s="69"/>
      <c r="J127" s="4"/>
      <c r="K127" s="4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 spans="1:26" ht="15.75" customHeight="1" x14ac:dyDescent="0.3">
      <c r="A128" s="69"/>
      <c r="B128" s="69"/>
      <c r="C128" s="159"/>
      <c r="D128" s="69"/>
      <c r="E128" s="69"/>
      <c r="F128" s="160"/>
      <c r="G128" s="160"/>
      <c r="H128" s="69"/>
      <c r="I128" s="69"/>
      <c r="J128" s="4"/>
      <c r="K128" s="4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 spans="1:26" ht="15.75" customHeight="1" x14ac:dyDescent="0.3">
      <c r="A129" s="69"/>
      <c r="B129" s="69"/>
      <c r="C129" s="159"/>
      <c r="D129" s="69"/>
      <c r="E129" s="69"/>
      <c r="F129" s="160"/>
      <c r="G129" s="160"/>
      <c r="H129" s="69"/>
      <c r="I129" s="69"/>
      <c r="J129" s="4"/>
      <c r="K129" s="4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 spans="1:26" ht="15.75" customHeight="1" x14ac:dyDescent="0.3">
      <c r="A130" s="69"/>
      <c r="B130" s="69"/>
      <c r="C130" s="159"/>
      <c r="D130" s="69"/>
      <c r="E130" s="69"/>
      <c r="F130" s="160"/>
      <c r="G130" s="160"/>
      <c r="H130" s="69"/>
      <c r="I130" s="69"/>
      <c r="J130" s="4"/>
      <c r="K130" s="4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 spans="1:26" ht="15.75" customHeight="1" x14ac:dyDescent="0.3">
      <c r="A131" s="69"/>
      <c r="B131" s="69"/>
      <c r="C131" s="159"/>
      <c r="D131" s="69"/>
      <c r="E131" s="69"/>
      <c r="F131" s="160"/>
      <c r="G131" s="160"/>
      <c r="H131" s="69"/>
      <c r="I131" s="69"/>
      <c r="J131" s="4"/>
      <c r="K131" s="4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 spans="1:26" ht="15.75" customHeight="1" x14ac:dyDescent="0.3">
      <c r="A132" s="69"/>
      <c r="B132" s="69"/>
      <c r="C132" s="159"/>
      <c r="D132" s="69"/>
      <c r="E132" s="69"/>
      <c r="F132" s="160"/>
      <c r="G132" s="160"/>
      <c r="H132" s="69"/>
      <c r="I132" s="69"/>
      <c r="J132" s="4"/>
      <c r="K132" s="4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 spans="1:26" ht="15.75" customHeight="1" x14ac:dyDescent="0.3">
      <c r="A133" s="69"/>
      <c r="B133" s="69"/>
      <c r="C133" s="159"/>
      <c r="D133" s="69"/>
      <c r="E133" s="69"/>
      <c r="F133" s="160"/>
      <c r="G133" s="160"/>
      <c r="H133" s="69"/>
      <c r="I133" s="69"/>
      <c r="J133" s="4"/>
      <c r="K133" s="4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 spans="1:26" ht="15.75" customHeight="1" x14ac:dyDescent="0.3">
      <c r="A134" s="69"/>
      <c r="B134" s="69"/>
      <c r="C134" s="159"/>
      <c r="D134" s="69"/>
      <c r="E134" s="69"/>
      <c r="F134" s="160"/>
      <c r="G134" s="160"/>
      <c r="H134" s="69"/>
      <c r="I134" s="69"/>
      <c r="J134" s="4"/>
      <c r="K134" s="4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 spans="1:26" ht="15.75" customHeight="1" x14ac:dyDescent="0.3">
      <c r="A135" s="69"/>
      <c r="B135" s="69"/>
      <c r="C135" s="159"/>
      <c r="D135" s="69"/>
      <c r="E135" s="69"/>
      <c r="F135" s="160"/>
      <c r="G135" s="160"/>
      <c r="H135" s="69"/>
      <c r="I135" s="69"/>
      <c r="J135" s="4"/>
      <c r="K135" s="4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 spans="1:26" ht="15.75" customHeight="1" x14ac:dyDescent="0.3">
      <c r="A136" s="69"/>
      <c r="B136" s="69"/>
      <c r="C136" s="159"/>
      <c r="D136" s="69"/>
      <c r="E136" s="69"/>
      <c r="F136" s="160"/>
      <c r="G136" s="160"/>
      <c r="H136" s="69"/>
      <c r="I136" s="69"/>
      <c r="J136" s="4"/>
      <c r="K136" s="4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 spans="1:26" ht="15.75" customHeight="1" x14ac:dyDescent="0.3">
      <c r="A137" s="69"/>
      <c r="B137" s="69"/>
      <c r="C137" s="159"/>
      <c r="D137" s="69"/>
      <c r="E137" s="69"/>
      <c r="F137" s="160"/>
      <c r="G137" s="160"/>
      <c r="H137" s="69"/>
      <c r="I137" s="69"/>
      <c r="J137" s="4"/>
      <c r="K137" s="4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 spans="1:26" ht="15.75" customHeight="1" x14ac:dyDescent="0.3">
      <c r="A138" s="69"/>
      <c r="B138" s="69"/>
      <c r="C138" s="159"/>
      <c r="D138" s="69"/>
      <c r="E138" s="69"/>
      <c r="F138" s="160"/>
      <c r="G138" s="160"/>
      <c r="H138" s="69"/>
      <c r="I138" s="69"/>
      <c r="J138" s="4"/>
      <c r="K138" s="4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 spans="1:26" ht="15.75" customHeight="1" x14ac:dyDescent="0.3">
      <c r="A139" s="69"/>
      <c r="B139" s="69"/>
      <c r="C139" s="159"/>
      <c r="D139" s="69"/>
      <c r="E139" s="69"/>
      <c r="F139" s="160"/>
      <c r="G139" s="160"/>
      <c r="H139" s="69"/>
      <c r="I139" s="69"/>
      <c r="J139" s="4"/>
      <c r="K139" s="4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 spans="1:26" ht="15.75" customHeight="1" x14ac:dyDescent="0.3">
      <c r="A140" s="69"/>
      <c r="B140" s="69"/>
      <c r="C140" s="159"/>
      <c r="D140" s="69"/>
      <c r="E140" s="69"/>
      <c r="F140" s="160"/>
      <c r="G140" s="160"/>
      <c r="H140" s="69"/>
      <c r="I140" s="69"/>
      <c r="J140" s="4"/>
      <c r="K140" s="4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 spans="1:26" ht="15.75" customHeight="1" x14ac:dyDescent="0.3">
      <c r="A141" s="69"/>
      <c r="B141" s="69"/>
      <c r="C141" s="159"/>
      <c r="D141" s="69"/>
      <c r="E141" s="69"/>
      <c r="F141" s="160"/>
      <c r="G141" s="160"/>
      <c r="H141" s="69"/>
      <c r="I141" s="69"/>
      <c r="J141" s="4"/>
      <c r="K141" s="4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 spans="1:26" ht="15.75" customHeight="1" x14ac:dyDescent="0.3">
      <c r="A142" s="69"/>
      <c r="B142" s="69"/>
      <c r="C142" s="159"/>
      <c r="D142" s="69"/>
      <c r="E142" s="69"/>
      <c r="F142" s="160"/>
      <c r="G142" s="160"/>
      <c r="H142" s="69"/>
      <c r="I142" s="69"/>
      <c r="J142" s="4"/>
      <c r="K142" s="4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 spans="1:26" ht="15.75" customHeight="1" x14ac:dyDescent="0.3">
      <c r="A143" s="69"/>
      <c r="B143" s="69"/>
      <c r="C143" s="159"/>
      <c r="D143" s="69"/>
      <c r="E143" s="69"/>
      <c r="F143" s="160"/>
      <c r="G143" s="160"/>
      <c r="H143" s="69"/>
      <c r="I143" s="69"/>
      <c r="J143" s="4"/>
      <c r="K143" s="4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 spans="1:26" ht="15.75" customHeight="1" x14ac:dyDescent="0.3">
      <c r="A144" s="69"/>
      <c r="B144" s="69"/>
      <c r="C144" s="159"/>
      <c r="D144" s="69"/>
      <c r="E144" s="69"/>
      <c r="F144" s="160"/>
      <c r="G144" s="160"/>
      <c r="H144" s="69"/>
      <c r="I144" s="69"/>
      <c r="J144" s="4"/>
      <c r="K144" s="4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 spans="1:26" ht="15.75" customHeight="1" x14ac:dyDescent="0.3">
      <c r="A145" s="69"/>
      <c r="B145" s="69"/>
      <c r="C145" s="159"/>
      <c r="D145" s="69"/>
      <c r="E145" s="69"/>
      <c r="F145" s="160"/>
      <c r="G145" s="160"/>
      <c r="H145" s="69"/>
      <c r="I145" s="69"/>
      <c r="J145" s="4"/>
      <c r="K145" s="4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 spans="1:26" ht="15.75" customHeight="1" x14ac:dyDescent="0.3">
      <c r="A146" s="69"/>
      <c r="B146" s="69"/>
      <c r="C146" s="159"/>
      <c r="D146" s="69"/>
      <c r="E146" s="69"/>
      <c r="F146" s="160"/>
      <c r="G146" s="160"/>
      <c r="H146" s="69"/>
      <c r="I146" s="69"/>
      <c r="J146" s="4"/>
      <c r="K146" s="4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 spans="1:26" ht="15.75" customHeight="1" x14ac:dyDescent="0.3">
      <c r="A147" s="69"/>
      <c r="B147" s="69"/>
      <c r="C147" s="159"/>
      <c r="D147" s="69"/>
      <c r="E147" s="69"/>
      <c r="F147" s="160"/>
      <c r="G147" s="160"/>
      <c r="H147" s="69"/>
      <c r="I147" s="69"/>
      <c r="J147" s="4"/>
      <c r="K147" s="4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 spans="1:26" ht="15.75" customHeight="1" x14ac:dyDescent="0.3">
      <c r="A148" s="69"/>
      <c r="B148" s="69"/>
      <c r="C148" s="159"/>
      <c r="D148" s="69"/>
      <c r="E148" s="69"/>
      <c r="F148" s="160"/>
      <c r="G148" s="160"/>
      <c r="H148" s="69"/>
      <c r="I148" s="69"/>
      <c r="J148" s="4"/>
      <c r="K148" s="4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 spans="1:26" ht="15.75" customHeight="1" x14ac:dyDescent="0.3">
      <c r="A149" s="69"/>
      <c r="B149" s="69"/>
      <c r="C149" s="159"/>
      <c r="D149" s="69"/>
      <c r="E149" s="69"/>
      <c r="F149" s="160"/>
      <c r="G149" s="160"/>
      <c r="H149" s="69"/>
      <c r="I149" s="69"/>
      <c r="J149" s="4"/>
      <c r="K149" s="4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 spans="1:26" ht="15.75" customHeight="1" x14ac:dyDescent="0.3">
      <c r="A150" s="69"/>
      <c r="B150" s="69"/>
      <c r="C150" s="159"/>
      <c r="D150" s="69"/>
      <c r="E150" s="69"/>
      <c r="F150" s="160"/>
      <c r="G150" s="160"/>
      <c r="H150" s="69"/>
      <c r="I150" s="69"/>
      <c r="J150" s="4"/>
      <c r="K150" s="4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 spans="1:26" ht="15.75" customHeight="1" x14ac:dyDescent="0.3">
      <c r="A151" s="69"/>
      <c r="B151" s="69"/>
      <c r="C151" s="159"/>
      <c r="D151" s="69"/>
      <c r="E151" s="69"/>
      <c r="F151" s="160"/>
      <c r="G151" s="160"/>
      <c r="H151" s="69"/>
      <c r="I151" s="69"/>
      <c r="J151" s="4"/>
      <c r="K151" s="4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 spans="1:26" ht="15.75" customHeight="1" x14ac:dyDescent="0.3">
      <c r="A152" s="69"/>
      <c r="B152" s="69"/>
      <c r="C152" s="159"/>
      <c r="D152" s="69"/>
      <c r="E152" s="69"/>
      <c r="F152" s="160"/>
      <c r="G152" s="160"/>
      <c r="H152" s="69"/>
      <c r="I152" s="69"/>
      <c r="J152" s="4"/>
      <c r="K152" s="4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 spans="1:26" ht="15.75" customHeight="1" x14ac:dyDescent="0.3">
      <c r="A153" s="69"/>
      <c r="B153" s="69"/>
      <c r="C153" s="159"/>
      <c r="D153" s="69"/>
      <c r="E153" s="69"/>
      <c r="F153" s="160"/>
      <c r="G153" s="160"/>
      <c r="H153" s="69"/>
      <c r="I153" s="69"/>
      <c r="J153" s="4"/>
      <c r="K153" s="4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 spans="1:26" ht="15.75" customHeight="1" x14ac:dyDescent="0.3">
      <c r="A154" s="69"/>
      <c r="B154" s="69"/>
      <c r="C154" s="159"/>
      <c r="D154" s="69"/>
      <c r="E154" s="69"/>
      <c r="F154" s="160"/>
      <c r="G154" s="160"/>
      <c r="H154" s="69"/>
      <c r="I154" s="69"/>
      <c r="J154" s="4"/>
      <c r="K154" s="4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 spans="1:26" ht="15.75" customHeight="1" x14ac:dyDescent="0.3">
      <c r="A155" s="69"/>
      <c r="B155" s="69"/>
      <c r="C155" s="159"/>
      <c r="D155" s="69"/>
      <c r="E155" s="69"/>
      <c r="F155" s="160"/>
      <c r="G155" s="160"/>
      <c r="H155" s="69"/>
      <c r="I155" s="69"/>
      <c r="J155" s="4"/>
      <c r="K155" s="4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 spans="1:26" ht="15.75" customHeight="1" x14ac:dyDescent="0.3">
      <c r="A156" s="69"/>
      <c r="B156" s="69"/>
      <c r="C156" s="159"/>
      <c r="D156" s="69"/>
      <c r="E156" s="69"/>
      <c r="F156" s="160"/>
      <c r="G156" s="160"/>
      <c r="H156" s="69"/>
      <c r="I156" s="69"/>
      <c r="J156" s="4"/>
      <c r="K156" s="4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 spans="1:26" ht="15.75" customHeight="1" x14ac:dyDescent="0.3">
      <c r="A157" s="69"/>
      <c r="B157" s="69"/>
      <c r="C157" s="159"/>
      <c r="D157" s="69"/>
      <c r="E157" s="69"/>
      <c r="F157" s="160"/>
      <c r="G157" s="160"/>
      <c r="H157" s="69"/>
      <c r="I157" s="69"/>
      <c r="J157" s="4"/>
      <c r="K157" s="4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 spans="1:26" ht="15.75" customHeight="1" x14ac:dyDescent="0.3">
      <c r="A158" s="69"/>
      <c r="B158" s="69"/>
      <c r="C158" s="159"/>
      <c r="D158" s="69"/>
      <c r="E158" s="69"/>
      <c r="F158" s="160"/>
      <c r="G158" s="160"/>
      <c r="H158" s="69"/>
      <c r="I158" s="69"/>
      <c r="J158" s="4"/>
      <c r="K158" s="4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 spans="1:26" ht="15.75" customHeight="1" x14ac:dyDescent="0.3">
      <c r="A159" s="69"/>
      <c r="B159" s="69"/>
      <c r="C159" s="159"/>
      <c r="D159" s="69"/>
      <c r="E159" s="69"/>
      <c r="F159" s="160"/>
      <c r="G159" s="160"/>
      <c r="H159" s="69"/>
      <c r="I159" s="69"/>
      <c r="J159" s="4"/>
      <c r="K159" s="4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 spans="1:26" ht="15.75" customHeight="1" x14ac:dyDescent="0.3">
      <c r="A160" s="69"/>
      <c r="B160" s="69"/>
      <c r="C160" s="159"/>
      <c r="D160" s="69"/>
      <c r="E160" s="69"/>
      <c r="F160" s="160"/>
      <c r="G160" s="160"/>
      <c r="H160" s="69"/>
      <c r="I160" s="69"/>
      <c r="J160" s="4"/>
      <c r="K160" s="4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 spans="1:26" ht="15.75" customHeight="1" x14ac:dyDescent="0.3">
      <c r="A161" s="69"/>
      <c r="B161" s="69"/>
      <c r="C161" s="159"/>
      <c r="D161" s="69"/>
      <c r="E161" s="69"/>
      <c r="F161" s="160"/>
      <c r="G161" s="160"/>
      <c r="H161" s="69"/>
      <c r="I161" s="69"/>
      <c r="J161" s="4"/>
      <c r="K161" s="4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 spans="1:26" ht="15.75" customHeight="1" x14ac:dyDescent="0.3">
      <c r="A162" s="69"/>
      <c r="B162" s="69"/>
      <c r="C162" s="159"/>
      <c r="D162" s="69"/>
      <c r="E162" s="69"/>
      <c r="F162" s="160"/>
      <c r="G162" s="160"/>
      <c r="H162" s="69"/>
      <c r="I162" s="69"/>
      <c r="J162" s="4"/>
      <c r="K162" s="4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 spans="1:26" ht="15.75" customHeight="1" x14ac:dyDescent="0.3">
      <c r="A163" s="69"/>
      <c r="B163" s="69"/>
      <c r="C163" s="159"/>
      <c r="D163" s="69"/>
      <c r="E163" s="69"/>
      <c r="F163" s="160"/>
      <c r="G163" s="160"/>
      <c r="H163" s="69"/>
      <c r="I163" s="69"/>
      <c r="J163" s="4"/>
      <c r="K163" s="4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 spans="1:26" ht="15.75" customHeight="1" x14ac:dyDescent="0.3">
      <c r="A164" s="69"/>
      <c r="B164" s="69"/>
      <c r="C164" s="159"/>
      <c r="D164" s="69"/>
      <c r="E164" s="69"/>
      <c r="F164" s="160"/>
      <c r="G164" s="160"/>
      <c r="H164" s="69"/>
      <c r="I164" s="69"/>
      <c r="J164" s="4"/>
      <c r="K164" s="4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 spans="1:26" ht="15.75" customHeight="1" x14ac:dyDescent="0.3">
      <c r="A165" s="69"/>
      <c r="B165" s="69"/>
      <c r="C165" s="159"/>
      <c r="D165" s="69"/>
      <c r="E165" s="69"/>
      <c r="F165" s="160"/>
      <c r="G165" s="160"/>
      <c r="H165" s="69"/>
      <c r="I165" s="69"/>
      <c r="J165" s="4"/>
      <c r="K165" s="4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 spans="1:26" ht="15.75" customHeight="1" x14ac:dyDescent="0.3">
      <c r="A166" s="69"/>
      <c r="B166" s="69"/>
      <c r="C166" s="159"/>
      <c r="D166" s="69"/>
      <c r="E166" s="69"/>
      <c r="F166" s="160"/>
      <c r="G166" s="160"/>
      <c r="H166" s="69"/>
      <c r="I166" s="69"/>
      <c r="J166" s="4"/>
      <c r="K166" s="4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 spans="1:26" ht="15.75" customHeight="1" x14ac:dyDescent="0.3">
      <c r="A167" s="69"/>
      <c r="B167" s="69"/>
      <c r="C167" s="159"/>
      <c r="D167" s="69"/>
      <c r="E167" s="69"/>
      <c r="F167" s="160"/>
      <c r="G167" s="160"/>
      <c r="H167" s="69"/>
      <c r="I167" s="69"/>
      <c r="J167" s="4"/>
      <c r="K167" s="4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 spans="1:26" ht="15.75" customHeight="1" x14ac:dyDescent="0.3">
      <c r="A168" s="69"/>
      <c r="B168" s="69"/>
      <c r="C168" s="159"/>
      <c r="D168" s="69"/>
      <c r="E168" s="69"/>
      <c r="F168" s="160"/>
      <c r="G168" s="160"/>
      <c r="H168" s="69"/>
      <c r="I168" s="69"/>
      <c r="J168" s="4"/>
      <c r="K168" s="4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 spans="1:26" ht="15.75" customHeight="1" x14ac:dyDescent="0.3">
      <c r="A169" s="69"/>
      <c r="B169" s="69"/>
      <c r="C169" s="159"/>
      <c r="D169" s="69"/>
      <c r="E169" s="69"/>
      <c r="F169" s="160"/>
      <c r="G169" s="160"/>
      <c r="H169" s="69"/>
      <c r="I169" s="69"/>
      <c r="J169" s="4"/>
      <c r="K169" s="4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 spans="1:26" ht="15.75" customHeight="1" x14ac:dyDescent="0.3">
      <c r="A170" s="69"/>
      <c r="B170" s="69"/>
      <c r="C170" s="159"/>
      <c r="D170" s="69"/>
      <c r="E170" s="69"/>
      <c r="F170" s="160"/>
      <c r="G170" s="160"/>
      <c r="H170" s="69"/>
      <c r="I170" s="69"/>
      <c r="J170" s="4"/>
      <c r="K170" s="4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 spans="1:26" ht="15.75" customHeight="1" x14ac:dyDescent="0.3">
      <c r="A171" s="69"/>
      <c r="B171" s="69"/>
      <c r="C171" s="159"/>
      <c r="D171" s="69"/>
      <c r="E171" s="69"/>
      <c r="F171" s="160"/>
      <c r="G171" s="160"/>
      <c r="H171" s="69"/>
      <c r="I171" s="69"/>
      <c r="J171" s="4"/>
      <c r="K171" s="4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 spans="1:26" ht="15.75" customHeight="1" x14ac:dyDescent="0.3">
      <c r="A172" s="69"/>
      <c r="B172" s="69"/>
      <c r="C172" s="159"/>
      <c r="D172" s="69"/>
      <c r="E172" s="69"/>
      <c r="F172" s="160"/>
      <c r="G172" s="160"/>
      <c r="H172" s="69"/>
      <c r="I172" s="69"/>
      <c r="J172" s="4"/>
      <c r="K172" s="4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 spans="1:26" ht="15.75" customHeight="1" x14ac:dyDescent="0.3">
      <c r="A173" s="69"/>
      <c r="B173" s="69"/>
      <c r="C173" s="159"/>
      <c r="D173" s="69"/>
      <c r="E173" s="69"/>
      <c r="F173" s="160"/>
      <c r="G173" s="160"/>
      <c r="H173" s="69"/>
      <c r="I173" s="69"/>
      <c r="J173" s="4"/>
      <c r="K173" s="4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 spans="1:26" ht="15.75" customHeight="1" x14ac:dyDescent="0.3">
      <c r="A174" s="69"/>
      <c r="B174" s="69"/>
      <c r="C174" s="159"/>
      <c r="D174" s="69"/>
      <c r="E174" s="69"/>
      <c r="F174" s="160"/>
      <c r="G174" s="160"/>
      <c r="H174" s="69"/>
      <c r="I174" s="69"/>
      <c r="J174" s="4"/>
      <c r="K174" s="4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 spans="1:26" ht="15.75" customHeight="1" x14ac:dyDescent="0.3">
      <c r="A175" s="69"/>
      <c r="B175" s="69"/>
      <c r="C175" s="159"/>
      <c r="D175" s="69"/>
      <c r="E175" s="69"/>
      <c r="F175" s="160"/>
      <c r="G175" s="160"/>
      <c r="H175" s="69"/>
      <c r="I175" s="69"/>
      <c r="J175" s="4"/>
      <c r="K175" s="4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 spans="1:26" ht="15.75" customHeight="1" x14ac:dyDescent="0.3">
      <c r="A176" s="69"/>
      <c r="B176" s="69"/>
      <c r="C176" s="159"/>
      <c r="D176" s="69"/>
      <c r="E176" s="69"/>
      <c r="F176" s="160"/>
      <c r="G176" s="160"/>
      <c r="H176" s="69"/>
      <c r="I176" s="69"/>
      <c r="J176" s="4"/>
      <c r="K176" s="4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 spans="1:26" ht="15.75" customHeight="1" x14ac:dyDescent="0.3">
      <c r="A177" s="69"/>
      <c r="B177" s="69"/>
      <c r="C177" s="159"/>
      <c r="D177" s="69"/>
      <c r="E177" s="69"/>
      <c r="F177" s="160"/>
      <c r="G177" s="160"/>
      <c r="H177" s="69"/>
      <c r="I177" s="69"/>
      <c r="J177" s="4"/>
      <c r="K177" s="4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 spans="1:26" ht="15.75" customHeight="1" x14ac:dyDescent="0.3">
      <c r="A178" s="69"/>
      <c r="B178" s="69"/>
      <c r="C178" s="159"/>
      <c r="D178" s="69"/>
      <c r="E178" s="69"/>
      <c r="F178" s="160"/>
      <c r="G178" s="160"/>
      <c r="H178" s="69"/>
      <c r="I178" s="69"/>
      <c r="J178" s="4"/>
      <c r="K178" s="4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 spans="1:26" ht="15.75" customHeight="1" x14ac:dyDescent="0.3">
      <c r="A179" s="69"/>
      <c r="B179" s="69"/>
      <c r="C179" s="159"/>
      <c r="D179" s="69"/>
      <c r="E179" s="69"/>
      <c r="F179" s="160"/>
      <c r="G179" s="160"/>
      <c r="H179" s="69"/>
      <c r="I179" s="69"/>
      <c r="J179" s="4"/>
      <c r="K179" s="4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 spans="1:26" ht="15.75" customHeight="1" x14ac:dyDescent="0.3">
      <c r="A180" s="69"/>
      <c r="B180" s="69"/>
      <c r="C180" s="159"/>
      <c r="D180" s="69"/>
      <c r="E180" s="69"/>
      <c r="F180" s="160"/>
      <c r="G180" s="160"/>
      <c r="H180" s="69"/>
      <c r="I180" s="69"/>
      <c r="J180" s="4"/>
      <c r="K180" s="4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 spans="1:26" ht="15.75" customHeight="1" x14ac:dyDescent="0.3">
      <c r="A181" s="69"/>
      <c r="B181" s="69"/>
      <c r="C181" s="159"/>
      <c r="D181" s="69"/>
      <c r="E181" s="69"/>
      <c r="F181" s="160"/>
      <c r="G181" s="160"/>
      <c r="H181" s="69"/>
      <c r="I181" s="69"/>
      <c r="J181" s="4"/>
      <c r="K181" s="4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 spans="1:26" ht="15.75" customHeight="1" x14ac:dyDescent="0.3">
      <c r="A182" s="69"/>
      <c r="B182" s="69"/>
      <c r="C182" s="159"/>
      <c r="D182" s="69"/>
      <c r="E182" s="69"/>
      <c r="F182" s="160"/>
      <c r="G182" s="160"/>
      <c r="H182" s="69"/>
      <c r="I182" s="69"/>
      <c r="J182" s="4"/>
      <c r="K182" s="4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 spans="1:26" ht="15.75" customHeight="1" x14ac:dyDescent="0.3">
      <c r="A183" s="69"/>
      <c r="B183" s="69"/>
      <c r="C183" s="159"/>
      <c r="D183" s="69"/>
      <c r="E183" s="69"/>
      <c r="F183" s="160"/>
      <c r="G183" s="160"/>
      <c r="H183" s="69"/>
      <c r="I183" s="69"/>
      <c r="J183" s="4"/>
      <c r="K183" s="4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 spans="1:26" ht="15.75" customHeight="1" x14ac:dyDescent="0.3">
      <c r="A184" s="69"/>
      <c r="B184" s="69"/>
      <c r="C184" s="159"/>
      <c r="D184" s="69"/>
      <c r="E184" s="69"/>
      <c r="F184" s="160"/>
      <c r="G184" s="160"/>
      <c r="H184" s="69"/>
      <c r="I184" s="69"/>
      <c r="J184" s="4"/>
      <c r="K184" s="4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 spans="1:26" ht="15.75" customHeight="1" x14ac:dyDescent="0.3">
      <c r="A185" s="69"/>
      <c r="B185" s="69"/>
      <c r="C185" s="159"/>
      <c r="D185" s="69"/>
      <c r="E185" s="69"/>
      <c r="F185" s="160"/>
      <c r="G185" s="160"/>
      <c r="H185" s="69"/>
      <c r="I185" s="69"/>
      <c r="J185" s="4"/>
      <c r="K185" s="4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 spans="1:26" ht="15.75" customHeight="1" x14ac:dyDescent="0.3">
      <c r="A186" s="69"/>
      <c r="B186" s="69"/>
      <c r="C186" s="159"/>
      <c r="D186" s="69"/>
      <c r="E186" s="69"/>
      <c r="F186" s="160"/>
      <c r="G186" s="160"/>
      <c r="H186" s="69"/>
      <c r="I186" s="69"/>
      <c r="J186" s="4"/>
      <c r="K186" s="4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 spans="1:26" ht="15.75" customHeight="1" x14ac:dyDescent="0.3">
      <c r="A187" s="69"/>
      <c r="B187" s="69"/>
      <c r="C187" s="159"/>
      <c r="D187" s="69"/>
      <c r="E187" s="69"/>
      <c r="F187" s="160"/>
      <c r="G187" s="160"/>
      <c r="H187" s="69"/>
      <c r="I187" s="69"/>
      <c r="J187" s="4"/>
      <c r="K187" s="4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 spans="1:26" ht="15.75" customHeight="1" x14ac:dyDescent="0.3">
      <c r="A188" s="69"/>
      <c r="B188" s="69"/>
      <c r="C188" s="159"/>
      <c r="D188" s="69"/>
      <c r="E188" s="69"/>
      <c r="F188" s="160"/>
      <c r="G188" s="160"/>
      <c r="H188" s="69"/>
      <c r="I188" s="69"/>
      <c r="J188" s="4"/>
      <c r="K188" s="4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 spans="1:26" ht="15.75" customHeight="1" x14ac:dyDescent="0.3">
      <c r="A189" s="69"/>
      <c r="B189" s="69"/>
      <c r="C189" s="159"/>
      <c r="D189" s="69"/>
      <c r="E189" s="69"/>
      <c r="F189" s="160"/>
      <c r="G189" s="160"/>
      <c r="H189" s="69"/>
      <c r="I189" s="69"/>
      <c r="J189" s="4"/>
      <c r="K189" s="4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 spans="1:26" ht="15.75" customHeight="1" x14ac:dyDescent="0.3">
      <c r="A190" s="69"/>
      <c r="B190" s="69"/>
      <c r="C190" s="159"/>
      <c r="D190" s="69"/>
      <c r="E190" s="69"/>
      <c r="F190" s="160"/>
      <c r="G190" s="160"/>
      <c r="H190" s="69"/>
      <c r="I190" s="69"/>
      <c r="J190" s="4"/>
      <c r="K190" s="4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 spans="1:26" ht="15.75" customHeight="1" x14ac:dyDescent="0.3">
      <c r="A191" s="69"/>
      <c r="B191" s="69"/>
      <c r="C191" s="159"/>
      <c r="D191" s="69"/>
      <c r="E191" s="69"/>
      <c r="F191" s="160"/>
      <c r="G191" s="160"/>
      <c r="H191" s="69"/>
      <c r="I191" s="69"/>
      <c r="J191" s="4"/>
      <c r="K191" s="4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 spans="1:26" ht="15.75" customHeight="1" x14ac:dyDescent="0.3">
      <c r="A192" s="69"/>
      <c r="B192" s="69"/>
      <c r="C192" s="159"/>
      <c r="D192" s="69"/>
      <c r="E192" s="69"/>
      <c r="F192" s="160"/>
      <c r="G192" s="160"/>
      <c r="H192" s="69"/>
      <c r="I192" s="69"/>
      <c r="J192" s="4"/>
      <c r="K192" s="4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 spans="1:26" ht="15.75" customHeight="1" x14ac:dyDescent="0.3">
      <c r="A193" s="69"/>
      <c r="B193" s="69"/>
      <c r="C193" s="159"/>
      <c r="D193" s="69"/>
      <c r="E193" s="69"/>
      <c r="F193" s="160"/>
      <c r="G193" s="160"/>
      <c r="H193" s="69"/>
      <c r="I193" s="69"/>
      <c r="J193" s="4"/>
      <c r="K193" s="4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 spans="1:26" ht="15.75" customHeight="1" x14ac:dyDescent="0.3">
      <c r="A194" s="69"/>
      <c r="B194" s="69"/>
      <c r="C194" s="159"/>
      <c r="D194" s="69"/>
      <c r="E194" s="69"/>
      <c r="F194" s="160"/>
      <c r="G194" s="160"/>
      <c r="H194" s="69"/>
      <c r="I194" s="69"/>
      <c r="J194" s="4"/>
      <c r="K194" s="4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 spans="1:26" ht="15.75" customHeight="1" x14ac:dyDescent="0.3">
      <c r="A195" s="69"/>
      <c r="B195" s="69"/>
      <c r="C195" s="159"/>
      <c r="D195" s="69"/>
      <c r="E195" s="69"/>
      <c r="F195" s="160"/>
      <c r="G195" s="160"/>
      <c r="H195" s="69"/>
      <c r="I195" s="69"/>
      <c r="J195" s="4"/>
      <c r="K195" s="4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 spans="1:26" ht="15.75" customHeight="1" x14ac:dyDescent="0.3">
      <c r="A196" s="69"/>
      <c r="B196" s="69"/>
      <c r="C196" s="159"/>
      <c r="D196" s="69"/>
      <c r="E196" s="69"/>
      <c r="F196" s="160"/>
      <c r="G196" s="160"/>
      <c r="H196" s="69"/>
      <c r="I196" s="69"/>
      <c r="J196" s="4"/>
      <c r="K196" s="4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 spans="1:26" ht="15.75" customHeight="1" x14ac:dyDescent="0.3">
      <c r="A197" s="69"/>
      <c r="B197" s="69"/>
      <c r="C197" s="159"/>
      <c r="D197" s="69"/>
      <c r="E197" s="69"/>
      <c r="F197" s="160"/>
      <c r="G197" s="160"/>
      <c r="H197" s="69"/>
      <c r="I197" s="69"/>
      <c r="J197" s="4"/>
      <c r="K197" s="4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 spans="1:26" ht="15.75" customHeight="1" x14ac:dyDescent="0.3">
      <c r="A198" s="69"/>
      <c r="B198" s="69"/>
      <c r="C198" s="159"/>
      <c r="D198" s="69"/>
      <c r="E198" s="69"/>
      <c r="F198" s="160"/>
      <c r="G198" s="160"/>
      <c r="H198" s="69"/>
      <c r="I198" s="69"/>
      <c r="J198" s="4"/>
      <c r="K198" s="4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 spans="1:26" ht="15.75" customHeight="1" x14ac:dyDescent="0.3">
      <c r="A199" s="69"/>
      <c r="B199" s="69"/>
      <c r="C199" s="159"/>
      <c r="D199" s="69"/>
      <c r="E199" s="69"/>
      <c r="F199" s="160"/>
      <c r="G199" s="160"/>
      <c r="H199" s="69"/>
      <c r="I199" s="69"/>
      <c r="J199" s="4"/>
      <c r="K199" s="4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 spans="1:26" ht="15.75" customHeight="1" x14ac:dyDescent="0.3">
      <c r="A200" s="69"/>
      <c r="B200" s="69"/>
      <c r="C200" s="159"/>
      <c r="D200" s="69"/>
      <c r="E200" s="69"/>
      <c r="F200" s="160"/>
      <c r="G200" s="160"/>
      <c r="H200" s="69"/>
      <c r="I200" s="69"/>
      <c r="J200" s="4"/>
      <c r="K200" s="4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 spans="1:26" ht="15.75" customHeight="1" x14ac:dyDescent="0.3">
      <c r="A201" s="69"/>
      <c r="B201" s="69"/>
      <c r="C201" s="159"/>
      <c r="D201" s="69"/>
      <c r="E201" s="69"/>
      <c r="F201" s="160"/>
      <c r="G201" s="160"/>
      <c r="H201" s="69"/>
      <c r="I201" s="69"/>
      <c r="J201" s="4"/>
      <c r="K201" s="4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 spans="1:26" ht="15.75" customHeight="1" x14ac:dyDescent="0.3">
      <c r="A202" s="69"/>
      <c r="B202" s="69"/>
      <c r="C202" s="159"/>
      <c r="D202" s="69"/>
      <c r="E202" s="69"/>
      <c r="F202" s="160"/>
      <c r="G202" s="160"/>
      <c r="H202" s="69"/>
      <c r="I202" s="69"/>
      <c r="J202" s="4"/>
      <c r="K202" s="4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 spans="1:26" ht="15.75" customHeight="1" x14ac:dyDescent="0.3">
      <c r="A203" s="69"/>
      <c r="B203" s="69"/>
      <c r="C203" s="159"/>
      <c r="D203" s="69"/>
      <c r="E203" s="69"/>
      <c r="F203" s="160"/>
      <c r="G203" s="160"/>
      <c r="H203" s="69"/>
      <c r="I203" s="69"/>
      <c r="J203" s="4"/>
      <c r="K203" s="4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 spans="1:26" ht="15.75" customHeight="1" x14ac:dyDescent="0.3">
      <c r="A204" s="69"/>
      <c r="B204" s="69"/>
      <c r="C204" s="159"/>
      <c r="D204" s="69"/>
      <c r="E204" s="69"/>
      <c r="F204" s="160"/>
      <c r="G204" s="160"/>
      <c r="H204" s="69"/>
      <c r="I204" s="69"/>
      <c r="J204" s="4"/>
      <c r="K204" s="4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 spans="1:26" ht="15.75" customHeight="1" x14ac:dyDescent="0.3">
      <c r="A205" s="69"/>
      <c r="B205" s="69"/>
      <c r="C205" s="159"/>
      <c r="D205" s="69"/>
      <c r="E205" s="69"/>
      <c r="F205" s="160"/>
      <c r="G205" s="160"/>
      <c r="H205" s="69"/>
      <c r="I205" s="69"/>
      <c r="J205" s="4"/>
      <c r="K205" s="4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 spans="1:26" ht="15.75" customHeight="1" x14ac:dyDescent="0.3">
      <c r="A206" s="69"/>
      <c r="B206" s="69"/>
      <c r="C206" s="159"/>
      <c r="D206" s="69"/>
      <c r="E206" s="69"/>
      <c r="F206" s="160"/>
      <c r="G206" s="160"/>
      <c r="H206" s="69"/>
      <c r="I206" s="69"/>
      <c r="J206" s="4"/>
      <c r="K206" s="4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 spans="1:26" ht="15.75" customHeight="1" x14ac:dyDescent="0.3">
      <c r="A207" s="69"/>
      <c r="B207" s="69"/>
      <c r="C207" s="159"/>
      <c r="D207" s="69"/>
      <c r="E207" s="69"/>
      <c r="F207" s="160"/>
      <c r="G207" s="160"/>
      <c r="H207" s="69"/>
      <c r="I207" s="69"/>
      <c r="J207" s="4"/>
      <c r="K207" s="4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 spans="1:26" ht="15.75" customHeight="1" x14ac:dyDescent="0.3">
      <c r="A208" s="69"/>
      <c r="B208" s="69"/>
      <c r="C208" s="159"/>
      <c r="D208" s="69"/>
      <c r="E208" s="69"/>
      <c r="F208" s="160"/>
      <c r="G208" s="160"/>
      <c r="H208" s="69"/>
      <c r="I208" s="69"/>
      <c r="J208" s="4"/>
      <c r="K208" s="4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 spans="1:26" ht="15.75" customHeight="1" x14ac:dyDescent="0.3">
      <c r="A209" s="69"/>
      <c r="B209" s="69"/>
      <c r="C209" s="159"/>
      <c r="D209" s="69"/>
      <c r="E209" s="69"/>
      <c r="F209" s="160"/>
      <c r="G209" s="160"/>
      <c r="H209" s="69"/>
      <c r="I209" s="69"/>
      <c r="J209" s="4"/>
      <c r="K209" s="4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 spans="1:26" ht="15.75" customHeight="1" x14ac:dyDescent="0.3">
      <c r="A210" s="69"/>
      <c r="B210" s="69"/>
      <c r="C210" s="159"/>
      <c r="D210" s="69"/>
      <c r="E210" s="69"/>
      <c r="F210" s="160"/>
      <c r="G210" s="160"/>
      <c r="H210" s="69"/>
      <c r="I210" s="69"/>
      <c r="J210" s="4"/>
      <c r="K210" s="4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 spans="1:26" ht="15.75" customHeight="1" x14ac:dyDescent="0.3">
      <c r="A211" s="69"/>
      <c r="B211" s="69"/>
      <c r="C211" s="159"/>
      <c r="D211" s="69"/>
      <c r="E211" s="69"/>
      <c r="F211" s="160"/>
      <c r="G211" s="160"/>
      <c r="H211" s="69"/>
      <c r="I211" s="69"/>
      <c r="J211" s="4"/>
      <c r="K211" s="4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 spans="1:26" ht="15.75" customHeight="1" x14ac:dyDescent="0.3">
      <c r="A212" s="69"/>
      <c r="B212" s="69"/>
      <c r="C212" s="159"/>
      <c r="D212" s="69"/>
      <c r="E212" s="69"/>
      <c r="F212" s="160"/>
      <c r="G212" s="160"/>
      <c r="H212" s="69"/>
      <c r="I212" s="69"/>
      <c r="J212" s="4"/>
      <c r="K212" s="4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 spans="1:26" ht="15.75" customHeight="1" x14ac:dyDescent="0.3">
      <c r="A213" s="69"/>
      <c r="B213" s="69"/>
      <c r="C213" s="159"/>
      <c r="D213" s="69"/>
      <c r="E213" s="69"/>
      <c r="F213" s="160"/>
      <c r="G213" s="160"/>
      <c r="H213" s="69"/>
      <c r="I213" s="69"/>
      <c r="J213" s="4"/>
      <c r="K213" s="4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 spans="1:26" ht="15.75" customHeight="1" x14ac:dyDescent="0.3">
      <c r="A214" s="69"/>
      <c r="B214" s="69"/>
      <c r="C214" s="159"/>
      <c r="D214" s="69"/>
      <c r="E214" s="69"/>
      <c r="F214" s="160"/>
      <c r="G214" s="160"/>
      <c r="H214" s="69"/>
      <c r="I214" s="69"/>
      <c r="J214" s="4"/>
      <c r="K214" s="4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 spans="1:26" ht="15.75" customHeight="1" x14ac:dyDescent="0.3">
      <c r="A215" s="69"/>
      <c r="B215" s="69"/>
      <c r="C215" s="159"/>
      <c r="D215" s="69"/>
      <c r="E215" s="69"/>
      <c r="F215" s="160"/>
      <c r="G215" s="160"/>
      <c r="H215" s="69"/>
      <c r="I215" s="69"/>
      <c r="J215" s="4"/>
      <c r="K215" s="4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 spans="1:26" ht="15.75" customHeight="1" x14ac:dyDescent="0.3">
      <c r="A216" s="69"/>
      <c r="B216" s="69"/>
      <c r="C216" s="159"/>
      <c r="D216" s="69"/>
      <c r="E216" s="69"/>
      <c r="F216" s="160"/>
      <c r="G216" s="160"/>
      <c r="H216" s="69"/>
      <c r="I216" s="69"/>
      <c r="J216" s="4"/>
      <c r="K216" s="4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 spans="1:26" ht="15.75" customHeight="1" x14ac:dyDescent="0.3">
      <c r="A217" s="69"/>
      <c r="B217" s="69"/>
      <c r="C217" s="159"/>
      <c r="D217" s="69"/>
      <c r="E217" s="69"/>
      <c r="F217" s="160"/>
      <c r="G217" s="160"/>
      <c r="H217" s="69"/>
      <c r="I217" s="69"/>
      <c r="J217" s="4"/>
      <c r="K217" s="4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 spans="1:26" ht="15.75" customHeight="1" x14ac:dyDescent="0.3">
      <c r="A218" s="69"/>
      <c r="B218" s="69"/>
      <c r="C218" s="159"/>
      <c r="D218" s="69"/>
      <c r="E218" s="69"/>
      <c r="F218" s="160"/>
      <c r="G218" s="160"/>
      <c r="H218" s="69"/>
      <c r="I218" s="69"/>
      <c r="J218" s="4"/>
      <c r="K218" s="4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 spans="1:26" ht="15.75" customHeight="1" x14ac:dyDescent="0.3">
      <c r="A219" s="69"/>
      <c r="B219" s="69"/>
      <c r="C219" s="159"/>
      <c r="D219" s="69"/>
      <c r="E219" s="69"/>
      <c r="F219" s="160"/>
      <c r="G219" s="160"/>
      <c r="H219" s="69"/>
      <c r="I219" s="69"/>
      <c r="J219" s="4"/>
      <c r="K219" s="4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 spans="1:26" ht="15.75" customHeight="1" x14ac:dyDescent="0.3">
      <c r="A220" s="69"/>
      <c r="B220" s="69"/>
      <c r="C220" s="159"/>
      <c r="D220" s="69"/>
      <c r="E220" s="69"/>
      <c r="F220" s="160"/>
      <c r="G220" s="160"/>
      <c r="H220" s="69"/>
      <c r="I220" s="69"/>
      <c r="J220" s="4"/>
      <c r="K220" s="4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 spans="1:26" ht="15.75" customHeight="1" x14ac:dyDescent="0.3">
      <c r="A221" s="69"/>
      <c r="B221" s="69"/>
      <c r="C221" s="159"/>
      <c r="D221" s="69"/>
      <c r="E221" s="69"/>
      <c r="F221" s="160"/>
      <c r="G221" s="160"/>
      <c r="H221" s="69"/>
      <c r="I221" s="69"/>
      <c r="J221" s="4"/>
      <c r="K221" s="4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 spans="1:26" ht="15.75" customHeight="1" x14ac:dyDescent="0.3">
      <c r="A222" s="69"/>
      <c r="B222" s="69"/>
      <c r="C222" s="159"/>
      <c r="D222" s="69"/>
      <c r="E222" s="69"/>
      <c r="F222" s="160"/>
      <c r="G222" s="160"/>
      <c r="H222" s="69"/>
      <c r="I222" s="69"/>
      <c r="J222" s="4"/>
      <c r="K222" s="4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 spans="1:26" ht="15.75" customHeight="1" x14ac:dyDescent="0.3">
      <c r="A223" s="69"/>
      <c r="B223" s="69"/>
      <c r="C223" s="159"/>
      <c r="D223" s="69"/>
      <c r="E223" s="69"/>
      <c r="F223" s="160"/>
      <c r="G223" s="160"/>
      <c r="H223" s="69"/>
      <c r="I223" s="69"/>
      <c r="J223" s="4"/>
      <c r="K223" s="4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 spans="1:26" ht="15.75" customHeight="1" x14ac:dyDescent="0.3">
      <c r="A224" s="69"/>
      <c r="B224" s="69"/>
      <c r="C224" s="159"/>
      <c r="D224" s="69"/>
      <c r="E224" s="69"/>
      <c r="F224" s="160"/>
      <c r="G224" s="160"/>
      <c r="H224" s="69"/>
      <c r="I224" s="69"/>
      <c r="J224" s="4"/>
      <c r="K224" s="4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 spans="1:26" ht="15.75" customHeight="1" x14ac:dyDescent="0.3">
      <c r="A225" s="69"/>
      <c r="B225" s="69"/>
      <c r="C225" s="159"/>
      <c r="D225" s="69"/>
      <c r="E225" s="69"/>
      <c r="F225" s="160"/>
      <c r="G225" s="160"/>
      <c r="H225" s="69"/>
      <c r="I225" s="69"/>
      <c r="J225" s="4"/>
      <c r="K225" s="4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 spans="1:26" ht="15.75" customHeight="1" x14ac:dyDescent="0.3">
      <c r="A226" s="69"/>
      <c r="B226" s="69"/>
      <c r="C226" s="159"/>
      <c r="D226" s="69"/>
      <c r="E226" s="69"/>
      <c r="F226" s="160"/>
      <c r="G226" s="160"/>
      <c r="H226" s="69"/>
      <c r="I226" s="69"/>
      <c r="J226" s="4"/>
      <c r="K226" s="4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 spans="1:26" ht="15.75" customHeight="1" x14ac:dyDescent="0.3">
      <c r="A227" s="69"/>
      <c r="B227" s="69"/>
      <c r="C227" s="159"/>
      <c r="D227" s="69"/>
      <c r="E227" s="69"/>
      <c r="F227" s="160"/>
      <c r="G227" s="160"/>
      <c r="H227" s="69"/>
      <c r="I227" s="69"/>
      <c r="J227" s="4"/>
      <c r="K227" s="4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 spans="1:26" ht="15.75" customHeight="1" x14ac:dyDescent="0.3">
      <c r="A228" s="69"/>
      <c r="B228" s="69"/>
      <c r="C228" s="159"/>
      <c r="D228" s="69"/>
      <c r="E228" s="69"/>
      <c r="F228" s="160"/>
      <c r="G228" s="160"/>
      <c r="H228" s="69"/>
      <c r="I228" s="69"/>
      <c r="J228" s="4"/>
      <c r="K228" s="4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 spans="1:26" ht="15.75" customHeight="1" x14ac:dyDescent="0.3">
      <c r="A229" s="69"/>
      <c r="B229" s="69"/>
      <c r="C229" s="159"/>
      <c r="D229" s="69"/>
      <c r="E229" s="69"/>
      <c r="F229" s="160"/>
      <c r="G229" s="160"/>
      <c r="H229" s="69"/>
      <c r="I229" s="69"/>
      <c r="J229" s="4"/>
      <c r="K229" s="4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 spans="1:26" ht="15.75" customHeight="1" x14ac:dyDescent="0.3">
      <c r="A230" s="69"/>
      <c r="B230" s="69"/>
      <c r="C230" s="159"/>
      <c r="D230" s="69"/>
      <c r="E230" s="69"/>
      <c r="F230" s="160"/>
      <c r="G230" s="160"/>
      <c r="H230" s="69"/>
      <c r="I230" s="69"/>
      <c r="J230" s="4"/>
      <c r="K230" s="4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 spans="1:26" ht="15.75" customHeight="1" x14ac:dyDescent="0.3">
      <c r="A231" s="69"/>
      <c r="B231" s="69"/>
      <c r="C231" s="159"/>
      <c r="D231" s="69"/>
      <c r="E231" s="69"/>
      <c r="F231" s="160"/>
      <c r="G231" s="160"/>
      <c r="H231" s="69"/>
      <c r="I231" s="69"/>
      <c r="J231" s="4"/>
      <c r="K231" s="4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 spans="1:26" ht="15.75" customHeight="1" x14ac:dyDescent="0.3">
      <c r="A232" s="69"/>
      <c r="B232" s="69"/>
      <c r="C232" s="159"/>
      <c r="D232" s="69"/>
      <c r="E232" s="69"/>
      <c r="F232" s="160"/>
      <c r="G232" s="160"/>
      <c r="H232" s="69"/>
      <c r="I232" s="69"/>
      <c r="J232" s="4"/>
      <c r="K232" s="4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 spans="1:26" ht="15.75" customHeight="1" x14ac:dyDescent="0.3">
      <c r="A233" s="69"/>
      <c r="B233" s="69"/>
      <c r="C233" s="159"/>
      <c r="D233" s="69"/>
      <c r="E233" s="69"/>
      <c r="F233" s="160"/>
      <c r="G233" s="160"/>
      <c r="H233" s="69"/>
      <c r="I233" s="69"/>
      <c r="J233" s="4"/>
      <c r="K233" s="4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 spans="1:26" ht="15.75" customHeight="1" x14ac:dyDescent="0.3">
      <c r="A234" s="69"/>
      <c r="B234" s="69"/>
      <c r="C234" s="159"/>
      <c r="D234" s="69"/>
      <c r="E234" s="69"/>
      <c r="F234" s="160"/>
      <c r="G234" s="160"/>
      <c r="H234" s="69"/>
      <c r="I234" s="69"/>
      <c r="J234" s="4"/>
      <c r="K234" s="4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 spans="1:26" ht="15.75" customHeight="1" x14ac:dyDescent="0.3">
      <c r="A235" s="69"/>
      <c r="B235" s="69"/>
      <c r="C235" s="159"/>
      <c r="D235" s="69"/>
      <c r="E235" s="69"/>
      <c r="F235" s="160"/>
      <c r="G235" s="160"/>
      <c r="H235" s="69"/>
      <c r="I235" s="69"/>
      <c r="J235" s="4"/>
      <c r="K235" s="4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 spans="1:26" ht="15.75" customHeight="1" x14ac:dyDescent="0.3">
      <c r="A236" s="69"/>
      <c r="B236" s="69"/>
      <c r="C236" s="159"/>
      <c r="D236" s="69"/>
      <c r="E236" s="69"/>
      <c r="F236" s="160"/>
      <c r="G236" s="160"/>
      <c r="H236" s="69"/>
      <c r="I236" s="69"/>
      <c r="J236" s="4"/>
      <c r="K236" s="4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 spans="1:26" ht="15.75" customHeight="1" x14ac:dyDescent="0.3">
      <c r="A237" s="69"/>
      <c r="B237" s="69"/>
      <c r="C237" s="159"/>
      <c r="D237" s="69"/>
      <c r="E237" s="69"/>
      <c r="F237" s="160"/>
      <c r="G237" s="160"/>
      <c r="H237" s="69"/>
      <c r="I237" s="69"/>
      <c r="J237" s="4"/>
      <c r="K237" s="4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 spans="1:26" ht="15.75" customHeight="1" x14ac:dyDescent="0.3">
      <c r="A238" s="69"/>
      <c r="B238" s="69"/>
      <c r="C238" s="159"/>
      <c r="D238" s="69"/>
      <c r="E238" s="69"/>
      <c r="F238" s="160"/>
      <c r="G238" s="160"/>
      <c r="H238" s="69"/>
      <c r="I238" s="69"/>
      <c r="J238" s="4"/>
      <c r="K238" s="4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 spans="1:26" ht="15.75" customHeight="1" x14ac:dyDescent="0.3">
      <c r="A239" s="69"/>
      <c r="B239" s="69"/>
      <c r="C239" s="159"/>
      <c r="D239" s="69"/>
      <c r="E239" s="69"/>
      <c r="F239" s="160"/>
      <c r="G239" s="160"/>
      <c r="H239" s="69"/>
      <c r="I239" s="69"/>
      <c r="J239" s="4"/>
      <c r="K239" s="4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 spans="1:26" ht="15.75" customHeight="1" x14ac:dyDescent="0.3">
      <c r="A240" s="69"/>
      <c r="B240" s="69"/>
      <c r="C240" s="159"/>
      <c r="D240" s="69"/>
      <c r="E240" s="69"/>
      <c r="F240" s="160"/>
      <c r="G240" s="160"/>
      <c r="H240" s="69"/>
      <c r="I240" s="69"/>
      <c r="J240" s="4"/>
      <c r="K240" s="4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 spans="1:26" ht="15.75" customHeight="1" x14ac:dyDescent="0.3">
      <c r="A241" s="69"/>
      <c r="B241" s="69"/>
      <c r="C241" s="159"/>
      <c r="D241" s="69"/>
      <c r="E241" s="69"/>
      <c r="F241" s="160"/>
      <c r="G241" s="160"/>
      <c r="H241" s="69"/>
      <c r="I241" s="69"/>
      <c r="J241" s="4"/>
      <c r="K241" s="4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 spans="1:26" ht="15.75" customHeight="1" x14ac:dyDescent="0.3">
      <c r="A242" s="69"/>
      <c r="B242" s="69"/>
      <c r="C242" s="159"/>
      <c r="D242" s="69"/>
      <c r="E242" s="69"/>
      <c r="F242" s="160"/>
      <c r="G242" s="160"/>
      <c r="H242" s="69"/>
      <c r="I242" s="69"/>
      <c r="J242" s="4"/>
      <c r="K242" s="4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 spans="1:26" ht="15.75" customHeight="1" x14ac:dyDescent="0.3">
      <c r="A243" s="69"/>
      <c r="B243" s="69"/>
      <c r="C243" s="159"/>
      <c r="D243" s="69"/>
      <c r="E243" s="69"/>
      <c r="F243" s="160"/>
      <c r="G243" s="160"/>
      <c r="H243" s="69"/>
      <c r="I243" s="69"/>
      <c r="J243" s="4"/>
      <c r="K243" s="4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 spans="1:26" ht="15.75" customHeight="1" x14ac:dyDescent="0.3">
      <c r="A244" s="69"/>
      <c r="B244" s="69"/>
      <c r="C244" s="159"/>
      <c r="D244" s="69"/>
      <c r="E244" s="69"/>
      <c r="F244" s="160"/>
      <c r="G244" s="160"/>
      <c r="H244" s="69"/>
      <c r="I244" s="69"/>
      <c r="J244" s="4"/>
      <c r="K244" s="4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 spans="1:26" ht="15.75" customHeight="1" x14ac:dyDescent="0.3">
      <c r="A245" s="69"/>
      <c r="B245" s="69"/>
      <c r="C245" s="159"/>
      <c r="D245" s="69"/>
      <c r="E245" s="69"/>
      <c r="F245" s="160"/>
      <c r="G245" s="160"/>
      <c r="H245" s="69"/>
      <c r="I245" s="69"/>
      <c r="J245" s="4"/>
      <c r="K245" s="4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 spans="1:26" ht="15.75" customHeight="1" x14ac:dyDescent="0.3">
      <c r="A246" s="69"/>
      <c r="B246" s="69"/>
      <c r="C246" s="159"/>
      <c r="D246" s="69"/>
      <c r="E246" s="69"/>
      <c r="F246" s="160"/>
      <c r="G246" s="160"/>
      <c r="H246" s="69"/>
      <c r="I246" s="69"/>
      <c r="J246" s="4"/>
      <c r="K246" s="4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 spans="1:26" ht="15.75" customHeight="1" x14ac:dyDescent="0.3">
      <c r="A247" s="69"/>
      <c r="B247" s="69"/>
      <c r="C247" s="159"/>
      <c r="D247" s="69"/>
      <c r="E247" s="69"/>
      <c r="F247" s="160"/>
      <c r="G247" s="160"/>
      <c r="H247" s="69"/>
      <c r="I247" s="69"/>
      <c r="J247" s="4"/>
      <c r="K247" s="4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 spans="1:26" ht="15.75" customHeight="1" x14ac:dyDescent="0.3">
      <c r="A248" s="69"/>
      <c r="B248" s="69"/>
      <c r="C248" s="159"/>
      <c r="D248" s="69"/>
      <c r="E248" s="69"/>
      <c r="F248" s="160"/>
      <c r="G248" s="160"/>
      <c r="H248" s="69"/>
      <c r="I248" s="69"/>
      <c r="J248" s="4"/>
      <c r="K248" s="4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 spans="1:26" ht="15.75" customHeight="1" x14ac:dyDescent="0.3">
      <c r="A249" s="69"/>
      <c r="B249" s="69"/>
      <c r="C249" s="159"/>
      <c r="D249" s="69"/>
      <c r="E249" s="69"/>
      <c r="F249" s="160"/>
      <c r="G249" s="160"/>
      <c r="H249" s="69"/>
      <c r="I249" s="69"/>
      <c r="J249" s="4"/>
      <c r="K249" s="4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 spans="1:26" ht="15.75" customHeight="1" x14ac:dyDescent="0.3">
      <c r="A250" s="69"/>
      <c r="B250" s="69"/>
      <c r="C250" s="159"/>
      <c r="D250" s="69"/>
      <c r="E250" s="69"/>
      <c r="F250" s="160"/>
      <c r="G250" s="160"/>
      <c r="H250" s="69"/>
      <c r="I250" s="69"/>
      <c r="J250" s="4"/>
      <c r="K250" s="4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 spans="1:26" ht="15.75" customHeight="1" x14ac:dyDescent="0.3">
      <c r="A251" s="69"/>
      <c r="B251" s="69"/>
      <c r="C251" s="159"/>
      <c r="D251" s="69"/>
      <c r="E251" s="69"/>
      <c r="F251" s="160"/>
      <c r="G251" s="160"/>
      <c r="H251" s="69"/>
      <c r="I251" s="69"/>
      <c r="J251" s="4"/>
      <c r="K251" s="4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 spans="1:26" ht="15.75" customHeight="1" x14ac:dyDescent="0.3">
      <c r="A252" s="69"/>
      <c r="B252" s="69"/>
      <c r="C252" s="159"/>
      <c r="D252" s="69"/>
      <c r="E252" s="69"/>
      <c r="F252" s="160"/>
      <c r="G252" s="160"/>
      <c r="H252" s="69"/>
      <c r="I252" s="69"/>
      <c r="J252" s="4"/>
      <c r="K252" s="4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 spans="1:26" ht="15.75" customHeight="1" x14ac:dyDescent="0.3">
      <c r="A253" s="69"/>
      <c r="B253" s="69"/>
      <c r="C253" s="159"/>
      <c r="D253" s="69"/>
      <c r="E253" s="69"/>
      <c r="F253" s="160"/>
      <c r="G253" s="160"/>
      <c r="H253" s="69"/>
      <c r="I253" s="69"/>
      <c r="J253" s="4"/>
      <c r="K253" s="4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 spans="1:26" ht="15.75" customHeight="1" x14ac:dyDescent="0.3">
      <c r="A254" s="69"/>
      <c r="B254" s="69"/>
      <c r="C254" s="159"/>
      <c r="D254" s="69"/>
      <c r="E254" s="69"/>
      <c r="F254" s="160"/>
      <c r="G254" s="160"/>
      <c r="H254" s="69"/>
      <c r="I254" s="69"/>
      <c r="J254" s="4"/>
      <c r="K254" s="4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 spans="1:26" ht="15.75" customHeight="1" x14ac:dyDescent="0.3">
      <c r="A255" s="69"/>
      <c r="B255" s="69"/>
      <c r="C255" s="159"/>
      <c r="D255" s="69"/>
      <c r="E255" s="69"/>
      <c r="F255" s="160"/>
      <c r="G255" s="160"/>
      <c r="H255" s="69"/>
      <c r="I255" s="69"/>
      <c r="J255" s="4"/>
      <c r="K255" s="4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 spans="1:26" ht="15.75" customHeight="1" x14ac:dyDescent="0.3">
      <c r="A256" s="69"/>
      <c r="B256" s="69"/>
      <c r="C256" s="159"/>
      <c r="D256" s="69"/>
      <c r="E256" s="69"/>
      <c r="F256" s="160"/>
      <c r="G256" s="160"/>
      <c r="H256" s="69"/>
      <c r="I256" s="69"/>
      <c r="J256" s="4"/>
      <c r="K256" s="4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 spans="1:26" ht="15.75" customHeight="1" x14ac:dyDescent="0.3">
      <c r="A257" s="69"/>
      <c r="B257" s="69"/>
      <c r="C257" s="159"/>
      <c r="D257" s="69"/>
      <c r="E257" s="69"/>
      <c r="F257" s="160"/>
      <c r="G257" s="160"/>
      <c r="H257" s="69"/>
      <c r="I257" s="69"/>
      <c r="J257" s="4"/>
      <c r="K257" s="4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 spans="1:26" ht="15.75" customHeight="1" x14ac:dyDescent="0.3">
      <c r="A258" s="69"/>
      <c r="B258" s="69"/>
      <c r="C258" s="159"/>
      <c r="D258" s="69"/>
      <c r="E258" s="69"/>
      <c r="F258" s="160"/>
      <c r="G258" s="160"/>
      <c r="H258" s="69"/>
      <c r="I258" s="69"/>
      <c r="J258" s="4"/>
      <c r="K258" s="4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 spans="1:26" ht="15.75" customHeight="1" x14ac:dyDescent="0.3">
      <c r="A259" s="69"/>
      <c r="B259" s="69"/>
      <c r="C259" s="159"/>
      <c r="D259" s="69"/>
      <c r="E259" s="69"/>
      <c r="F259" s="160"/>
      <c r="G259" s="160"/>
      <c r="H259" s="69"/>
      <c r="I259" s="69"/>
      <c r="J259" s="4"/>
      <c r="K259" s="4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 spans="1:26" ht="15.75" customHeight="1" x14ac:dyDescent="0.3">
      <c r="A260" s="69"/>
      <c r="B260" s="69"/>
      <c r="C260" s="159"/>
      <c r="D260" s="69"/>
      <c r="E260" s="69"/>
      <c r="F260" s="160"/>
      <c r="G260" s="160"/>
      <c r="H260" s="69"/>
      <c r="I260" s="69"/>
      <c r="J260" s="4"/>
      <c r="K260" s="4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 spans="1:26" ht="15.75" customHeight="1" x14ac:dyDescent="0.3">
      <c r="A261" s="69"/>
      <c r="B261" s="69"/>
      <c r="C261" s="159"/>
      <c r="D261" s="69"/>
      <c r="E261" s="69"/>
      <c r="F261" s="160"/>
      <c r="G261" s="160"/>
      <c r="H261" s="69"/>
      <c r="I261" s="69"/>
      <c r="J261" s="4"/>
      <c r="K261" s="4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 spans="1:26" ht="15.75" customHeight="1" x14ac:dyDescent="0.3">
      <c r="A262" s="69"/>
      <c r="B262" s="69"/>
      <c r="C262" s="159"/>
      <c r="D262" s="69"/>
      <c r="E262" s="69"/>
      <c r="F262" s="160"/>
      <c r="G262" s="160"/>
      <c r="H262" s="69"/>
      <c r="I262" s="69"/>
      <c r="J262" s="4"/>
      <c r="K262" s="4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 spans="1:26" ht="15.75" customHeight="1" x14ac:dyDescent="0.3">
      <c r="A263" s="69"/>
      <c r="B263" s="69"/>
      <c r="C263" s="159"/>
      <c r="D263" s="69"/>
      <c r="E263" s="69"/>
      <c r="F263" s="160"/>
      <c r="G263" s="160"/>
      <c r="H263" s="69"/>
      <c r="I263" s="69"/>
      <c r="J263" s="4"/>
      <c r="K263" s="4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 spans="1:26" ht="15.75" customHeight="1" x14ac:dyDescent="0.3">
      <c r="A264" s="69"/>
      <c r="B264" s="69"/>
      <c r="C264" s="159"/>
      <c r="D264" s="69"/>
      <c r="E264" s="69"/>
      <c r="F264" s="160"/>
      <c r="G264" s="160"/>
      <c r="H264" s="69"/>
      <c r="I264" s="69"/>
      <c r="J264" s="4"/>
      <c r="K264" s="4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 spans="1:26" ht="15.75" customHeight="1" x14ac:dyDescent="0.3">
      <c r="A265" s="69"/>
      <c r="B265" s="69"/>
      <c r="C265" s="159"/>
      <c r="D265" s="69"/>
      <c r="E265" s="69"/>
      <c r="F265" s="160"/>
      <c r="G265" s="160"/>
      <c r="H265" s="69"/>
      <c r="I265" s="69"/>
      <c r="J265" s="4"/>
      <c r="K265" s="4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 spans="1:26" ht="15.75" customHeight="1" x14ac:dyDescent="0.3">
      <c r="A266" s="69"/>
      <c r="B266" s="69"/>
      <c r="C266" s="159"/>
      <c r="D266" s="69"/>
      <c r="E266" s="69"/>
      <c r="F266" s="160"/>
      <c r="G266" s="160"/>
      <c r="H266" s="69"/>
      <c r="I266" s="69"/>
      <c r="J266" s="4"/>
      <c r="K266" s="4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 spans="1:26" ht="15.75" customHeight="1" x14ac:dyDescent="0.3">
      <c r="A267" s="69"/>
      <c r="B267" s="69"/>
      <c r="C267" s="159"/>
      <c r="D267" s="69"/>
      <c r="E267" s="69"/>
      <c r="F267" s="160"/>
      <c r="G267" s="160"/>
      <c r="H267" s="69"/>
      <c r="I267" s="69"/>
      <c r="J267" s="4"/>
      <c r="K267" s="4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 spans="1:26" ht="15.75" customHeight="1" x14ac:dyDescent="0.3">
      <c r="A268" s="69"/>
      <c r="B268" s="69"/>
      <c r="C268" s="159"/>
      <c r="D268" s="69"/>
      <c r="E268" s="69"/>
      <c r="F268" s="160"/>
      <c r="G268" s="160"/>
      <c r="H268" s="69"/>
      <c r="I268" s="69"/>
      <c r="J268" s="4"/>
      <c r="K268" s="4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 spans="1:26" ht="15.75" customHeight="1" x14ac:dyDescent="0.3">
      <c r="A269" s="69"/>
      <c r="B269" s="69"/>
      <c r="C269" s="159"/>
      <c r="D269" s="69"/>
      <c r="E269" s="69"/>
      <c r="F269" s="160"/>
      <c r="G269" s="160"/>
      <c r="H269" s="69"/>
      <c r="I269" s="69"/>
      <c r="J269" s="4"/>
      <c r="K269" s="4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 spans="1:26" ht="15.75" customHeight="1" x14ac:dyDescent="0.3">
      <c r="A270" s="69"/>
      <c r="B270" s="69"/>
      <c r="C270" s="159"/>
      <c r="D270" s="69"/>
      <c r="E270" s="69"/>
      <c r="F270" s="160"/>
      <c r="G270" s="160"/>
      <c r="H270" s="69"/>
      <c r="I270" s="69"/>
      <c r="J270" s="4"/>
      <c r="K270" s="4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 spans="1:26" ht="15.75" customHeight="1" x14ac:dyDescent="0.3">
      <c r="A271" s="69"/>
      <c r="B271" s="69"/>
      <c r="C271" s="159"/>
      <c r="D271" s="69"/>
      <c r="E271" s="69"/>
      <c r="F271" s="160"/>
      <c r="G271" s="160"/>
      <c r="H271" s="69"/>
      <c r="I271" s="69"/>
      <c r="J271" s="4"/>
      <c r="K271" s="4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 spans="1:26" ht="15.75" customHeight="1" x14ac:dyDescent="0.3">
      <c r="A272" s="69"/>
      <c r="B272" s="69"/>
      <c r="C272" s="159"/>
      <c r="D272" s="69"/>
      <c r="E272" s="69"/>
      <c r="F272" s="160"/>
      <c r="G272" s="160"/>
      <c r="H272" s="69"/>
      <c r="I272" s="69"/>
      <c r="J272" s="4"/>
      <c r="K272" s="4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 spans="1:26" ht="15.75" customHeight="1" x14ac:dyDescent="0.3">
      <c r="A273" s="69"/>
      <c r="B273" s="69"/>
      <c r="C273" s="159"/>
      <c r="D273" s="69"/>
      <c r="E273" s="69"/>
      <c r="F273" s="160"/>
      <c r="G273" s="160"/>
      <c r="H273" s="69"/>
      <c r="I273" s="69"/>
      <c r="J273" s="4"/>
      <c r="K273" s="4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 spans="1:26" ht="15.75" customHeight="1" x14ac:dyDescent="0.3">
      <c r="A274" s="69"/>
      <c r="B274" s="69"/>
      <c r="C274" s="159"/>
      <c r="D274" s="69"/>
      <c r="E274" s="69"/>
      <c r="F274" s="160"/>
      <c r="G274" s="160"/>
      <c r="H274" s="69"/>
      <c r="I274" s="69"/>
      <c r="J274" s="4"/>
      <c r="K274" s="4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 spans="1:26" ht="15.75" customHeight="1" x14ac:dyDescent="0.3">
      <c r="A275" s="69"/>
      <c r="B275" s="69"/>
      <c r="C275" s="159"/>
      <c r="D275" s="69"/>
      <c r="E275" s="69"/>
      <c r="F275" s="160"/>
      <c r="G275" s="160"/>
      <c r="H275" s="69"/>
      <c r="I275" s="69"/>
      <c r="J275" s="4"/>
      <c r="K275" s="4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 spans="1:26" ht="15.75" customHeight="1" x14ac:dyDescent="0.3">
      <c r="A276" s="69"/>
      <c r="B276" s="69"/>
      <c r="C276" s="159"/>
      <c r="D276" s="69"/>
      <c r="E276" s="69"/>
      <c r="F276" s="160"/>
      <c r="G276" s="160"/>
      <c r="H276" s="69"/>
      <c r="I276" s="69"/>
      <c r="J276" s="4"/>
      <c r="K276" s="4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 spans="1:26" ht="15.75" customHeight="1" x14ac:dyDescent="0.3">
      <c r="A277" s="69"/>
      <c r="B277" s="69"/>
      <c r="C277" s="159"/>
      <c r="D277" s="69"/>
      <c r="E277" s="69"/>
      <c r="F277" s="160"/>
      <c r="G277" s="160"/>
      <c r="H277" s="69"/>
      <c r="I277" s="69"/>
      <c r="J277" s="4"/>
      <c r="K277" s="4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 spans="1:26" ht="15.75" customHeight="1" x14ac:dyDescent="0.3">
      <c r="A278" s="69"/>
      <c r="B278" s="69"/>
      <c r="C278" s="159"/>
      <c r="D278" s="69"/>
      <c r="E278" s="69"/>
      <c r="F278" s="160"/>
      <c r="G278" s="160"/>
      <c r="H278" s="69"/>
      <c r="I278" s="69"/>
      <c r="J278" s="4"/>
      <c r="K278" s="4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 spans="1:26" ht="15.75" customHeight="1" x14ac:dyDescent="0.3">
      <c r="A279" s="69"/>
      <c r="B279" s="69"/>
      <c r="C279" s="159"/>
      <c r="D279" s="69"/>
      <c r="E279" s="69"/>
      <c r="F279" s="160"/>
      <c r="G279" s="160"/>
      <c r="H279" s="69"/>
      <c r="I279" s="69"/>
      <c r="J279" s="4"/>
      <c r="K279" s="4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 spans="1:26" ht="15.75" customHeight="1" x14ac:dyDescent="0.3">
      <c r="A280" s="69"/>
      <c r="B280" s="69"/>
      <c r="C280" s="159"/>
      <c r="D280" s="69"/>
      <c r="E280" s="69"/>
      <c r="F280" s="160"/>
      <c r="G280" s="160"/>
      <c r="H280" s="69"/>
      <c r="I280" s="69"/>
      <c r="J280" s="4"/>
      <c r="K280" s="4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 spans="1:26" ht="15.75" customHeight="1" x14ac:dyDescent="0.3">
      <c r="A281" s="69"/>
      <c r="B281" s="69"/>
      <c r="C281" s="159"/>
      <c r="D281" s="69"/>
      <c r="E281" s="69"/>
      <c r="F281" s="160"/>
      <c r="G281" s="160"/>
      <c r="H281" s="69"/>
      <c r="I281" s="69"/>
      <c r="J281" s="4"/>
      <c r="K281" s="4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 spans="1:26" ht="15.75" customHeight="1" x14ac:dyDescent="0.3">
      <c r="A282" s="69"/>
      <c r="B282" s="69"/>
      <c r="C282" s="159"/>
      <c r="D282" s="69"/>
      <c r="E282" s="69"/>
      <c r="F282" s="160"/>
      <c r="G282" s="160"/>
      <c r="H282" s="69"/>
      <c r="I282" s="69"/>
      <c r="J282" s="4"/>
      <c r="K282" s="4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 spans="1:26" ht="15.75" customHeight="1" x14ac:dyDescent="0.3">
      <c r="A283" s="69"/>
      <c r="B283" s="69"/>
      <c r="C283" s="159"/>
      <c r="D283" s="69"/>
      <c r="E283" s="69"/>
      <c r="F283" s="160"/>
      <c r="G283" s="160"/>
      <c r="H283" s="69"/>
      <c r="I283" s="69"/>
      <c r="J283" s="4"/>
      <c r="K283" s="4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 spans="1:26" ht="15.75" customHeight="1" x14ac:dyDescent="0.3">
      <c r="A284" s="69"/>
      <c r="B284" s="69"/>
      <c r="C284" s="159"/>
      <c r="D284" s="69"/>
      <c r="E284" s="69"/>
      <c r="F284" s="160"/>
      <c r="G284" s="160"/>
      <c r="H284" s="69"/>
      <c r="I284" s="69"/>
      <c r="J284" s="4"/>
      <c r="K284" s="4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 spans="1:26" ht="15.75" customHeight="1" x14ac:dyDescent="0.3">
      <c r="A285" s="69"/>
      <c r="B285" s="69"/>
      <c r="C285" s="159"/>
      <c r="D285" s="69"/>
      <c r="E285" s="69"/>
      <c r="F285" s="160"/>
      <c r="G285" s="160"/>
      <c r="H285" s="69"/>
      <c r="I285" s="69"/>
      <c r="J285" s="4"/>
      <c r="K285" s="4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 spans="1:26" ht="15.75" customHeight="1" x14ac:dyDescent="0.3">
      <c r="A286" s="69"/>
      <c r="B286" s="69"/>
      <c r="C286" s="159"/>
      <c r="D286" s="69"/>
      <c r="E286" s="69"/>
      <c r="F286" s="160"/>
      <c r="G286" s="160"/>
      <c r="H286" s="69"/>
      <c r="I286" s="69"/>
      <c r="J286" s="4"/>
      <c r="K286" s="4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 spans="1:26" ht="15.75" customHeight="1" x14ac:dyDescent="0.3">
      <c r="A287" s="69"/>
      <c r="B287" s="69"/>
      <c r="C287" s="159"/>
      <c r="D287" s="69"/>
      <c r="E287" s="69"/>
      <c r="F287" s="160"/>
      <c r="G287" s="160"/>
      <c r="H287" s="69"/>
      <c r="I287" s="69"/>
      <c r="J287" s="4"/>
      <c r="K287" s="4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 spans="1:26" ht="15.75" customHeight="1" x14ac:dyDescent="0.3">
      <c r="A288" s="69"/>
      <c r="B288" s="69"/>
      <c r="C288" s="159"/>
      <c r="D288" s="69"/>
      <c r="E288" s="69"/>
      <c r="F288" s="160"/>
      <c r="G288" s="160"/>
      <c r="H288" s="69"/>
      <c r="I288" s="69"/>
      <c r="J288" s="4"/>
      <c r="K288" s="4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 spans="1:26" ht="15.75" customHeight="1" x14ac:dyDescent="0.3">
      <c r="A289" s="69"/>
      <c r="B289" s="69"/>
      <c r="C289" s="159"/>
      <c r="D289" s="69"/>
      <c r="E289" s="69"/>
      <c r="F289" s="160"/>
      <c r="G289" s="160"/>
      <c r="H289" s="69"/>
      <c r="I289" s="69"/>
      <c r="J289" s="4"/>
      <c r="K289" s="4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 spans="1:26" ht="15.75" customHeight="1" x14ac:dyDescent="0.3">
      <c r="A290" s="69"/>
      <c r="B290" s="69"/>
      <c r="C290" s="159"/>
      <c r="D290" s="69"/>
      <c r="E290" s="69"/>
      <c r="F290" s="160"/>
      <c r="G290" s="160"/>
      <c r="H290" s="69"/>
      <c r="I290" s="69"/>
      <c r="J290" s="4"/>
      <c r="K290" s="4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 spans="1:26" ht="15.75" customHeight="1" x14ac:dyDescent="0.3">
      <c r="A291" s="69"/>
      <c r="B291" s="69"/>
      <c r="C291" s="159"/>
      <c r="D291" s="69"/>
      <c r="E291" s="69"/>
      <c r="F291" s="160"/>
      <c r="G291" s="160"/>
      <c r="H291" s="69"/>
      <c r="I291" s="69"/>
      <c r="J291" s="4"/>
      <c r="K291" s="4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 spans="1:26" ht="15.75" customHeight="1" x14ac:dyDescent="0.3">
      <c r="A292" s="69"/>
      <c r="B292" s="69"/>
      <c r="C292" s="159"/>
      <c r="D292" s="69"/>
      <c r="E292" s="69"/>
      <c r="F292" s="160"/>
      <c r="G292" s="160"/>
      <c r="H292" s="69"/>
      <c r="I292" s="69"/>
      <c r="J292" s="4"/>
      <c r="K292" s="4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 spans="1:26" ht="15.75" customHeight="1" x14ac:dyDescent="0.3">
      <c r="A293" s="69"/>
      <c r="B293" s="69"/>
      <c r="C293" s="159"/>
      <c r="D293" s="69"/>
      <c r="E293" s="69"/>
      <c r="F293" s="160"/>
      <c r="G293" s="160"/>
      <c r="H293" s="69"/>
      <c r="I293" s="69"/>
      <c r="J293" s="4"/>
      <c r="K293" s="4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 spans="1:26" ht="15.75" customHeight="1" x14ac:dyDescent="0.3">
      <c r="A294" s="69"/>
      <c r="B294" s="69"/>
      <c r="C294" s="159"/>
      <c r="D294" s="69"/>
      <c r="E294" s="69"/>
      <c r="F294" s="160"/>
      <c r="G294" s="160"/>
      <c r="H294" s="69"/>
      <c r="I294" s="69"/>
      <c r="J294" s="4"/>
      <c r="K294" s="4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 spans="1:26" ht="15.75" customHeight="1" x14ac:dyDescent="0.3">
      <c r="A295" s="69"/>
      <c r="B295" s="69"/>
      <c r="C295" s="159"/>
      <c r="D295" s="69"/>
      <c r="E295" s="69"/>
      <c r="F295" s="160"/>
      <c r="G295" s="160"/>
      <c r="H295" s="69"/>
      <c r="I295" s="69"/>
      <c r="J295" s="4"/>
      <c r="K295" s="4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 spans="1:26" ht="15.75" customHeight="1" x14ac:dyDescent="0.3">
      <c r="A296" s="69"/>
      <c r="B296" s="69"/>
      <c r="C296" s="159"/>
      <c r="D296" s="69"/>
      <c r="E296" s="69"/>
      <c r="F296" s="160"/>
      <c r="G296" s="160"/>
      <c r="H296" s="69"/>
      <c r="I296" s="69"/>
      <c r="J296" s="4"/>
      <c r="K296" s="4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 spans="1:26" ht="15.75" customHeight="1" x14ac:dyDescent="0.3">
      <c r="A297" s="69"/>
      <c r="B297" s="69"/>
      <c r="C297" s="159"/>
      <c r="D297" s="69"/>
      <c r="E297" s="69"/>
      <c r="F297" s="160"/>
      <c r="G297" s="160"/>
      <c r="H297" s="69"/>
      <c r="I297" s="69"/>
      <c r="J297" s="4"/>
      <c r="K297" s="4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 spans="1:26" ht="15.75" customHeight="1" x14ac:dyDescent="0.3">
      <c r="A298" s="69"/>
      <c r="B298" s="69"/>
      <c r="C298" s="159"/>
      <c r="D298" s="69"/>
      <c r="E298" s="69"/>
      <c r="F298" s="160"/>
      <c r="G298" s="160"/>
      <c r="H298" s="69"/>
      <c r="I298" s="69"/>
      <c r="J298" s="4"/>
      <c r="K298" s="4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 spans="1:26" ht="15.75" customHeight="1" x14ac:dyDescent="0.3">
      <c r="A299" s="69"/>
      <c r="B299" s="69"/>
      <c r="C299" s="159"/>
      <c r="D299" s="69"/>
      <c r="E299" s="69"/>
      <c r="F299" s="160"/>
      <c r="G299" s="160"/>
      <c r="H299" s="69"/>
      <c r="I299" s="69"/>
      <c r="J299" s="4"/>
      <c r="K299" s="4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 spans="1:26" ht="15.75" customHeight="1" x14ac:dyDescent="0.3">
      <c r="A300" s="69"/>
      <c r="B300" s="69"/>
      <c r="C300" s="159"/>
      <c r="D300" s="69"/>
      <c r="E300" s="69"/>
      <c r="F300" s="160"/>
      <c r="G300" s="160"/>
      <c r="H300" s="69"/>
      <c r="I300" s="69"/>
      <c r="J300" s="4"/>
      <c r="K300" s="4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 spans="1:26" ht="15.75" customHeight="1" x14ac:dyDescent="0.3">
      <c r="A301" s="69"/>
      <c r="B301" s="69"/>
      <c r="C301" s="159"/>
      <c r="D301" s="69"/>
      <c r="E301" s="69"/>
      <c r="F301" s="160"/>
      <c r="G301" s="160"/>
      <c r="H301" s="69"/>
      <c r="I301" s="69"/>
      <c r="J301" s="4"/>
      <c r="K301" s="4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 spans="1:26" ht="15.75" customHeight="1" x14ac:dyDescent="0.3">
      <c r="A302" s="69"/>
      <c r="B302" s="69"/>
      <c r="C302" s="159"/>
      <c r="D302" s="69"/>
      <c r="E302" s="69"/>
      <c r="F302" s="160"/>
      <c r="G302" s="160"/>
      <c r="H302" s="69"/>
      <c r="I302" s="69"/>
      <c r="J302" s="4"/>
      <c r="K302" s="4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 spans="1:26" ht="15.75" customHeight="1" x14ac:dyDescent="0.3">
      <c r="A303" s="69"/>
      <c r="B303" s="69"/>
      <c r="C303" s="159"/>
      <c r="D303" s="69"/>
      <c r="E303" s="69"/>
      <c r="F303" s="160"/>
      <c r="G303" s="160"/>
      <c r="H303" s="69"/>
      <c r="I303" s="69"/>
      <c r="J303" s="4"/>
      <c r="K303" s="4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 spans="1:26" ht="15.75" customHeight="1" x14ac:dyDescent="0.3">
      <c r="A304" s="69"/>
      <c r="B304" s="69"/>
      <c r="C304" s="159"/>
      <c r="D304" s="69"/>
      <c r="E304" s="69"/>
      <c r="F304" s="160"/>
      <c r="G304" s="160"/>
      <c r="H304" s="69"/>
      <c r="I304" s="69"/>
      <c r="J304" s="4"/>
      <c r="K304" s="4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 spans="1:26" ht="15.75" customHeight="1" x14ac:dyDescent="0.3">
      <c r="A305" s="69"/>
      <c r="B305" s="69"/>
      <c r="C305" s="159"/>
      <c r="D305" s="69"/>
      <c r="E305" s="69"/>
      <c r="F305" s="160"/>
      <c r="G305" s="160"/>
      <c r="H305" s="69"/>
      <c r="I305" s="69"/>
      <c r="J305" s="4"/>
      <c r="K305" s="4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 spans="1:26" ht="15.75" customHeight="1" x14ac:dyDescent="0.3">
      <c r="A306" s="69"/>
      <c r="B306" s="69"/>
      <c r="C306" s="159"/>
      <c r="D306" s="69"/>
      <c r="E306" s="69"/>
      <c r="F306" s="160"/>
      <c r="G306" s="160"/>
      <c r="H306" s="69"/>
      <c r="I306" s="69"/>
      <c r="J306" s="4"/>
      <c r="K306" s="4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 spans="1:26" ht="15.75" customHeight="1" x14ac:dyDescent="0.3">
      <c r="A307" s="69"/>
      <c r="B307" s="69"/>
      <c r="C307" s="159"/>
      <c r="D307" s="69"/>
      <c r="E307" s="69"/>
      <c r="F307" s="160"/>
      <c r="G307" s="160"/>
      <c r="H307" s="69"/>
      <c r="I307" s="69"/>
      <c r="J307" s="4"/>
      <c r="K307" s="4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 spans="1:26" ht="15.75" customHeight="1" x14ac:dyDescent="0.3">
      <c r="A308" s="69"/>
      <c r="B308" s="69"/>
      <c r="C308" s="159"/>
      <c r="D308" s="69"/>
      <c r="E308" s="69"/>
      <c r="F308" s="160"/>
      <c r="G308" s="160"/>
      <c r="H308" s="69"/>
      <c r="I308" s="69"/>
      <c r="J308" s="4"/>
      <c r="K308" s="4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 spans="1:26" ht="15.75" customHeight="1" x14ac:dyDescent="0.3">
      <c r="A309" s="69"/>
      <c r="B309" s="69"/>
      <c r="C309" s="159"/>
      <c r="D309" s="69"/>
      <c r="E309" s="69"/>
      <c r="F309" s="160"/>
      <c r="G309" s="160"/>
      <c r="H309" s="69"/>
      <c r="I309" s="69"/>
      <c r="J309" s="4"/>
      <c r="K309" s="4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 spans="1:26" ht="15.75" customHeight="1" x14ac:dyDescent="0.3">
      <c r="A310" s="69"/>
      <c r="B310" s="69"/>
      <c r="C310" s="159"/>
      <c r="D310" s="69"/>
      <c r="E310" s="69"/>
      <c r="F310" s="160"/>
      <c r="G310" s="160"/>
      <c r="H310" s="69"/>
      <c r="I310" s="69"/>
      <c r="J310" s="4"/>
      <c r="K310" s="4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 spans="1:26" ht="15.75" customHeight="1" x14ac:dyDescent="0.3">
      <c r="A311" s="69"/>
      <c r="B311" s="69"/>
      <c r="C311" s="159"/>
      <c r="D311" s="69"/>
      <c r="E311" s="69"/>
      <c r="F311" s="160"/>
      <c r="G311" s="160"/>
      <c r="H311" s="69"/>
      <c r="I311" s="69"/>
      <c r="J311" s="4"/>
      <c r="K311" s="4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 spans="1:26" ht="15.75" customHeight="1" x14ac:dyDescent="0.3">
      <c r="A312" s="69"/>
      <c r="B312" s="69"/>
      <c r="C312" s="159"/>
      <c r="D312" s="69"/>
      <c r="E312" s="69"/>
      <c r="F312" s="160"/>
      <c r="G312" s="160"/>
      <c r="H312" s="69"/>
      <c r="I312" s="69"/>
      <c r="J312" s="4"/>
      <c r="K312" s="4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 spans="1:26" ht="15.75" customHeight="1" x14ac:dyDescent="0.3">
      <c r="A313" s="69"/>
      <c r="B313" s="69"/>
      <c r="C313" s="159"/>
      <c r="D313" s="69"/>
      <c r="E313" s="69"/>
      <c r="F313" s="160"/>
      <c r="G313" s="160"/>
      <c r="H313" s="69"/>
      <c r="I313" s="69"/>
      <c r="J313" s="4"/>
      <c r="K313" s="4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 spans="1:26" ht="15.75" customHeight="1" x14ac:dyDescent="0.3">
      <c r="A314" s="69"/>
      <c r="B314" s="69"/>
      <c r="C314" s="159"/>
      <c r="D314" s="69"/>
      <c r="E314" s="69"/>
      <c r="F314" s="160"/>
      <c r="G314" s="160"/>
      <c r="H314" s="69"/>
      <c r="I314" s="69"/>
      <c r="J314" s="4"/>
      <c r="K314" s="4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 spans="1:26" ht="15.75" customHeight="1" x14ac:dyDescent="0.3">
      <c r="A315" s="69"/>
      <c r="B315" s="69"/>
      <c r="C315" s="159"/>
      <c r="D315" s="69"/>
      <c r="E315" s="69"/>
      <c r="F315" s="160"/>
      <c r="G315" s="160"/>
      <c r="H315" s="69"/>
      <c r="I315" s="69"/>
      <c r="J315" s="4"/>
      <c r="K315" s="4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 spans="1:26" ht="15.75" customHeight="1" x14ac:dyDescent="0.3">
      <c r="A316" s="69"/>
      <c r="B316" s="69"/>
      <c r="C316" s="159"/>
      <c r="D316" s="69"/>
      <c r="E316" s="69"/>
      <c r="F316" s="160"/>
      <c r="G316" s="160"/>
      <c r="H316" s="69"/>
      <c r="I316" s="69"/>
      <c r="J316" s="4"/>
      <c r="K316" s="4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 spans="1:26" ht="15.75" customHeight="1" x14ac:dyDescent="0.3">
      <c r="A317" s="69"/>
      <c r="B317" s="69"/>
      <c r="C317" s="159"/>
      <c r="D317" s="69"/>
      <c r="E317" s="69"/>
      <c r="F317" s="160"/>
      <c r="G317" s="160"/>
      <c r="H317" s="69"/>
      <c r="I317" s="69"/>
      <c r="J317" s="4"/>
      <c r="K317" s="4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 spans="1:26" ht="15.75" customHeight="1" x14ac:dyDescent="0.3">
      <c r="A318" s="69"/>
      <c r="B318" s="69"/>
      <c r="C318" s="159"/>
      <c r="D318" s="69"/>
      <c r="E318" s="69"/>
      <c r="F318" s="160"/>
      <c r="G318" s="160"/>
      <c r="H318" s="69"/>
      <c r="I318" s="69"/>
      <c r="J318" s="4"/>
      <c r="K318" s="4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 spans="1:26" ht="15.75" customHeight="1" x14ac:dyDescent="0.3">
      <c r="A319" s="69"/>
      <c r="B319" s="69"/>
      <c r="C319" s="159"/>
      <c r="D319" s="69"/>
      <c r="E319" s="69"/>
      <c r="F319" s="160"/>
      <c r="G319" s="160"/>
      <c r="H319" s="69"/>
      <c r="I319" s="69"/>
      <c r="J319" s="4"/>
      <c r="K319" s="4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 spans="1:26" ht="15.75" customHeight="1" x14ac:dyDescent="0.3">
      <c r="A320" s="69"/>
      <c r="B320" s="69"/>
      <c r="C320" s="159"/>
      <c r="D320" s="69"/>
      <c r="E320" s="69"/>
      <c r="F320" s="160"/>
      <c r="G320" s="160"/>
      <c r="H320" s="69"/>
      <c r="I320" s="69"/>
      <c r="J320" s="4"/>
      <c r="K320" s="4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 spans="1:26" ht="15.75" customHeight="1" x14ac:dyDescent="0.3">
      <c r="A321" s="69"/>
      <c r="B321" s="69"/>
      <c r="C321" s="159"/>
      <c r="D321" s="69"/>
      <c r="E321" s="69"/>
      <c r="F321" s="160"/>
      <c r="G321" s="160"/>
      <c r="H321" s="69"/>
      <c r="I321" s="69"/>
      <c r="J321" s="4"/>
      <c r="K321" s="4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 spans="1:26" ht="15.75" customHeight="1" x14ac:dyDescent="0.3">
      <c r="A322" s="69"/>
      <c r="B322" s="69"/>
      <c r="C322" s="159"/>
      <c r="D322" s="69"/>
      <c r="E322" s="69"/>
      <c r="F322" s="160"/>
      <c r="G322" s="160"/>
      <c r="H322" s="69"/>
      <c r="I322" s="69"/>
      <c r="J322" s="4"/>
      <c r="K322" s="4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 spans="1:26" ht="15.75" customHeight="1" x14ac:dyDescent="0.3">
      <c r="A323" s="69"/>
      <c r="B323" s="69"/>
      <c r="C323" s="159"/>
      <c r="D323" s="69"/>
      <c r="E323" s="69"/>
      <c r="F323" s="160"/>
      <c r="G323" s="160"/>
      <c r="H323" s="69"/>
      <c r="I323" s="69"/>
      <c r="J323" s="4"/>
      <c r="K323" s="4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 spans="1:26" ht="15.75" customHeight="1" x14ac:dyDescent="0.3">
      <c r="A324" s="69"/>
      <c r="B324" s="69"/>
      <c r="C324" s="159"/>
      <c r="D324" s="69"/>
      <c r="E324" s="69"/>
      <c r="F324" s="160"/>
      <c r="G324" s="160"/>
      <c r="H324" s="69"/>
      <c r="I324" s="69"/>
      <c r="J324" s="4"/>
      <c r="K324" s="4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 spans="1:26" ht="15.75" customHeight="1" x14ac:dyDescent="0.3">
      <c r="A325" s="69"/>
      <c r="B325" s="69"/>
      <c r="C325" s="159"/>
      <c r="D325" s="69"/>
      <c r="E325" s="69"/>
      <c r="F325" s="160"/>
      <c r="G325" s="160"/>
      <c r="H325" s="69"/>
      <c r="I325" s="69"/>
      <c r="J325" s="4"/>
      <c r="K325" s="4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 spans="1:26" ht="15.75" customHeight="1" x14ac:dyDescent="0.3">
      <c r="A326" s="69"/>
      <c r="B326" s="69"/>
      <c r="C326" s="159"/>
      <c r="D326" s="69"/>
      <c r="E326" s="69"/>
      <c r="F326" s="160"/>
      <c r="G326" s="160"/>
      <c r="H326" s="69"/>
      <c r="I326" s="69"/>
      <c r="J326" s="4"/>
      <c r="K326" s="4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 spans="1:26" ht="15.75" customHeight="1" x14ac:dyDescent="0.3">
      <c r="A327" s="69"/>
      <c r="B327" s="69"/>
      <c r="C327" s="159"/>
      <c r="D327" s="69"/>
      <c r="E327" s="69"/>
      <c r="F327" s="160"/>
      <c r="G327" s="160"/>
      <c r="H327" s="69"/>
      <c r="I327" s="69"/>
      <c r="J327" s="4"/>
      <c r="K327" s="4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 spans="1:26" ht="15.75" customHeight="1" x14ac:dyDescent="0.3">
      <c r="A328" s="69"/>
      <c r="B328" s="69"/>
      <c r="C328" s="159"/>
      <c r="D328" s="69"/>
      <c r="E328" s="69"/>
      <c r="F328" s="160"/>
      <c r="G328" s="160"/>
      <c r="H328" s="69"/>
      <c r="I328" s="69"/>
      <c r="J328" s="4"/>
      <c r="K328" s="4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 spans="1:26" ht="15.75" customHeight="1" x14ac:dyDescent="0.3">
      <c r="A329" s="69"/>
      <c r="B329" s="69"/>
      <c r="C329" s="159"/>
      <c r="D329" s="69"/>
      <c r="E329" s="69"/>
      <c r="F329" s="160"/>
      <c r="G329" s="160"/>
      <c r="H329" s="69"/>
      <c r="I329" s="69"/>
      <c r="J329" s="4"/>
      <c r="K329" s="4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 spans="1:26" ht="15.75" customHeight="1" x14ac:dyDescent="0.3">
      <c r="A330" s="69"/>
      <c r="B330" s="69"/>
      <c r="C330" s="159"/>
      <c r="D330" s="69"/>
      <c r="E330" s="69"/>
      <c r="F330" s="160"/>
      <c r="G330" s="160"/>
      <c r="H330" s="69"/>
      <c r="I330" s="69"/>
      <c r="J330" s="4"/>
      <c r="K330" s="4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 spans="1:26" ht="15.75" customHeight="1" x14ac:dyDescent="0.3">
      <c r="A331" s="69"/>
      <c r="B331" s="69"/>
      <c r="C331" s="159"/>
      <c r="D331" s="69"/>
      <c r="E331" s="69"/>
      <c r="F331" s="160"/>
      <c r="G331" s="160"/>
      <c r="H331" s="69"/>
      <c r="I331" s="69"/>
      <c r="J331" s="4"/>
      <c r="K331" s="4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 spans="1:26" ht="15.75" customHeight="1" x14ac:dyDescent="0.3">
      <c r="A332" s="69"/>
      <c r="B332" s="69"/>
      <c r="C332" s="159"/>
      <c r="D332" s="69"/>
      <c r="E332" s="69"/>
      <c r="F332" s="160"/>
      <c r="G332" s="160"/>
      <c r="H332" s="69"/>
      <c r="I332" s="69"/>
      <c r="J332" s="4"/>
      <c r="K332" s="4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 spans="1:26" ht="15.75" customHeight="1" x14ac:dyDescent="0.3">
      <c r="A333" s="69"/>
      <c r="B333" s="69"/>
      <c r="C333" s="159"/>
      <c r="D333" s="69"/>
      <c r="E333" s="69"/>
      <c r="F333" s="160"/>
      <c r="G333" s="160"/>
      <c r="H333" s="69"/>
      <c r="I333" s="69"/>
      <c r="J333" s="4"/>
      <c r="K333" s="4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 spans="1:26" ht="15.75" customHeight="1" x14ac:dyDescent="0.3">
      <c r="A334" s="69"/>
      <c r="B334" s="69"/>
      <c r="C334" s="159"/>
      <c r="D334" s="69"/>
      <c r="E334" s="69"/>
      <c r="F334" s="160"/>
      <c r="G334" s="160"/>
      <c r="H334" s="69"/>
      <c r="I334" s="69"/>
      <c r="J334" s="4"/>
      <c r="K334" s="4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 spans="1:26" ht="15.75" customHeight="1" x14ac:dyDescent="0.3">
      <c r="A335" s="69"/>
      <c r="B335" s="69"/>
      <c r="C335" s="159"/>
      <c r="D335" s="69"/>
      <c r="E335" s="69"/>
      <c r="F335" s="160"/>
      <c r="G335" s="160"/>
      <c r="H335" s="69"/>
      <c r="I335" s="69"/>
      <c r="J335" s="4"/>
      <c r="K335" s="4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 spans="1:26" ht="15.75" customHeight="1" x14ac:dyDescent="0.3">
      <c r="A336" s="69"/>
      <c r="B336" s="69"/>
      <c r="C336" s="159"/>
      <c r="D336" s="69"/>
      <c r="E336" s="69"/>
      <c r="F336" s="160"/>
      <c r="G336" s="160"/>
      <c r="H336" s="69"/>
      <c r="I336" s="69"/>
      <c r="J336" s="4"/>
      <c r="K336" s="4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 spans="1:26" ht="15.75" customHeight="1" x14ac:dyDescent="0.3">
      <c r="A337" s="69"/>
      <c r="B337" s="69"/>
      <c r="C337" s="159"/>
      <c r="D337" s="69"/>
      <c r="E337" s="69"/>
      <c r="F337" s="160"/>
      <c r="G337" s="160"/>
      <c r="H337" s="69"/>
      <c r="I337" s="69"/>
      <c r="J337" s="4"/>
      <c r="K337" s="4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 spans="1:26" ht="15.75" customHeight="1" x14ac:dyDescent="0.3">
      <c r="A338" s="69"/>
      <c r="B338" s="69"/>
      <c r="C338" s="159"/>
      <c r="D338" s="69"/>
      <c r="E338" s="69"/>
      <c r="F338" s="160"/>
      <c r="G338" s="160"/>
      <c r="H338" s="69"/>
      <c r="I338" s="69"/>
      <c r="J338" s="4"/>
      <c r="K338" s="4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 spans="1:26" ht="15.75" customHeight="1" x14ac:dyDescent="0.3">
      <c r="A339" s="69"/>
      <c r="B339" s="69"/>
      <c r="C339" s="159"/>
      <c r="D339" s="69"/>
      <c r="E339" s="69"/>
      <c r="F339" s="160"/>
      <c r="G339" s="160"/>
      <c r="H339" s="69"/>
      <c r="I339" s="69"/>
      <c r="J339" s="4"/>
      <c r="K339" s="4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 spans="1:26" ht="15.75" customHeight="1" x14ac:dyDescent="0.3">
      <c r="A340" s="69"/>
      <c r="B340" s="69"/>
      <c r="C340" s="159"/>
      <c r="D340" s="69"/>
      <c r="E340" s="69"/>
      <c r="F340" s="160"/>
      <c r="G340" s="160"/>
      <c r="H340" s="69"/>
      <c r="I340" s="69"/>
      <c r="J340" s="4"/>
      <c r="K340" s="4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 spans="1:26" ht="15.75" customHeight="1" x14ac:dyDescent="0.3">
      <c r="A341" s="69"/>
      <c r="B341" s="69"/>
      <c r="C341" s="159"/>
      <c r="D341" s="69"/>
      <c r="E341" s="69"/>
      <c r="F341" s="160"/>
      <c r="G341" s="160"/>
      <c r="H341" s="69"/>
      <c r="I341" s="69"/>
      <c r="J341" s="4"/>
      <c r="K341" s="4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 spans="1:26" ht="15.75" customHeight="1" x14ac:dyDescent="0.3">
      <c r="A342" s="69"/>
      <c r="B342" s="69"/>
      <c r="C342" s="159"/>
      <c r="D342" s="69"/>
      <c r="E342" s="69"/>
      <c r="F342" s="160"/>
      <c r="G342" s="160"/>
      <c r="H342" s="69"/>
      <c r="I342" s="69"/>
      <c r="J342" s="4"/>
      <c r="K342" s="4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 spans="1:26" ht="15.75" customHeight="1" x14ac:dyDescent="0.3">
      <c r="A343" s="69"/>
      <c r="B343" s="69"/>
      <c r="C343" s="159"/>
      <c r="D343" s="69"/>
      <c r="E343" s="69"/>
      <c r="F343" s="160"/>
      <c r="G343" s="160"/>
      <c r="H343" s="69"/>
      <c r="I343" s="69"/>
      <c r="J343" s="4"/>
      <c r="K343" s="4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 spans="1:26" ht="15.75" customHeight="1" x14ac:dyDescent="0.3">
      <c r="A344" s="69"/>
      <c r="B344" s="69"/>
      <c r="C344" s="159"/>
      <c r="D344" s="69"/>
      <c r="E344" s="69"/>
      <c r="F344" s="160"/>
      <c r="G344" s="160"/>
      <c r="H344" s="69"/>
      <c r="I344" s="69"/>
      <c r="J344" s="4"/>
      <c r="K344" s="4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 spans="1:26" ht="15.75" customHeight="1" x14ac:dyDescent="0.3">
      <c r="A345" s="69"/>
      <c r="B345" s="69"/>
      <c r="C345" s="159"/>
      <c r="D345" s="69"/>
      <c r="E345" s="69"/>
      <c r="F345" s="160"/>
      <c r="G345" s="160"/>
      <c r="H345" s="69"/>
      <c r="I345" s="69"/>
      <c r="J345" s="4"/>
      <c r="K345" s="4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 spans="1:26" ht="15.75" customHeight="1" x14ac:dyDescent="0.3">
      <c r="A346" s="69"/>
      <c r="B346" s="69"/>
      <c r="C346" s="159"/>
      <c r="D346" s="69"/>
      <c r="E346" s="69"/>
      <c r="F346" s="160"/>
      <c r="G346" s="160"/>
      <c r="H346" s="69"/>
      <c r="I346" s="69"/>
      <c r="J346" s="4"/>
      <c r="K346" s="4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 spans="1:26" ht="15.75" customHeight="1" x14ac:dyDescent="0.3">
      <c r="A347" s="69"/>
      <c r="B347" s="69"/>
      <c r="C347" s="159"/>
      <c r="D347" s="69"/>
      <c r="E347" s="69"/>
      <c r="F347" s="160"/>
      <c r="G347" s="160"/>
      <c r="H347" s="69"/>
      <c r="I347" s="69"/>
      <c r="J347" s="4"/>
      <c r="K347" s="4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 spans="1:26" ht="15.75" customHeight="1" x14ac:dyDescent="0.3">
      <c r="A348" s="69"/>
      <c r="B348" s="69"/>
      <c r="C348" s="159"/>
      <c r="D348" s="69"/>
      <c r="E348" s="69"/>
      <c r="F348" s="160"/>
      <c r="G348" s="160"/>
      <c r="H348" s="69"/>
      <c r="I348" s="69"/>
      <c r="J348" s="4"/>
      <c r="K348" s="4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 spans="1:26" ht="15.75" customHeight="1" x14ac:dyDescent="0.3">
      <c r="A349" s="69"/>
      <c r="B349" s="69"/>
      <c r="C349" s="159"/>
      <c r="D349" s="69"/>
      <c r="E349" s="69"/>
      <c r="F349" s="160"/>
      <c r="G349" s="160"/>
      <c r="H349" s="69"/>
      <c r="I349" s="69"/>
      <c r="J349" s="4"/>
      <c r="K349" s="4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 spans="1:26" ht="15.75" customHeight="1" x14ac:dyDescent="0.3">
      <c r="A350" s="69"/>
      <c r="B350" s="69"/>
      <c r="C350" s="159"/>
      <c r="D350" s="69"/>
      <c r="E350" s="69"/>
      <c r="F350" s="160"/>
      <c r="G350" s="160"/>
      <c r="H350" s="69"/>
      <c r="I350" s="69"/>
      <c r="J350" s="4"/>
      <c r="K350" s="4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 spans="1:26" ht="15.75" customHeight="1" x14ac:dyDescent="0.3">
      <c r="A351" s="69"/>
      <c r="B351" s="69"/>
      <c r="C351" s="159"/>
      <c r="D351" s="69"/>
      <c r="E351" s="69"/>
      <c r="F351" s="160"/>
      <c r="G351" s="160"/>
      <c r="H351" s="69"/>
      <c r="I351" s="69"/>
      <c r="J351" s="4"/>
      <c r="K351" s="4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 spans="1:26" ht="15.75" customHeight="1" x14ac:dyDescent="0.3">
      <c r="A352" s="69"/>
      <c r="B352" s="69"/>
      <c r="C352" s="159"/>
      <c r="D352" s="69"/>
      <c r="E352" s="69"/>
      <c r="F352" s="160"/>
      <c r="G352" s="160"/>
      <c r="H352" s="69"/>
      <c r="I352" s="69"/>
      <c r="J352" s="4"/>
      <c r="K352" s="4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 spans="1:26" ht="15.75" customHeight="1" x14ac:dyDescent="0.3">
      <c r="A353" s="69"/>
      <c r="B353" s="69"/>
      <c r="C353" s="159"/>
      <c r="D353" s="69"/>
      <c r="E353" s="69"/>
      <c r="F353" s="160"/>
      <c r="G353" s="160"/>
      <c r="H353" s="69"/>
      <c r="I353" s="69"/>
      <c r="J353" s="4"/>
      <c r="K353" s="4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 spans="1:26" ht="15.75" customHeight="1" x14ac:dyDescent="0.3">
      <c r="A354" s="69"/>
      <c r="B354" s="69"/>
      <c r="C354" s="159"/>
      <c r="D354" s="69"/>
      <c r="E354" s="69"/>
      <c r="F354" s="160"/>
      <c r="G354" s="160"/>
      <c r="H354" s="69"/>
      <c r="I354" s="69"/>
      <c r="J354" s="4"/>
      <c r="K354" s="4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 spans="1:26" ht="15.75" customHeight="1" x14ac:dyDescent="0.3">
      <c r="A355" s="69"/>
      <c r="B355" s="69"/>
      <c r="C355" s="159"/>
      <c r="D355" s="69"/>
      <c r="E355" s="69"/>
      <c r="F355" s="160"/>
      <c r="G355" s="160"/>
      <c r="H355" s="69"/>
      <c r="I355" s="69"/>
      <c r="J355" s="4"/>
      <c r="K355" s="4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 spans="1:26" ht="15.75" customHeight="1" x14ac:dyDescent="0.3">
      <c r="A356" s="69"/>
      <c r="B356" s="69"/>
      <c r="C356" s="159"/>
      <c r="D356" s="69"/>
      <c r="E356" s="69"/>
      <c r="F356" s="160"/>
      <c r="G356" s="160"/>
      <c r="H356" s="69"/>
      <c r="I356" s="69"/>
      <c r="J356" s="4"/>
      <c r="K356" s="4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 spans="1:26" ht="15.75" customHeight="1" x14ac:dyDescent="0.3">
      <c r="A357" s="69"/>
      <c r="B357" s="69"/>
      <c r="C357" s="159"/>
      <c r="D357" s="69"/>
      <c r="E357" s="69"/>
      <c r="F357" s="160"/>
      <c r="G357" s="160"/>
      <c r="H357" s="69"/>
      <c r="I357" s="69"/>
      <c r="J357" s="4"/>
      <c r="K357" s="4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 spans="1:26" ht="15.75" customHeight="1" x14ac:dyDescent="0.3">
      <c r="A358" s="69"/>
      <c r="B358" s="69"/>
      <c r="C358" s="159"/>
      <c r="D358" s="69"/>
      <c r="E358" s="69"/>
      <c r="F358" s="160"/>
      <c r="G358" s="160"/>
      <c r="H358" s="69"/>
      <c r="I358" s="69"/>
      <c r="J358" s="4"/>
      <c r="K358" s="4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 spans="1:26" ht="15.75" customHeight="1" x14ac:dyDescent="0.3">
      <c r="A359" s="69"/>
      <c r="B359" s="69"/>
      <c r="C359" s="159"/>
      <c r="D359" s="69"/>
      <c r="E359" s="69"/>
      <c r="F359" s="160"/>
      <c r="G359" s="160"/>
      <c r="H359" s="69"/>
      <c r="I359" s="69"/>
      <c r="J359" s="4"/>
      <c r="K359" s="4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 spans="1:26" ht="15.75" customHeight="1" x14ac:dyDescent="0.3">
      <c r="A360" s="69"/>
      <c r="B360" s="69"/>
      <c r="C360" s="159"/>
      <c r="D360" s="69"/>
      <c r="E360" s="69"/>
      <c r="F360" s="160"/>
      <c r="G360" s="160"/>
      <c r="H360" s="69"/>
      <c r="I360" s="69"/>
      <c r="J360" s="4"/>
      <c r="K360" s="4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 spans="1:26" ht="15.75" customHeight="1" x14ac:dyDescent="0.3">
      <c r="A361" s="69"/>
      <c r="B361" s="69"/>
      <c r="C361" s="159"/>
      <c r="D361" s="69"/>
      <c r="E361" s="69"/>
      <c r="F361" s="160"/>
      <c r="G361" s="160"/>
      <c r="H361" s="69"/>
      <c r="I361" s="69"/>
      <c r="J361" s="4"/>
      <c r="K361" s="4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 spans="1:26" ht="15.75" customHeight="1" x14ac:dyDescent="0.3">
      <c r="A362" s="69"/>
      <c r="B362" s="69"/>
      <c r="C362" s="159"/>
      <c r="D362" s="69"/>
      <c r="E362" s="69"/>
      <c r="F362" s="160"/>
      <c r="G362" s="160"/>
      <c r="H362" s="69"/>
      <c r="I362" s="69"/>
      <c r="J362" s="4"/>
      <c r="K362" s="4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 spans="1:26" ht="15.75" customHeight="1" x14ac:dyDescent="0.3">
      <c r="A363" s="69"/>
      <c r="B363" s="69"/>
      <c r="C363" s="159"/>
      <c r="D363" s="69"/>
      <c r="E363" s="69"/>
      <c r="F363" s="160"/>
      <c r="G363" s="160"/>
      <c r="H363" s="69"/>
      <c r="I363" s="69"/>
      <c r="J363" s="4"/>
      <c r="K363" s="4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 spans="1:26" ht="15.75" customHeight="1" x14ac:dyDescent="0.3">
      <c r="A364" s="69"/>
      <c r="B364" s="69"/>
      <c r="C364" s="159"/>
      <c r="D364" s="69"/>
      <c r="E364" s="69"/>
      <c r="F364" s="160"/>
      <c r="G364" s="160"/>
      <c r="H364" s="69"/>
      <c r="I364" s="69"/>
      <c r="J364" s="4"/>
      <c r="K364" s="4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 spans="1:26" ht="15.75" customHeight="1" x14ac:dyDescent="0.3">
      <c r="A365" s="69"/>
      <c r="B365" s="69"/>
      <c r="C365" s="159"/>
      <c r="D365" s="69"/>
      <c r="E365" s="69"/>
      <c r="F365" s="160"/>
      <c r="G365" s="160"/>
      <c r="H365" s="69"/>
      <c r="I365" s="69"/>
      <c r="J365" s="4"/>
      <c r="K365" s="4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 spans="1:26" ht="15.75" customHeight="1" x14ac:dyDescent="0.3">
      <c r="A366" s="69"/>
      <c r="B366" s="69"/>
      <c r="C366" s="159"/>
      <c r="D366" s="69"/>
      <c r="E366" s="69"/>
      <c r="F366" s="160"/>
      <c r="G366" s="160"/>
      <c r="H366" s="69"/>
      <c r="I366" s="69"/>
      <c r="J366" s="4"/>
      <c r="K366" s="4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 spans="1:26" ht="15.75" customHeight="1" x14ac:dyDescent="0.3">
      <c r="A367" s="69"/>
      <c r="B367" s="69"/>
      <c r="C367" s="159"/>
      <c r="D367" s="69"/>
      <c r="E367" s="69"/>
      <c r="F367" s="160"/>
      <c r="G367" s="160"/>
      <c r="H367" s="69"/>
      <c r="I367" s="69"/>
      <c r="J367" s="4"/>
      <c r="K367" s="4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 spans="1:26" ht="15.75" customHeight="1" x14ac:dyDescent="0.3">
      <c r="A368" s="69"/>
      <c r="B368" s="69"/>
      <c r="C368" s="159"/>
      <c r="D368" s="69"/>
      <c r="E368" s="69"/>
      <c r="F368" s="160"/>
      <c r="G368" s="160"/>
      <c r="H368" s="69"/>
      <c r="I368" s="69"/>
      <c r="J368" s="4"/>
      <c r="K368" s="4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 spans="1:26" ht="15.75" customHeight="1" x14ac:dyDescent="0.3">
      <c r="A369" s="69"/>
      <c r="B369" s="69"/>
      <c r="C369" s="159"/>
      <c r="D369" s="69"/>
      <c r="E369" s="69"/>
      <c r="F369" s="160"/>
      <c r="G369" s="160"/>
      <c r="H369" s="69"/>
      <c r="I369" s="69"/>
      <c r="J369" s="4"/>
      <c r="K369" s="4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 spans="1:26" ht="15.75" customHeight="1" x14ac:dyDescent="0.3">
      <c r="A370" s="69"/>
      <c r="B370" s="69"/>
      <c r="C370" s="159"/>
      <c r="D370" s="69"/>
      <c r="E370" s="69"/>
      <c r="F370" s="160"/>
      <c r="G370" s="160"/>
      <c r="H370" s="69"/>
      <c r="I370" s="69"/>
      <c r="J370" s="4"/>
      <c r="K370" s="4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 spans="1:26" ht="15.75" customHeight="1" x14ac:dyDescent="0.3">
      <c r="A371" s="69"/>
      <c r="B371" s="69"/>
      <c r="C371" s="159"/>
      <c r="D371" s="69"/>
      <c r="E371" s="69"/>
      <c r="F371" s="160"/>
      <c r="G371" s="160"/>
      <c r="H371" s="69"/>
      <c r="I371" s="69"/>
      <c r="J371" s="4"/>
      <c r="K371" s="4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 spans="1:26" ht="15.75" customHeight="1" x14ac:dyDescent="0.3">
      <c r="A372" s="69"/>
      <c r="B372" s="69"/>
      <c r="C372" s="159"/>
      <c r="D372" s="69"/>
      <c r="E372" s="69"/>
      <c r="F372" s="160"/>
      <c r="G372" s="160"/>
      <c r="H372" s="69"/>
      <c r="I372" s="69"/>
      <c r="J372" s="4"/>
      <c r="K372" s="4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 spans="1:26" ht="15.75" customHeight="1" x14ac:dyDescent="0.3">
      <c r="A373" s="69"/>
      <c r="B373" s="69"/>
      <c r="C373" s="159"/>
      <c r="D373" s="69"/>
      <c r="E373" s="69"/>
      <c r="F373" s="160"/>
      <c r="G373" s="160"/>
      <c r="H373" s="69"/>
      <c r="I373" s="69"/>
      <c r="J373" s="4"/>
      <c r="K373" s="4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 spans="1:26" ht="15.75" customHeight="1" x14ac:dyDescent="0.3">
      <c r="A374" s="69"/>
      <c r="B374" s="69"/>
      <c r="C374" s="159"/>
      <c r="D374" s="69"/>
      <c r="E374" s="69"/>
      <c r="F374" s="160"/>
      <c r="G374" s="160"/>
      <c r="H374" s="69"/>
      <c r="I374" s="69"/>
      <c r="J374" s="4"/>
      <c r="K374" s="4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 spans="1:26" ht="15.75" customHeight="1" x14ac:dyDescent="0.3">
      <c r="A375" s="69"/>
      <c r="B375" s="69"/>
      <c r="C375" s="159"/>
      <c r="D375" s="69"/>
      <c r="E375" s="69"/>
      <c r="F375" s="160"/>
      <c r="G375" s="160"/>
      <c r="H375" s="69"/>
      <c r="I375" s="69"/>
      <c r="J375" s="4"/>
      <c r="K375" s="4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 spans="1:26" ht="15.75" customHeight="1" x14ac:dyDescent="0.3">
      <c r="A376" s="69"/>
      <c r="B376" s="69"/>
      <c r="C376" s="159"/>
      <c r="D376" s="69"/>
      <c r="E376" s="69"/>
      <c r="F376" s="160"/>
      <c r="G376" s="160"/>
      <c r="H376" s="69"/>
      <c r="I376" s="69"/>
      <c r="J376" s="4"/>
      <c r="K376" s="4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 spans="1:26" ht="15.75" customHeight="1" x14ac:dyDescent="0.3">
      <c r="A377" s="69"/>
      <c r="B377" s="69"/>
      <c r="C377" s="159"/>
      <c r="D377" s="69"/>
      <c r="E377" s="69"/>
      <c r="F377" s="160"/>
      <c r="G377" s="160"/>
      <c r="H377" s="69"/>
      <c r="I377" s="69"/>
      <c r="J377" s="4"/>
      <c r="K377" s="4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 spans="1:26" ht="15.75" customHeight="1" x14ac:dyDescent="0.3">
      <c r="A378" s="69"/>
      <c r="B378" s="69"/>
      <c r="C378" s="159"/>
      <c r="D378" s="69"/>
      <c r="E378" s="69"/>
      <c r="F378" s="160"/>
      <c r="G378" s="160"/>
      <c r="H378" s="69"/>
      <c r="I378" s="69"/>
      <c r="J378" s="4"/>
      <c r="K378" s="4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 spans="1:26" ht="15.75" customHeight="1" x14ac:dyDescent="0.3">
      <c r="A379" s="69"/>
      <c r="B379" s="69"/>
      <c r="C379" s="159"/>
      <c r="D379" s="69"/>
      <c r="E379" s="69"/>
      <c r="F379" s="160"/>
      <c r="G379" s="160"/>
      <c r="H379" s="69"/>
      <c r="I379" s="69"/>
      <c r="J379" s="4"/>
      <c r="K379" s="4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 spans="1:26" ht="15.75" customHeight="1" x14ac:dyDescent="0.3">
      <c r="A380" s="69"/>
      <c r="B380" s="69"/>
      <c r="C380" s="159"/>
      <c r="D380" s="69"/>
      <c r="E380" s="69"/>
      <c r="F380" s="160"/>
      <c r="G380" s="160"/>
      <c r="H380" s="69"/>
      <c r="I380" s="69"/>
      <c r="J380" s="4"/>
      <c r="K380" s="4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 spans="1:26" ht="15.75" customHeight="1" x14ac:dyDescent="0.3">
      <c r="A381" s="69"/>
      <c r="B381" s="69"/>
      <c r="C381" s="159"/>
      <c r="D381" s="69"/>
      <c r="E381" s="69"/>
      <c r="F381" s="160"/>
      <c r="G381" s="160"/>
      <c r="H381" s="69"/>
      <c r="I381" s="69"/>
      <c r="J381" s="4"/>
      <c r="K381" s="4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 spans="1:26" ht="15.75" customHeight="1" x14ac:dyDescent="0.3">
      <c r="A382" s="69"/>
      <c r="B382" s="69"/>
      <c r="C382" s="159"/>
      <c r="D382" s="69"/>
      <c r="E382" s="69"/>
      <c r="F382" s="160"/>
      <c r="G382" s="160"/>
      <c r="H382" s="69"/>
      <c r="I382" s="69"/>
      <c r="J382" s="4"/>
      <c r="K382" s="4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 spans="1:26" ht="15.75" customHeight="1" x14ac:dyDescent="0.3">
      <c r="A383" s="69"/>
      <c r="B383" s="69"/>
      <c r="C383" s="159"/>
      <c r="D383" s="69"/>
      <c r="E383" s="69"/>
      <c r="F383" s="160"/>
      <c r="G383" s="160"/>
      <c r="H383" s="69"/>
      <c r="I383" s="69"/>
      <c r="J383" s="4"/>
      <c r="K383" s="4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 spans="1:26" ht="15.75" customHeight="1" x14ac:dyDescent="0.3">
      <c r="A384" s="69"/>
      <c r="B384" s="69"/>
      <c r="C384" s="159"/>
      <c r="D384" s="69"/>
      <c r="E384" s="69"/>
      <c r="F384" s="160"/>
      <c r="G384" s="160"/>
      <c r="H384" s="69"/>
      <c r="I384" s="69"/>
      <c r="J384" s="4"/>
      <c r="K384" s="4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 spans="1:26" ht="15.75" customHeight="1" x14ac:dyDescent="0.3">
      <c r="A385" s="69"/>
      <c r="B385" s="69"/>
      <c r="C385" s="159"/>
      <c r="D385" s="69"/>
      <c r="E385" s="69"/>
      <c r="F385" s="160"/>
      <c r="G385" s="160"/>
      <c r="H385" s="69"/>
      <c r="I385" s="69"/>
      <c r="J385" s="4"/>
      <c r="K385" s="4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 spans="1:26" ht="15.75" customHeight="1" x14ac:dyDescent="0.3">
      <c r="A386" s="69"/>
      <c r="B386" s="69"/>
      <c r="C386" s="159"/>
      <c r="D386" s="69"/>
      <c r="E386" s="69"/>
      <c r="F386" s="160"/>
      <c r="G386" s="160"/>
      <c r="H386" s="69"/>
      <c r="I386" s="69"/>
      <c r="J386" s="4"/>
      <c r="K386" s="4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 spans="1:26" ht="15.75" customHeight="1" x14ac:dyDescent="0.3">
      <c r="A387" s="69"/>
      <c r="B387" s="69"/>
      <c r="C387" s="159"/>
      <c r="D387" s="69"/>
      <c r="E387" s="69"/>
      <c r="F387" s="160"/>
      <c r="G387" s="160"/>
      <c r="H387" s="69"/>
      <c r="I387" s="69"/>
      <c r="J387" s="4"/>
      <c r="K387" s="4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 spans="1:26" ht="15.75" customHeight="1" x14ac:dyDescent="0.3">
      <c r="A388" s="69"/>
      <c r="B388" s="69"/>
      <c r="C388" s="159"/>
      <c r="D388" s="69"/>
      <c r="E388" s="69"/>
      <c r="F388" s="160"/>
      <c r="G388" s="160"/>
      <c r="H388" s="69"/>
      <c r="I388" s="69"/>
      <c r="J388" s="4"/>
      <c r="K388" s="4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 spans="1:26" ht="15.75" customHeight="1" x14ac:dyDescent="0.3">
      <c r="A389" s="69"/>
      <c r="B389" s="69"/>
      <c r="C389" s="159"/>
      <c r="D389" s="69"/>
      <c r="E389" s="69"/>
      <c r="F389" s="160"/>
      <c r="G389" s="160"/>
      <c r="H389" s="69"/>
      <c r="I389" s="69"/>
      <c r="J389" s="4"/>
      <c r="K389" s="4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 spans="1:26" ht="15.75" customHeight="1" x14ac:dyDescent="0.3">
      <c r="A390" s="69"/>
      <c r="B390" s="69"/>
      <c r="C390" s="159"/>
      <c r="D390" s="69"/>
      <c r="E390" s="69"/>
      <c r="F390" s="160"/>
      <c r="G390" s="160"/>
      <c r="H390" s="69"/>
      <c r="I390" s="69"/>
      <c r="J390" s="4"/>
      <c r="K390" s="4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 spans="1:26" ht="15.75" customHeight="1" x14ac:dyDescent="0.3">
      <c r="A391" s="69"/>
      <c r="B391" s="69"/>
      <c r="C391" s="159"/>
      <c r="D391" s="69"/>
      <c r="E391" s="69"/>
      <c r="F391" s="160"/>
      <c r="G391" s="160"/>
      <c r="H391" s="69"/>
      <c r="I391" s="69"/>
      <c r="J391" s="4"/>
      <c r="K391" s="4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 spans="1:26" ht="15.75" customHeight="1" x14ac:dyDescent="0.3">
      <c r="A392" s="69"/>
      <c r="B392" s="69"/>
      <c r="C392" s="159"/>
      <c r="D392" s="69"/>
      <c r="E392" s="69"/>
      <c r="F392" s="160"/>
      <c r="G392" s="160"/>
      <c r="H392" s="69"/>
      <c r="I392" s="69"/>
      <c r="J392" s="4"/>
      <c r="K392" s="4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 spans="1:26" ht="15.75" customHeight="1" x14ac:dyDescent="0.3">
      <c r="A393" s="69"/>
      <c r="B393" s="69"/>
      <c r="C393" s="159"/>
      <c r="D393" s="69"/>
      <c r="E393" s="69"/>
      <c r="F393" s="160"/>
      <c r="G393" s="160"/>
      <c r="H393" s="69"/>
      <c r="I393" s="69"/>
      <c r="J393" s="4"/>
      <c r="K393" s="4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 spans="1:26" ht="15.75" customHeight="1" x14ac:dyDescent="0.3">
      <c r="A394" s="69"/>
      <c r="B394" s="69"/>
      <c r="C394" s="159"/>
      <c r="D394" s="69"/>
      <c r="E394" s="69"/>
      <c r="F394" s="160"/>
      <c r="G394" s="160"/>
      <c r="H394" s="69"/>
      <c r="I394" s="69"/>
      <c r="J394" s="4"/>
      <c r="K394" s="4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 spans="1:26" ht="15.75" customHeight="1" x14ac:dyDescent="0.3">
      <c r="A395" s="69"/>
      <c r="B395" s="69"/>
      <c r="C395" s="159"/>
      <c r="D395" s="69"/>
      <c r="E395" s="69"/>
      <c r="F395" s="160"/>
      <c r="G395" s="160"/>
      <c r="H395" s="69"/>
      <c r="I395" s="69"/>
      <c r="J395" s="4"/>
      <c r="K395" s="4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 spans="1:26" ht="15.75" customHeight="1" x14ac:dyDescent="0.3">
      <c r="A396" s="69"/>
      <c r="B396" s="69"/>
      <c r="C396" s="159"/>
      <c r="D396" s="69"/>
      <c r="E396" s="69"/>
      <c r="F396" s="160"/>
      <c r="G396" s="160"/>
      <c r="H396" s="69"/>
      <c r="I396" s="69"/>
      <c r="J396" s="4"/>
      <c r="K396" s="4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 spans="1:26" ht="15.75" customHeight="1" x14ac:dyDescent="0.3">
      <c r="A397" s="69"/>
      <c r="B397" s="69"/>
      <c r="C397" s="159"/>
      <c r="D397" s="69"/>
      <c r="E397" s="69"/>
      <c r="F397" s="160"/>
      <c r="G397" s="160"/>
      <c r="H397" s="69"/>
      <c r="I397" s="69"/>
      <c r="J397" s="4"/>
      <c r="K397" s="4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 spans="1:26" ht="15.75" customHeight="1" x14ac:dyDescent="0.3">
      <c r="A398" s="69"/>
      <c r="B398" s="69"/>
      <c r="C398" s="159"/>
      <c r="D398" s="69"/>
      <c r="E398" s="69"/>
      <c r="F398" s="160"/>
      <c r="G398" s="160"/>
      <c r="H398" s="69"/>
      <c r="I398" s="69"/>
      <c r="J398" s="4"/>
      <c r="K398" s="4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 spans="1:26" ht="15.75" customHeight="1" x14ac:dyDescent="0.3">
      <c r="A399" s="69"/>
      <c r="B399" s="69"/>
      <c r="C399" s="159"/>
      <c r="D399" s="69"/>
      <c r="E399" s="69"/>
      <c r="F399" s="160"/>
      <c r="G399" s="160"/>
      <c r="H399" s="69"/>
      <c r="I399" s="69"/>
      <c r="J399" s="4"/>
      <c r="K399" s="4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 spans="1:26" ht="15.75" customHeight="1" x14ac:dyDescent="0.3">
      <c r="A400" s="69"/>
      <c r="B400" s="69"/>
      <c r="C400" s="159"/>
      <c r="D400" s="69"/>
      <c r="E400" s="69"/>
      <c r="F400" s="160"/>
      <c r="G400" s="160"/>
      <c r="H400" s="69"/>
      <c r="I400" s="69"/>
      <c r="J400" s="4"/>
      <c r="K400" s="4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 spans="1:26" ht="15.75" customHeight="1" x14ac:dyDescent="0.3">
      <c r="A401" s="69"/>
      <c r="B401" s="69"/>
      <c r="C401" s="159"/>
      <c r="D401" s="69"/>
      <c r="E401" s="69"/>
      <c r="F401" s="160"/>
      <c r="G401" s="160"/>
      <c r="H401" s="69"/>
      <c r="I401" s="69"/>
      <c r="J401" s="4"/>
      <c r="K401" s="4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 spans="1:26" ht="15.75" customHeight="1" x14ac:dyDescent="0.3">
      <c r="A402" s="69"/>
      <c r="B402" s="69"/>
      <c r="C402" s="159"/>
      <c r="D402" s="69"/>
      <c r="E402" s="69"/>
      <c r="F402" s="160"/>
      <c r="G402" s="160"/>
      <c r="H402" s="69"/>
      <c r="I402" s="69"/>
      <c r="J402" s="4"/>
      <c r="K402" s="4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 spans="1:26" ht="15.75" customHeight="1" x14ac:dyDescent="0.3">
      <c r="A403" s="69"/>
      <c r="B403" s="69"/>
      <c r="C403" s="159"/>
      <c r="D403" s="69"/>
      <c r="E403" s="69"/>
      <c r="F403" s="160"/>
      <c r="G403" s="160"/>
      <c r="H403" s="69"/>
      <c r="I403" s="69"/>
      <c r="J403" s="4"/>
      <c r="K403" s="4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 spans="1:26" ht="15.75" customHeight="1" x14ac:dyDescent="0.3">
      <c r="A404" s="69"/>
      <c r="B404" s="69"/>
      <c r="C404" s="159"/>
      <c r="D404" s="69"/>
      <c r="E404" s="69"/>
      <c r="F404" s="160"/>
      <c r="G404" s="160"/>
      <c r="H404" s="69"/>
      <c r="I404" s="69"/>
      <c r="J404" s="4"/>
      <c r="K404" s="4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 spans="1:26" ht="15.75" customHeight="1" x14ac:dyDescent="0.3">
      <c r="A405" s="69"/>
      <c r="B405" s="69"/>
      <c r="C405" s="159"/>
      <c r="D405" s="69"/>
      <c r="E405" s="69"/>
      <c r="F405" s="160"/>
      <c r="G405" s="160"/>
      <c r="H405" s="69"/>
      <c r="I405" s="69"/>
      <c r="J405" s="4"/>
      <c r="K405" s="4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 spans="1:26" ht="15.75" customHeight="1" x14ac:dyDescent="0.3">
      <c r="A406" s="69"/>
      <c r="B406" s="69"/>
      <c r="C406" s="159"/>
      <c r="D406" s="69"/>
      <c r="E406" s="69"/>
      <c r="F406" s="160"/>
      <c r="G406" s="160"/>
      <c r="H406" s="69"/>
      <c r="I406" s="69"/>
      <c r="J406" s="4"/>
      <c r="K406" s="4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 spans="1:26" ht="15.75" customHeight="1" x14ac:dyDescent="0.3">
      <c r="A407" s="69"/>
      <c r="B407" s="69"/>
      <c r="C407" s="159"/>
      <c r="D407" s="69"/>
      <c r="E407" s="69"/>
      <c r="F407" s="160"/>
      <c r="G407" s="160"/>
      <c r="H407" s="69"/>
      <c r="I407" s="69"/>
      <c r="J407" s="4"/>
      <c r="K407" s="4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 spans="1:26" ht="15.75" customHeight="1" x14ac:dyDescent="0.3">
      <c r="A408" s="69"/>
      <c r="B408" s="69"/>
      <c r="C408" s="159"/>
      <c r="D408" s="69"/>
      <c r="E408" s="69"/>
      <c r="F408" s="160"/>
      <c r="G408" s="160"/>
      <c r="H408" s="69"/>
      <c r="I408" s="69"/>
      <c r="J408" s="4"/>
      <c r="K408" s="4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 spans="1:26" ht="15.75" customHeight="1" x14ac:dyDescent="0.3">
      <c r="A409" s="69"/>
      <c r="B409" s="69"/>
      <c r="C409" s="159"/>
      <c r="D409" s="69"/>
      <c r="E409" s="69"/>
      <c r="F409" s="160"/>
      <c r="G409" s="160"/>
      <c r="H409" s="69"/>
      <c r="I409" s="69"/>
      <c r="J409" s="4"/>
      <c r="K409" s="4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 spans="1:26" ht="15.75" customHeight="1" x14ac:dyDescent="0.3">
      <c r="A410" s="69"/>
      <c r="B410" s="69"/>
      <c r="C410" s="159"/>
      <c r="D410" s="69"/>
      <c r="E410" s="69"/>
      <c r="F410" s="160"/>
      <c r="G410" s="160"/>
      <c r="H410" s="69"/>
      <c r="I410" s="69"/>
      <c r="J410" s="4"/>
      <c r="K410" s="4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 spans="1:26" ht="15.75" customHeight="1" x14ac:dyDescent="0.3">
      <c r="A411" s="69"/>
      <c r="B411" s="69"/>
      <c r="C411" s="159"/>
      <c r="D411" s="69"/>
      <c r="E411" s="69"/>
      <c r="F411" s="160"/>
      <c r="G411" s="160"/>
      <c r="H411" s="69"/>
      <c r="I411" s="69"/>
      <c r="J411" s="4"/>
      <c r="K411" s="4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 spans="1:26" ht="15.75" customHeight="1" x14ac:dyDescent="0.3">
      <c r="A412" s="69"/>
      <c r="B412" s="69"/>
      <c r="C412" s="159"/>
      <c r="D412" s="69"/>
      <c r="E412" s="69"/>
      <c r="F412" s="160"/>
      <c r="G412" s="160"/>
      <c r="H412" s="69"/>
      <c r="I412" s="69"/>
      <c r="J412" s="4"/>
      <c r="K412" s="4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 spans="1:26" ht="15.75" customHeight="1" x14ac:dyDescent="0.3">
      <c r="A413" s="69"/>
      <c r="B413" s="69"/>
      <c r="C413" s="159"/>
      <c r="D413" s="69"/>
      <c r="E413" s="69"/>
      <c r="F413" s="160"/>
      <c r="G413" s="160"/>
      <c r="H413" s="69"/>
      <c r="I413" s="69"/>
      <c r="J413" s="4"/>
      <c r="K413" s="4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 spans="1:26" ht="15.75" customHeight="1" x14ac:dyDescent="0.3">
      <c r="A414" s="69"/>
      <c r="B414" s="69"/>
      <c r="C414" s="159"/>
      <c r="D414" s="69"/>
      <c r="E414" s="69"/>
      <c r="F414" s="160"/>
      <c r="G414" s="160"/>
      <c r="H414" s="69"/>
      <c r="I414" s="69"/>
      <c r="J414" s="4"/>
      <c r="K414" s="4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 spans="1:26" ht="15.75" customHeight="1" x14ac:dyDescent="0.3">
      <c r="A415" s="69"/>
      <c r="B415" s="69"/>
      <c r="C415" s="159"/>
      <c r="D415" s="69"/>
      <c r="E415" s="69"/>
      <c r="F415" s="160"/>
      <c r="G415" s="160"/>
      <c r="H415" s="69"/>
      <c r="I415" s="69"/>
      <c r="J415" s="4"/>
      <c r="K415" s="4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 spans="1:26" ht="15.75" customHeight="1" x14ac:dyDescent="0.3">
      <c r="A416" s="69"/>
      <c r="B416" s="69"/>
      <c r="C416" s="159"/>
      <c r="D416" s="69"/>
      <c r="E416" s="69"/>
      <c r="F416" s="160"/>
      <c r="G416" s="160"/>
      <c r="H416" s="69"/>
      <c r="I416" s="69"/>
      <c r="J416" s="4"/>
      <c r="K416" s="4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 spans="1:26" ht="15.75" customHeight="1" x14ac:dyDescent="0.3">
      <c r="A417" s="69"/>
      <c r="B417" s="69"/>
      <c r="C417" s="159"/>
      <c r="D417" s="69"/>
      <c r="E417" s="69"/>
      <c r="F417" s="160"/>
      <c r="G417" s="160"/>
      <c r="H417" s="69"/>
      <c r="I417" s="69"/>
      <c r="J417" s="4"/>
      <c r="K417" s="4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 spans="1:26" ht="15.75" customHeight="1" x14ac:dyDescent="0.3">
      <c r="A418" s="69"/>
      <c r="B418" s="69"/>
      <c r="C418" s="159"/>
      <c r="D418" s="69"/>
      <c r="E418" s="69"/>
      <c r="F418" s="160"/>
      <c r="G418" s="160"/>
      <c r="H418" s="69"/>
      <c r="I418" s="69"/>
      <c r="J418" s="4"/>
      <c r="K418" s="4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 spans="1:26" ht="15.75" customHeight="1" x14ac:dyDescent="0.3">
      <c r="A419" s="69"/>
      <c r="B419" s="69"/>
      <c r="C419" s="159"/>
      <c r="D419" s="69"/>
      <c r="E419" s="69"/>
      <c r="F419" s="160"/>
      <c r="G419" s="160"/>
      <c r="H419" s="69"/>
      <c r="I419" s="69"/>
      <c r="J419" s="4"/>
      <c r="K419" s="4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 spans="1:26" ht="15.75" customHeight="1" x14ac:dyDescent="0.3">
      <c r="A420" s="69"/>
      <c r="B420" s="69"/>
      <c r="C420" s="159"/>
      <c r="D420" s="69"/>
      <c r="E420" s="69"/>
      <c r="F420" s="160"/>
      <c r="G420" s="160"/>
      <c r="H420" s="69"/>
      <c r="I420" s="69"/>
      <c r="J420" s="4"/>
      <c r="K420" s="4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 spans="1:26" ht="15.75" customHeight="1" x14ac:dyDescent="0.3">
      <c r="A421" s="69"/>
      <c r="B421" s="69"/>
      <c r="C421" s="159"/>
      <c r="D421" s="69"/>
      <c r="E421" s="69"/>
      <c r="F421" s="160"/>
      <c r="G421" s="160"/>
      <c r="H421" s="69"/>
      <c r="I421" s="69"/>
      <c r="J421" s="4"/>
      <c r="K421" s="4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 spans="1:26" ht="15.75" customHeight="1" x14ac:dyDescent="0.3">
      <c r="A422" s="69"/>
      <c r="B422" s="69"/>
      <c r="C422" s="159"/>
      <c r="D422" s="69"/>
      <c r="E422" s="69"/>
      <c r="F422" s="160"/>
      <c r="G422" s="160"/>
      <c r="H422" s="69"/>
      <c r="I422" s="69"/>
      <c r="J422" s="4"/>
      <c r="K422" s="4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 spans="1:26" ht="15.75" customHeight="1" x14ac:dyDescent="0.3">
      <c r="A423" s="69"/>
      <c r="B423" s="69"/>
      <c r="C423" s="159"/>
      <c r="D423" s="69"/>
      <c r="E423" s="69"/>
      <c r="F423" s="160"/>
      <c r="G423" s="160"/>
      <c r="H423" s="69"/>
      <c r="I423" s="69"/>
      <c r="J423" s="4"/>
      <c r="K423" s="4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 spans="1:26" ht="15.75" customHeight="1" x14ac:dyDescent="0.3">
      <c r="A424" s="69"/>
      <c r="B424" s="69"/>
      <c r="C424" s="159"/>
      <c r="D424" s="69"/>
      <c r="E424" s="69"/>
      <c r="F424" s="160"/>
      <c r="G424" s="160"/>
      <c r="H424" s="69"/>
      <c r="I424" s="69"/>
      <c r="J424" s="4"/>
      <c r="K424" s="4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 spans="1:26" ht="15.75" customHeight="1" x14ac:dyDescent="0.3">
      <c r="A425" s="69"/>
      <c r="B425" s="69"/>
      <c r="C425" s="159"/>
      <c r="D425" s="69"/>
      <c r="E425" s="69"/>
      <c r="F425" s="160"/>
      <c r="G425" s="160"/>
      <c r="H425" s="69"/>
      <c r="I425" s="69"/>
      <c r="J425" s="4"/>
      <c r="K425" s="4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 spans="1:26" ht="15.75" customHeight="1" x14ac:dyDescent="0.3">
      <c r="A426" s="69"/>
      <c r="B426" s="69"/>
      <c r="C426" s="159"/>
      <c r="D426" s="69"/>
      <c r="E426" s="69"/>
      <c r="F426" s="160"/>
      <c r="G426" s="160"/>
      <c r="H426" s="69"/>
      <c r="I426" s="69"/>
      <c r="J426" s="4"/>
      <c r="K426" s="4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 spans="1:26" ht="15.75" customHeight="1" x14ac:dyDescent="0.3">
      <c r="A427" s="69"/>
      <c r="B427" s="69"/>
      <c r="C427" s="159"/>
      <c r="D427" s="69"/>
      <c r="E427" s="69"/>
      <c r="F427" s="160"/>
      <c r="G427" s="160"/>
      <c r="H427" s="69"/>
      <c r="I427" s="69"/>
      <c r="J427" s="4"/>
      <c r="K427" s="4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 spans="1:26" ht="15.75" customHeight="1" x14ac:dyDescent="0.3">
      <c r="A428" s="69"/>
      <c r="B428" s="69"/>
      <c r="C428" s="159"/>
      <c r="D428" s="69"/>
      <c r="E428" s="69"/>
      <c r="F428" s="160"/>
      <c r="G428" s="160"/>
      <c r="H428" s="69"/>
      <c r="I428" s="69"/>
      <c r="J428" s="4"/>
      <c r="K428" s="4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 spans="1:26" ht="15.75" customHeight="1" x14ac:dyDescent="0.3">
      <c r="A429" s="69"/>
      <c r="B429" s="69"/>
      <c r="C429" s="159"/>
      <c r="D429" s="69"/>
      <c r="E429" s="69"/>
      <c r="F429" s="160"/>
      <c r="G429" s="160"/>
      <c r="H429" s="69"/>
      <c r="I429" s="69"/>
      <c r="J429" s="4"/>
      <c r="K429" s="4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 spans="1:26" ht="15.75" customHeight="1" x14ac:dyDescent="0.3">
      <c r="A430" s="69"/>
      <c r="B430" s="69"/>
      <c r="C430" s="159"/>
      <c r="D430" s="69"/>
      <c r="E430" s="69"/>
      <c r="F430" s="160"/>
      <c r="G430" s="160"/>
      <c r="H430" s="69"/>
      <c r="I430" s="69"/>
      <c r="J430" s="4"/>
      <c r="K430" s="4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 spans="1:26" ht="15.75" customHeight="1" x14ac:dyDescent="0.3">
      <c r="A431" s="69"/>
      <c r="B431" s="69"/>
      <c r="C431" s="159"/>
      <c r="D431" s="69"/>
      <c r="E431" s="69"/>
      <c r="F431" s="160"/>
      <c r="G431" s="160"/>
      <c r="H431" s="69"/>
      <c r="I431" s="69"/>
      <c r="J431" s="4"/>
      <c r="K431" s="4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 spans="1:26" ht="15.75" customHeight="1" x14ac:dyDescent="0.3">
      <c r="A432" s="69"/>
      <c r="B432" s="69"/>
      <c r="C432" s="159"/>
      <c r="D432" s="69"/>
      <c r="E432" s="69"/>
      <c r="F432" s="160"/>
      <c r="G432" s="160"/>
      <c r="H432" s="69"/>
      <c r="I432" s="69"/>
      <c r="J432" s="4"/>
      <c r="K432" s="4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 spans="1:26" ht="15.75" customHeight="1" x14ac:dyDescent="0.3">
      <c r="A433" s="69"/>
      <c r="B433" s="69"/>
      <c r="C433" s="159"/>
      <c r="D433" s="69"/>
      <c r="E433" s="69"/>
      <c r="F433" s="160"/>
      <c r="G433" s="160"/>
      <c r="H433" s="69"/>
      <c r="I433" s="69"/>
      <c r="J433" s="4"/>
      <c r="K433" s="4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 spans="1:26" ht="15.75" customHeight="1" x14ac:dyDescent="0.3">
      <c r="A434" s="69"/>
      <c r="B434" s="69"/>
      <c r="C434" s="159"/>
      <c r="D434" s="69"/>
      <c r="E434" s="69"/>
      <c r="F434" s="160"/>
      <c r="G434" s="160"/>
      <c r="H434" s="69"/>
      <c r="I434" s="69"/>
      <c r="J434" s="4"/>
      <c r="K434" s="4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 spans="1:26" ht="15.75" customHeight="1" x14ac:dyDescent="0.3">
      <c r="A435" s="69"/>
      <c r="B435" s="69"/>
      <c r="C435" s="159"/>
      <c r="D435" s="69"/>
      <c r="E435" s="69"/>
      <c r="F435" s="160"/>
      <c r="G435" s="160"/>
      <c r="H435" s="69"/>
      <c r="I435" s="69"/>
      <c r="J435" s="4"/>
      <c r="K435" s="4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 spans="1:26" ht="15.75" customHeight="1" x14ac:dyDescent="0.3">
      <c r="A436" s="69"/>
      <c r="B436" s="69"/>
      <c r="C436" s="159"/>
      <c r="D436" s="69"/>
      <c r="E436" s="69"/>
      <c r="F436" s="160"/>
      <c r="G436" s="160"/>
      <c r="H436" s="69"/>
      <c r="I436" s="69"/>
      <c r="J436" s="4"/>
      <c r="K436" s="4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 spans="1:26" ht="15.75" customHeight="1" x14ac:dyDescent="0.3">
      <c r="A437" s="69"/>
      <c r="B437" s="69"/>
      <c r="C437" s="159"/>
      <c r="D437" s="69"/>
      <c r="E437" s="69"/>
      <c r="F437" s="160"/>
      <c r="G437" s="160"/>
      <c r="H437" s="69"/>
      <c r="I437" s="69"/>
      <c r="J437" s="4"/>
      <c r="K437" s="4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 spans="1:26" ht="15.75" customHeight="1" x14ac:dyDescent="0.3">
      <c r="A438" s="69"/>
      <c r="B438" s="69"/>
      <c r="C438" s="159"/>
      <c r="D438" s="69"/>
      <c r="E438" s="69"/>
      <c r="F438" s="160"/>
      <c r="G438" s="160"/>
      <c r="H438" s="69"/>
      <c r="I438" s="69"/>
      <c r="J438" s="4"/>
      <c r="K438" s="4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 spans="1:26" ht="15.75" customHeight="1" x14ac:dyDescent="0.3">
      <c r="A439" s="69"/>
      <c r="B439" s="69"/>
      <c r="C439" s="159"/>
      <c r="D439" s="69"/>
      <c r="E439" s="69"/>
      <c r="F439" s="160"/>
      <c r="G439" s="160"/>
      <c r="H439" s="69"/>
      <c r="I439" s="69"/>
      <c r="J439" s="4"/>
      <c r="K439" s="4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 spans="1:26" ht="15.75" customHeight="1" x14ac:dyDescent="0.3">
      <c r="A440" s="69"/>
      <c r="B440" s="69"/>
      <c r="C440" s="159"/>
      <c r="D440" s="69"/>
      <c r="E440" s="69"/>
      <c r="F440" s="160"/>
      <c r="G440" s="160"/>
      <c r="H440" s="69"/>
      <c r="I440" s="69"/>
      <c r="J440" s="4"/>
      <c r="K440" s="4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 spans="1:26" ht="15.75" customHeight="1" x14ac:dyDescent="0.3">
      <c r="A441" s="69"/>
      <c r="B441" s="69"/>
      <c r="C441" s="159"/>
      <c r="D441" s="69"/>
      <c r="E441" s="69"/>
      <c r="F441" s="160"/>
      <c r="G441" s="160"/>
      <c r="H441" s="69"/>
      <c r="I441" s="69"/>
      <c r="J441" s="4"/>
      <c r="K441" s="4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 spans="1:26" ht="15.75" customHeight="1" x14ac:dyDescent="0.3">
      <c r="A442" s="69"/>
      <c r="B442" s="69"/>
      <c r="C442" s="159"/>
      <c r="D442" s="69"/>
      <c r="E442" s="69"/>
      <c r="F442" s="160"/>
      <c r="G442" s="160"/>
      <c r="H442" s="69"/>
      <c r="I442" s="69"/>
      <c r="J442" s="4"/>
      <c r="K442" s="4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 spans="1:26" ht="15.75" customHeight="1" x14ac:dyDescent="0.3">
      <c r="A443" s="69"/>
      <c r="B443" s="69"/>
      <c r="C443" s="159"/>
      <c r="D443" s="69"/>
      <c r="E443" s="69"/>
      <c r="F443" s="160"/>
      <c r="G443" s="160"/>
      <c r="H443" s="69"/>
      <c r="I443" s="69"/>
      <c r="J443" s="4"/>
      <c r="K443" s="4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 spans="1:26" ht="15.75" customHeight="1" x14ac:dyDescent="0.3">
      <c r="A444" s="69"/>
      <c r="B444" s="69"/>
      <c r="C444" s="159"/>
      <c r="D444" s="69"/>
      <c r="E444" s="69"/>
      <c r="F444" s="160"/>
      <c r="G444" s="160"/>
      <c r="H444" s="69"/>
      <c r="I444" s="69"/>
      <c r="J444" s="4"/>
      <c r="K444" s="4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 spans="1:26" ht="15.75" customHeight="1" x14ac:dyDescent="0.3">
      <c r="A445" s="69"/>
      <c r="B445" s="69"/>
      <c r="C445" s="159"/>
      <c r="D445" s="69"/>
      <c r="E445" s="69"/>
      <c r="F445" s="160"/>
      <c r="G445" s="160"/>
      <c r="H445" s="69"/>
      <c r="I445" s="69"/>
      <c r="J445" s="4"/>
      <c r="K445" s="4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 spans="1:26" ht="15.75" customHeight="1" x14ac:dyDescent="0.3">
      <c r="A446" s="69"/>
      <c r="B446" s="69"/>
      <c r="C446" s="159"/>
      <c r="D446" s="69"/>
      <c r="E446" s="69"/>
      <c r="F446" s="160"/>
      <c r="G446" s="160"/>
      <c r="H446" s="69"/>
      <c r="I446" s="69"/>
      <c r="J446" s="4"/>
      <c r="K446" s="4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 spans="1:26" ht="15.75" customHeight="1" x14ac:dyDescent="0.3">
      <c r="A447" s="69"/>
      <c r="B447" s="69"/>
      <c r="C447" s="159"/>
      <c r="D447" s="69"/>
      <c r="E447" s="69"/>
      <c r="F447" s="160"/>
      <c r="G447" s="160"/>
      <c r="H447" s="69"/>
      <c r="I447" s="69"/>
      <c r="J447" s="4"/>
      <c r="K447" s="4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 spans="1:26" ht="15.75" customHeight="1" x14ac:dyDescent="0.3">
      <c r="A448" s="69"/>
      <c r="B448" s="69"/>
      <c r="C448" s="159"/>
      <c r="D448" s="69"/>
      <c r="E448" s="69"/>
      <c r="F448" s="160"/>
      <c r="G448" s="160"/>
      <c r="H448" s="69"/>
      <c r="I448" s="69"/>
      <c r="J448" s="4"/>
      <c r="K448" s="4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 spans="1:26" ht="15.75" customHeight="1" x14ac:dyDescent="0.3">
      <c r="A449" s="69"/>
      <c r="B449" s="69"/>
      <c r="C449" s="159"/>
      <c r="D449" s="69"/>
      <c r="E449" s="69"/>
      <c r="F449" s="160"/>
      <c r="G449" s="160"/>
      <c r="H449" s="69"/>
      <c r="I449" s="69"/>
      <c r="J449" s="4"/>
      <c r="K449" s="4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 spans="1:26" ht="15.75" customHeight="1" x14ac:dyDescent="0.3">
      <c r="A450" s="69"/>
      <c r="B450" s="69"/>
      <c r="C450" s="159"/>
      <c r="D450" s="69"/>
      <c r="E450" s="69"/>
      <c r="F450" s="160"/>
      <c r="G450" s="160"/>
      <c r="H450" s="69"/>
      <c r="I450" s="69"/>
      <c r="J450" s="4"/>
      <c r="K450" s="4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 spans="1:26" ht="15.75" customHeight="1" x14ac:dyDescent="0.3">
      <c r="A451" s="69"/>
      <c r="B451" s="69"/>
      <c r="C451" s="159"/>
      <c r="D451" s="69"/>
      <c r="E451" s="69"/>
      <c r="F451" s="160"/>
      <c r="G451" s="160"/>
      <c r="H451" s="69"/>
      <c r="I451" s="69"/>
      <c r="J451" s="4"/>
      <c r="K451" s="4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 spans="1:26" ht="15.75" customHeight="1" x14ac:dyDescent="0.3">
      <c r="A452" s="69"/>
      <c r="B452" s="69"/>
      <c r="C452" s="159"/>
      <c r="D452" s="69"/>
      <c r="E452" s="69"/>
      <c r="F452" s="160"/>
      <c r="G452" s="160"/>
      <c r="H452" s="69"/>
      <c r="I452" s="69"/>
      <c r="J452" s="4"/>
      <c r="K452" s="4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 spans="1:26" ht="15.75" customHeight="1" x14ac:dyDescent="0.3">
      <c r="A453" s="69"/>
      <c r="B453" s="69"/>
      <c r="C453" s="159"/>
      <c r="D453" s="69"/>
      <c r="E453" s="69"/>
      <c r="F453" s="160"/>
      <c r="G453" s="160"/>
      <c r="H453" s="69"/>
      <c r="I453" s="69"/>
      <c r="J453" s="4"/>
      <c r="K453" s="4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 spans="1:26" ht="15.75" customHeight="1" x14ac:dyDescent="0.3">
      <c r="A454" s="69"/>
      <c r="B454" s="69"/>
      <c r="C454" s="159"/>
      <c r="D454" s="69"/>
      <c r="E454" s="69"/>
      <c r="F454" s="160"/>
      <c r="G454" s="160"/>
      <c r="H454" s="69"/>
      <c r="I454" s="69"/>
      <c r="J454" s="4"/>
      <c r="K454" s="4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 spans="1:26" ht="15.75" customHeight="1" x14ac:dyDescent="0.3">
      <c r="A455" s="69"/>
      <c r="B455" s="69"/>
      <c r="C455" s="159"/>
      <c r="D455" s="69"/>
      <c r="E455" s="69"/>
      <c r="F455" s="160"/>
      <c r="G455" s="160"/>
      <c r="H455" s="69"/>
      <c r="I455" s="69"/>
      <c r="J455" s="4"/>
      <c r="K455" s="4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 spans="1:26" ht="15.75" customHeight="1" x14ac:dyDescent="0.3">
      <c r="A456" s="69"/>
      <c r="B456" s="69"/>
      <c r="C456" s="159"/>
      <c r="D456" s="69"/>
      <c r="E456" s="69"/>
      <c r="F456" s="160"/>
      <c r="G456" s="160"/>
      <c r="H456" s="69"/>
      <c r="I456" s="69"/>
      <c r="J456" s="4"/>
      <c r="K456" s="4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 spans="1:26" ht="15.75" customHeight="1" x14ac:dyDescent="0.3">
      <c r="A457" s="69"/>
      <c r="B457" s="69"/>
      <c r="C457" s="159"/>
      <c r="D457" s="69"/>
      <c r="E457" s="69"/>
      <c r="F457" s="160"/>
      <c r="G457" s="160"/>
      <c r="H457" s="69"/>
      <c r="I457" s="69"/>
      <c r="J457" s="4"/>
      <c r="K457" s="4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 spans="1:26" ht="15.75" customHeight="1" x14ac:dyDescent="0.3">
      <c r="A458" s="69"/>
      <c r="B458" s="69"/>
      <c r="C458" s="159"/>
      <c r="D458" s="69"/>
      <c r="E458" s="69"/>
      <c r="F458" s="160"/>
      <c r="G458" s="160"/>
      <c r="H458" s="69"/>
      <c r="I458" s="69"/>
      <c r="J458" s="4"/>
      <c r="K458" s="4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 spans="1:26" ht="15.75" customHeight="1" x14ac:dyDescent="0.3">
      <c r="A459" s="69"/>
      <c r="B459" s="69"/>
      <c r="C459" s="159"/>
      <c r="D459" s="69"/>
      <c r="E459" s="69"/>
      <c r="F459" s="160"/>
      <c r="G459" s="160"/>
      <c r="H459" s="69"/>
      <c r="I459" s="69"/>
      <c r="J459" s="4"/>
      <c r="K459" s="4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 spans="1:26" ht="15.75" customHeight="1" x14ac:dyDescent="0.3">
      <c r="A460" s="69"/>
      <c r="B460" s="69"/>
      <c r="C460" s="159"/>
      <c r="D460" s="69"/>
      <c r="E460" s="69"/>
      <c r="F460" s="160"/>
      <c r="G460" s="160"/>
      <c r="H460" s="69"/>
      <c r="I460" s="69"/>
      <c r="J460" s="4"/>
      <c r="K460" s="4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 spans="1:26" ht="15.75" customHeight="1" x14ac:dyDescent="0.3">
      <c r="A461" s="69"/>
      <c r="B461" s="69"/>
      <c r="C461" s="159"/>
      <c r="D461" s="69"/>
      <c r="E461" s="69"/>
      <c r="F461" s="160"/>
      <c r="G461" s="160"/>
      <c r="H461" s="69"/>
      <c r="I461" s="69"/>
      <c r="J461" s="4"/>
      <c r="K461" s="4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 spans="1:26" ht="15.75" customHeight="1" x14ac:dyDescent="0.3">
      <c r="A462" s="69"/>
      <c r="B462" s="69"/>
      <c r="C462" s="159"/>
      <c r="D462" s="69"/>
      <c r="E462" s="69"/>
      <c r="F462" s="160"/>
      <c r="G462" s="160"/>
      <c r="H462" s="69"/>
      <c r="I462" s="69"/>
      <c r="J462" s="4"/>
      <c r="K462" s="4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 spans="1:26" ht="15.75" customHeight="1" x14ac:dyDescent="0.3">
      <c r="A463" s="69"/>
      <c r="B463" s="69"/>
      <c r="C463" s="159"/>
      <c r="D463" s="69"/>
      <c r="E463" s="69"/>
      <c r="F463" s="160"/>
      <c r="G463" s="160"/>
      <c r="H463" s="69"/>
      <c r="I463" s="69"/>
      <c r="J463" s="4"/>
      <c r="K463" s="4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 spans="1:26" ht="15.75" customHeight="1" x14ac:dyDescent="0.3">
      <c r="A464" s="69"/>
      <c r="B464" s="69"/>
      <c r="C464" s="159"/>
      <c r="D464" s="69"/>
      <c r="E464" s="69"/>
      <c r="F464" s="160"/>
      <c r="G464" s="160"/>
      <c r="H464" s="69"/>
      <c r="I464" s="69"/>
      <c r="J464" s="4"/>
      <c r="K464" s="4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 spans="1:26" ht="15.75" customHeight="1" x14ac:dyDescent="0.3">
      <c r="A465" s="69"/>
      <c r="B465" s="69"/>
      <c r="C465" s="159"/>
      <c r="D465" s="69"/>
      <c r="E465" s="69"/>
      <c r="F465" s="160"/>
      <c r="G465" s="160"/>
      <c r="H465" s="69"/>
      <c r="I465" s="69"/>
      <c r="J465" s="4"/>
      <c r="K465" s="4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 spans="1:26" ht="15.75" customHeight="1" x14ac:dyDescent="0.3">
      <c r="A466" s="69"/>
      <c r="B466" s="69"/>
      <c r="C466" s="159"/>
      <c r="D466" s="69"/>
      <c r="E466" s="69"/>
      <c r="F466" s="160"/>
      <c r="G466" s="160"/>
      <c r="H466" s="69"/>
      <c r="I466" s="69"/>
      <c r="J466" s="4"/>
      <c r="K466" s="4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 spans="1:26" ht="15.75" customHeight="1" x14ac:dyDescent="0.3">
      <c r="A467" s="69"/>
      <c r="B467" s="69"/>
      <c r="C467" s="159"/>
      <c r="D467" s="69"/>
      <c r="E467" s="69"/>
      <c r="F467" s="160"/>
      <c r="G467" s="160"/>
      <c r="H467" s="69"/>
      <c r="I467" s="69"/>
      <c r="J467" s="4"/>
      <c r="K467" s="4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 spans="1:26" ht="15.75" customHeight="1" x14ac:dyDescent="0.3">
      <c r="A468" s="69"/>
      <c r="B468" s="69"/>
      <c r="C468" s="159"/>
      <c r="D468" s="69"/>
      <c r="E468" s="69"/>
      <c r="F468" s="160"/>
      <c r="G468" s="160"/>
      <c r="H468" s="69"/>
      <c r="I468" s="69"/>
      <c r="J468" s="4"/>
      <c r="K468" s="4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 spans="1:26" ht="15.75" customHeight="1" x14ac:dyDescent="0.3">
      <c r="A469" s="69"/>
      <c r="B469" s="69"/>
      <c r="C469" s="159"/>
      <c r="D469" s="69"/>
      <c r="E469" s="69"/>
      <c r="F469" s="160"/>
      <c r="G469" s="160"/>
      <c r="H469" s="69"/>
      <c r="I469" s="69"/>
      <c r="J469" s="4"/>
      <c r="K469" s="4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 spans="1:26" ht="15.75" customHeight="1" x14ac:dyDescent="0.3">
      <c r="A470" s="69"/>
      <c r="B470" s="69"/>
      <c r="C470" s="159"/>
      <c r="D470" s="69"/>
      <c r="E470" s="69"/>
      <c r="F470" s="160"/>
      <c r="G470" s="160"/>
      <c r="H470" s="69"/>
      <c r="I470" s="69"/>
      <c r="J470" s="4"/>
      <c r="K470" s="4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 spans="1:26" ht="15.75" customHeight="1" x14ac:dyDescent="0.3">
      <c r="A471" s="69"/>
      <c r="B471" s="69"/>
      <c r="C471" s="159"/>
      <c r="D471" s="69"/>
      <c r="E471" s="69"/>
      <c r="F471" s="160"/>
      <c r="G471" s="160"/>
      <c r="H471" s="69"/>
      <c r="I471" s="69"/>
      <c r="J471" s="4"/>
      <c r="K471" s="4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 spans="1:26" ht="15.75" customHeight="1" x14ac:dyDescent="0.3">
      <c r="A472" s="69"/>
      <c r="B472" s="69"/>
      <c r="C472" s="159"/>
      <c r="D472" s="69"/>
      <c r="E472" s="69"/>
      <c r="F472" s="160"/>
      <c r="G472" s="160"/>
      <c r="H472" s="69"/>
      <c r="I472" s="69"/>
      <c r="J472" s="4"/>
      <c r="K472" s="4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 spans="1:26" ht="15.75" customHeight="1" x14ac:dyDescent="0.3">
      <c r="A473" s="69"/>
      <c r="B473" s="69"/>
      <c r="C473" s="159"/>
      <c r="D473" s="69"/>
      <c r="E473" s="69"/>
      <c r="F473" s="160"/>
      <c r="G473" s="160"/>
      <c r="H473" s="69"/>
      <c r="I473" s="69"/>
      <c r="J473" s="4"/>
      <c r="K473" s="4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 spans="1:26" ht="15.75" customHeight="1" x14ac:dyDescent="0.3">
      <c r="A474" s="69"/>
      <c r="B474" s="69"/>
      <c r="C474" s="159"/>
      <c r="D474" s="69"/>
      <c r="E474" s="69"/>
      <c r="F474" s="160"/>
      <c r="G474" s="160"/>
      <c r="H474" s="69"/>
      <c r="I474" s="69"/>
      <c r="J474" s="4"/>
      <c r="K474" s="4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 spans="1:26" ht="15.75" customHeight="1" x14ac:dyDescent="0.3">
      <c r="A475" s="69"/>
      <c r="B475" s="69"/>
      <c r="C475" s="159"/>
      <c r="D475" s="69"/>
      <c r="E475" s="69"/>
      <c r="F475" s="160"/>
      <c r="G475" s="160"/>
      <c r="H475" s="69"/>
      <c r="I475" s="69"/>
      <c r="J475" s="4"/>
      <c r="K475" s="4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 spans="1:26" ht="15.75" customHeight="1" x14ac:dyDescent="0.3">
      <c r="A476" s="69"/>
      <c r="B476" s="69"/>
      <c r="C476" s="159"/>
      <c r="D476" s="69"/>
      <c r="E476" s="69"/>
      <c r="F476" s="160"/>
      <c r="G476" s="160"/>
      <c r="H476" s="69"/>
      <c r="I476" s="69"/>
      <c r="J476" s="4"/>
      <c r="K476" s="4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 spans="1:26" ht="15.75" customHeight="1" x14ac:dyDescent="0.3">
      <c r="A477" s="69"/>
      <c r="B477" s="69"/>
      <c r="C477" s="159"/>
      <c r="D477" s="69"/>
      <c r="E477" s="69"/>
      <c r="F477" s="160"/>
      <c r="G477" s="160"/>
      <c r="H477" s="69"/>
      <c r="I477" s="69"/>
      <c r="J477" s="4"/>
      <c r="K477" s="4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 spans="1:26" ht="15.75" customHeight="1" x14ac:dyDescent="0.3">
      <c r="A478" s="69"/>
      <c r="B478" s="69"/>
      <c r="C478" s="159"/>
      <c r="D478" s="69"/>
      <c r="E478" s="69"/>
      <c r="F478" s="160"/>
      <c r="G478" s="160"/>
      <c r="H478" s="69"/>
      <c r="I478" s="69"/>
      <c r="J478" s="4"/>
      <c r="K478" s="4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 spans="1:26" ht="15.75" customHeight="1" x14ac:dyDescent="0.3">
      <c r="A479" s="69"/>
      <c r="B479" s="69"/>
      <c r="C479" s="159"/>
      <c r="D479" s="69"/>
      <c r="E479" s="69"/>
      <c r="F479" s="160"/>
      <c r="G479" s="160"/>
      <c r="H479" s="69"/>
      <c r="I479" s="69"/>
      <c r="J479" s="4"/>
      <c r="K479" s="4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 spans="1:26" ht="15.75" customHeight="1" x14ac:dyDescent="0.3">
      <c r="A480" s="69"/>
      <c r="B480" s="69"/>
      <c r="C480" s="159"/>
      <c r="D480" s="69"/>
      <c r="E480" s="69"/>
      <c r="F480" s="160"/>
      <c r="G480" s="160"/>
      <c r="H480" s="69"/>
      <c r="I480" s="69"/>
      <c r="J480" s="4"/>
      <c r="K480" s="4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 spans="1:26" ht="15.75" customHeight="1" x14ac:dyDescent="0.3">
      <c r="A481" s="69"/>
      <c r="B481" s="69"/>
      <c r="C481" s="159"/>
      <c r="D481" s="69"/>
      <c r="E481" s="69"/>
      <c r="F481" s="160"/>
      <c r="G481" s="160"/>
      <c r="H481" s="69"/>
      <c r="I481" s="69"/>
      <c r="J481" s="4"/>
      <c r="K481" s="4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 spans="1:26" ht="15.75" customHeight="1" x14ac:dyDescent="0.3">
      <c r="A482" s="69"/>
      <c r="B482" s="69"/>
      <c r="C482" s="159"/>
      <c r="D482" s="69"/>
      <c r="E482" s="69"/>
      <c r="F482" s="160"/>
      <c r="G482" s="160"/>
      <c r="H482" s="69"/>
      <c r="I482" s="69"/>
      <c r="J482" s="4"/>
      <c r="K482" s="4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 spans="1:26" ht="15.75" customHeight="1" x14ac:dyDescent="0.3">
      <c r="A483" s="69"/>
      <c r="B483" s="69"/>
      <c r="C483" s="159"/>
      <c r="D483" s="69"/>
      <c r="E483" s="69"/>
      <c r="F483" s="160"/>
      <c r="G483" s="160"/>
      <c r="H483" s="69"/>
      <c r="I483" s="69"/>
      <c r="J483" s="4"/>
      <c r="K483" s="4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 spans="1:26" ht="15.75" customHeight="1" x14ac:dyDescent="0.3">
      <c r="A484" s="69"/>
      <c r="B484" s="69"/>
      <c r="C484" s="159"/>
      <c r="D484" s="69"/>
      <c r="E484" s="69"/>
      <c r="F484" s="160"/>
      <c r="G484" s="160"/>
      <c r="H484" s="69"/>
      <c r="I484" s="69"/>
      <c r="J484" s="4"/>
      <c r="K484" s="4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 spans="1:26" ht="15.75" customHeight="1" x14ac:dyDescent="0.3">
      <c r="A485" s="69"/>
      <c r="B485" s="69"/>
      <c r="C485" s="159"/>
      <c r="D485" s="69"/>
      <c r="E485" s="69"/>
      <c r="F485" s="160"/>
      <c r="G485" s="160"/>
      <c r="H485" s="69"/>
      <c r="I485" s="69"/>
      <c r="J485" s="4"/>
      <c r="K485" s="4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 spans="1:26" ht="15.75" customHeight="1" x14ac:dyDescent="0.3">
      <c r="A486" s="69"/>
      <c r="B486" s="69"/>
      <c r="C486" s="159"/>
      <c r="D486" s="69"/>
      <c r="E486" s="69"/>
      <c r="F486" s="160"/>
      <c r="G486" s="160"/>
      <c r="H486" s="69"/>
      <c r="I486" s="69"/>
      <c r="J486" s="4"/>
      <c r="K486" s="4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 spans="1:26" ht="15.75" customHeight="1" x14ac:dyDescent="0.3">
      <c r="A487" s="69"/>
      <c r="B487" s="69"/>
      <c r="C487" s="159"/>
      <c r="D487" s="69"/>
      <c r="E487" s="69"/>
      <c r="F487" s="160"/>
      <c r="G487" s="160"/>
      <c r="H487" s="69"/>
      <c r="I487" s="69"/>
      <c r="J487" s="4"/>
      <c r="K487" s="4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 spans="1:26" ht="15.75" customHeight="1" x14ac:dyDescent="0.3">
      <c r="A488" s="69"/>
      <c r="B488" s="69"/>
      <c r="C488" s="159"/>
      <c r="D488" s="69"/>
      <c r="E488" s="69"/>
      <c r="F488" s="160"/>
      <c r="G488" s="160"/>
      <c r="H488" s="69"/>
      <c r="I488" s="69"/>
      <c r="J488" s="4"/>
      <c r="K488" s="4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 spans="1:26" ht="15.75" customHeight="1" x14ac:dyDescent="0.3">
      <c r="A489" s="69"/>
      <c r="B489" s="69"/>
      <c r="C489" s="159"/>
      <c r="D489" s="69"/>
      <c r="E489" s="69"/>
      <c r="F489" s="160"/>
      <c r="G489" s="160"/>
      <c r="H489" s="69"/>
      <c r="I489" s="69"/>
      <c r="J489" s="4"/>
      <c r="K489" s="4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 spans="1:26" ht="15.75" customHeight="1" x14ac:dyDescent="0.3">
      <c r="A490" s="69"/>
      <c r="B490" s="69"/>
      <c r="C490" s="159"/>
      <c r="D490" s="69"/>
      <c r="E490" s="69"/>
      <c r="F490" s="160"/>
      <c r="G490" s="160"/>
      <c r="H490" s="69"/>
      <c r="I490" s="69"/>
      <c r="J490" s="4"/>
      <c r="K490" s="4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 spans="1:26" ht="15.75" customHeight="1" x14ac:dyDescent="0.3">
      <c r="A491" s="69"/>
      <c r="B491" s="69"/>
      <c r="C491" s="159"/>
      <c r="D491" s="69"/>
      <c r="E491" s="69"/>
      <c r="F491" s="160"/>
      <c r="G491" s="160"/>
      <c r="H491" s="69"/>
      <c r="I491" s="69"/>
      <c r="J491" s="4"/>
      <c r="K491" s="4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 spans="1:26" ht="15.75" customHeight="1" x14ac:dyDescent="0.3">
      <c r="A492" s="69"/>
      <c r="B492" s="69"/>
      <c r="C492" s="159"/>
      <c r="D492" s="69"/>
      <c r="E492" s="69"/>
      <c r="F492" s="160"/>
      <c r="G492" s="160"/>
      <c r="H492" s="69"/>
      <c r="I492" s="69"/>
      <c r="J492" s="4"/>
      <c r="K492" s="4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 spans="1:26" ht="15.75" customHeight="1" x14ac:dyDescent="0.3">
      <c r="A493" s="69"/>
      <c r="B493" s="69"/>
      <c r="C493" s="159"/>
      <c r="D493" s="69"/>
      <c r="E493" s="69"/>
      <c r="F493" s="160"/>
      <c r="G493" s="160"/>
      <c r="H493" s="69"/>
      <c r="I493" s="69"/>
      <c r="J493" s="4"/>
      <c r="K493" s="4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 spans="1:26" ht="15.75" customHeight="1" x14ac:dyDescent="0.3">
      <c r="A494" s="69"/>
      <c r="B494" s="69"/>
      <c r="C494" s="159"/>
      <c r="D494" s="69"/>
      <c r="E494" s="69"/>
      <c r="F494" s="160"/>
      <c r="G494" s="160"/>
      <c r="H494" s="69"/>
      <c r="I494" s="69"/>
      <c r="J494" s="4"/>
      <c r="K494" s="4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 spans="1:26" ht="15.75" customHeight="1" x14ac:dyDescent="0.3">
      <c r="A495" s="69"/>
      <c r="B495" s="69"/>
      <c r="C495" s="159"/>
      <c r="D495" s="69"/>
      <c r="E495" s="69"/>
      <c r="F495" s="160"/>
      <c r="G495" s="160"/>
      <c r="H495" s="69"/>
      <c r="I495" s="69"/>
      <c r="J495" s="4"/>
      <c r="K495" s="4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 spans="1:26" ht="15.75" customHeight="1" x14ac:dyDescent="0.3">
      <c r="A496" s="69"/>
      <c r="B496" s="69"/>
      <c r="C496" s="159"/>
      <c r="D496" s="69"/>
      <c r="E496" s="69"/>
      <c r="F496" s="160"/>
      <c r="G496" s="160"/>
      <c r="H496" s="69"/>
      <c r="I496" s="69"/>
      <c r="J496" s="4"/>
      <c r="K496" s="4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 spans="1:26" ht="15.75" customHeight="1" x14ac:dyDescent="0.3">
      <c r="A497" s="69"/>
      <c r="B497" s="69"/>
      <c r="C497" s="159"/>
      <c r="D497" s="69"/>
      <c r="E497" s="69"/>
      <c r="F497" s="160"/>
      <c r="G497" s="160"/>
      <c r="H497" s="69"/>
      <c r="I497" s="69"/>
      <c r="J497" s="4"/>
      <c r="K497" s="4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 spans="1:26" ht="15.75" customHeight="1" x14ac:dyDescent="0.3">
      <c r="A498" s="69"/>
      <c r="B498" s="69"/>
      <c r="C498" s="159"/>
      <c r="D498" s="69"/>
      <c r="E498" s="69"/>
      <c r="F498" s="160"/>
      <c r="G498" s="160"/>
      <c r="H498" s="69"/>
      <c r="I498" s="69"/>
      <c r="J498" s="4"/>
      <c r="K498" s="4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 spans="1:26" ht="15.75" customHeight="1" x14ac:dyDescent="0.3">
      <c r="A499" s="69"/>
      <c r="B499" s="69"/>
      <c r="C499" s="159"/>
      <c r="D499" s="69"/>
      <c r="E499" s="69"/>
      <c r="F499" s="160"/>
      <c r="G499" s="160"/>
      <c r="H499" s="69"/>
      <c r="I499" s="69"/>
      <c r="J499" s="4"/>
      <c r="K499" s="4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 spans="1:26" ht="15.75" customHeight="1" x14ac:dyDescent="0.3">
      <c r="A500" s="69"/>
      <c r="B500" s="69"/>
      <c r="C500" s="159"/>
      <c r="D500" s="69"/>
      <c r="E500" s="69"/>
      <c r="F500" s="160"/>
      <c r="G500" s="160"/>
      <c r="H500" s="69"/>
      <c r="I500" s="69"/>
      <c r="J500" s="4"/>
      <c r="K500" s="4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 spans="1:26" ht="15.75" customHeight="1" x14ac:dyDescent="0.3">
      <c r="A501" s="69"/>
      <c r="B501" s="69"/>
      <c r="C501" s="159"/>
      <c r="D501" s="69"/>
      <c r="E501" s="69"/>
      <c r="F501" s="160"/>
      <c r="G501" s="160"/>
      <c r="H501" s="69"/>
      <c r="I501" s="69"/>
      <c r="J501" s="4"/>
      <c r="K501" s="4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 spans="1:26" ht="15.75" customHeight="1" x14ac:dyDescent="0.3">
      <c r="A502" s="69"/>
      <c r="B502" s="69"/>
      <c r="C502" s="159"/>
      <c r="D502" s="69"/>
      <c r="E502" s="69"/>
      <c r="F502" s="160"/>
      <c r="G502" s="160"/>
      <c r="H502" s="69"/>
      <c r="I502" s="69"/>
      <c r="J502" s="4"/>
      <c r="K502" s="4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 spans="1:26" ht="15.75" customHeight="1" x14ac:dyDescent="0.3">
      <c r="A503" s="69"/>
      <c r="B503" s="69"/>
      <c r="C503" s="159"/>
      <c r="D503" s="69"/>
      <c r="E503" s="69"/>
      <c r="F503" s="160"/>
      <c r="G503" s="160"/>
      <c r="H503" s="69"/>
      <c r="I503" s="69"/>
      <c r="J503" s="4"/>
      <c r="K503" s="4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 spans="1:26" ht="15.75" customHeight="1" x14ac:dyDescent="0.3">
      <c r="A504" s="69"/>
      <c r="B504" s="69"/>
      <c r="C504" s="159"/>
      <c r="D504" s="69"/>
      <c r="E504" s="69"/>
      <c r="F504" s="160"/>
      <c r="G504" s="160"/>
      <c r="H504" s="69"/>
      <c r="I504" s="69"/>
      <c r="J504" s="4"/>
      <c r="K504" s="4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 spans="1:26" ht="15.75" customHeight="1" x14ac:dyDescent="0.3">
      <c r="A505" s="69"/>
      <c r="B505" s="69"/>
      <c r="C505" s="159"/>
      <c r="D505" s="69"/>
      <c r="E505" s="69"/>
      <c r="F505" s="160"/>
      <c r="G505" s="160"/>
      <c r="H505" s="69"/>
      <c r="I505" s="69"/>
      <c r="J505" s="4"/>
      <c r="K505" s="4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 spans="1:26" ht="15.75" customHeight="1" x14ac:dyDescent="0.3">
      <c r="A506" s="69"/>
      <c r="B506" s="69"/>
      <c r="C506" s="159"/>
      <c r="D506" s="69"/>
      <c r="E506" s="69"/>
      <c r="F506" s="160"/>
      <c r="G506" s="160"/>
      <c r="H506" s="69"/>
      <c r="I506" s="69"/>
      <c r="J506" s="4"/>
      <c r="K506" s="4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 spans="1:26" ht="15.75" customHeight="1" x14ac:dyDescent="0.3">
      <c r="A507" s="69"/>
      <c r="B507" s="69"/>
      <c r="C507" s="159"/>
      <c r="D507" s="69"/>
      <c r="E507" s="69"/>
      <c r="F507" s="160"/>
      <c r="G507" s="160"/>
      <c r="H507" s="69"/>
      <c r="I507" s="69"/>
      <c r="J507" s="4"/>
      <c r="K507" s="4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 spans="1:26" ht="15.75" customHeight="1" x14ac:dyDescent="0.3">
      <c r="A508" s="69"/>
      <c r="B508" s="69"/>
      <c r="C508" s="159"/>
      <c r="D508" s="69"/>
      <c r="E508" s="69"/>
      <c r="F508" s="160"/>
      <c r="G508" s="160"/>
      <c r="H508" s="69"/>
      <c r="I508" s="69"/>
      <c r="J508" s="4"/>
      <c r="K508" s="4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 spans="1:26" ht="15.75" customHeight="1" x14ac:dyDescent="0.3">
      <c r="A509" s="69"/>
      <c r="B509" s="69"/>
      <c r="C509" s="159"/>
      <c r="D509" s="69"/>
      <c r="E509" s="69"/>
      <c r="F509" s="160"/>
      <c r="G509" s="160"/>
      <c r="H509" s="69"/>
      <c r="I509" s="69"/>
      <c r="J509" s="4"/>
      <c r="K509" s="4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 spans="1:26" ht="15.75" customHeight="1" x14ac:dyDescent="0.3">
      <c r="A510" s="69"/>
      <c r="B510" s="69"/>
      <c r="C510" s="159"/>
      <c r="D510" s="69"/>
      <c r="E510" s="69"/>
      <c r="F510" s="160"/>
      <c r="G510" s="160"/>
      <c r="H510" s="69"/>
      <c r="I510" s="69"/>
      <c r="J510" s="4"/>
      <c r="K510" s="4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 spans="1:26" ht="15.75" customHeight="1" x14ac:dyDescent="0.3">
      <c r="A511" s="69"/>
      <c r="B511" s="69"/>
      <c r="C511" s="159"/>
      <c r="D511" s="69"/>
      <c r="E511" s="69"/>
      <c r="F511" s="160"/>
      <c r="G511" s="160"/>
      <c r="H511" s="69"/>
      <c r="I511" s="69"/>
      <c r="J511" s="4"/>
      <c r="K511" s="4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 spans="1:26" ht="15.75" customHeight="1" x14ac:dyDescent="0.3">
      <c r="A512" s="69"/>
      <c r="B512" s="69"/>
      <c r="C512" s="159"/>
      <c r="D512" s="69"/>
      <c r="E512" s="69"/>
      <c r="F512" s="160"/>
      <c r="G512" s="160"/>
      <c r="H512" s="69"/>
      <c r="I512" s="69"/>
      <c r="J512" s="4"/>
      <c r="K512" s="4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 spans="1:26" ht="15.75" customHeight="1" x14ac:dyDescent="0.3">
      <c r="A513" s="69"/>
      <c r="B513" s="69"/>
      <c r="C513" s="159"/>
      <c r="D513" s="69"/>
      <c r="E513" s="69"/>
      <c r="F513" s="160"/>
      <c r="G513" s="160"/>
      <c r="H513" s="69"/>
      <c r="I513" s="69"/>
      <c r="J513" s="4"/>
      <c r="K513" s="4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 spans="1:26" ht="15.75" customHeight="1" x14ac:dyDescent="0.3">
      <c r="A514" s="69"/>
      <c r="B514" s="69"/>
      <c r="C514" s="159"/>
      <c r="D514" s="69"/>
      <c r="E514" s="69"/>
      <c r="F514" s="160"/>
      <c r="G514" s="160"/>
      <c r="H514" s="69"/>
      <c r="I514" s="69"/>
      <c r="J514" s="4"/>
      <c r="K514" s="4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 spans="1:26" ht="15.75" customHeight="1" x14ac:dyDescent="0.3">
      <c r="A515" s="69"/>
      <c r="B515" s="69"/>
      <c r="C515" s="159"/>
      <c r="D515" s="69"/>
      <c r="E515" s="69"/>
      <c r="F515" s="160"/>
      <c r="G515" s="160"/>
      <c r="H515" s="69"/>
      <c r="I515" s="69"/>
      <c r="J515" s="4"/>
      <c r="K515" s="4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 spans="1:26" ht="15.75" customHeight="1" x14ac:dyDescent="0.3">
      <c r="A516" s="69"/>
      <c r="B516" s="69"/>
      <c r="C516" s="159"/>
      <c r="D516" s="69"/>
      <c r="E516" s="69"/>
      <c r="F516" s="160"/>
      <c r="G516" s="160"/>
      <c r="H516" s="69"/>
      <c r="I516" s="69"/>
      <c r="J516" s="4"/>
      <c r="K516" s="4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 spans="1:26" ht="15.75" customHeight="1" x14ac:dyDescent="0.3">
      <c r="A517" s="69"/>
      <c r="B517" s="69"/>
      <c r="C517" s="159"/>
      <c r="D517" s="69"/>
      <c r="E517" s="69"/>
      <c r="F517" s="160"/>
      <c r="G517" s="160"/>
      <c r="H517" s="69"/>
      <c r="I517" s="69"/>
      <c r="J517" s="4"/>
      <c r="K517" s="4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 spans="1:26" ht="15.75" customHeight="1" x14ac:dyDescent="0.3">
      <c r="A518" s="69"/>
      <c r="B518" s="69"/>
      <c r="C518" s="159"/>
      <c r="D518" s="69"/>
      <c r="E518" s="69"/>
      <c r="F518" s="160"/>
      <c r="G518" s="160"/>
      <c r="H518" s="69"/>
      <c r="I518" s="69"/>
      <c r="J518" s="4"/>
      <c r="K518" s="4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 spans="1:26" ht="15.75" customHeight="1" x14ac:dyDescent="0.3">
      <c r="A519" s="69"/>
      <c r="B519" s="69"/>
      <c r="C519" s="159"/>
      <c r="D519" s="69"/>
      <c r="E519" s="69"/>
      <c r="F519" s="160"/>
      <c r="G519" s="160"/>
      <c r="H519" s="69"/>
      <c r="I519" s="69"/>
      <c r="J519" s="4"/>
      <c r="K519" s="4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 spans="1:26" ht="15.75" customHeight="1" x14ac:dyDescent="0.3">
      <c r="A520" s="69"/>
      <c r="B520" s="69"/>
      <c r="C520" s="159"/>
      <c r="D520" s="69"/>
      <c r="E520" s="69"/>
      <c r="F520" s="160"/>
      <c r="G520" s="160"/>
      <c r="H520" s="69"/>
      <c r="I520" s="69"/>
      <c r="J520" s="4"/>
      <c r="K520" s="4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 spans="1:26" ht="15.75" customHeight="1" x14ac:dyDescent="0.3">
      <c r="A521" s="69"/>
      <c r="B521" s="69"/>
      <c r="C521" s="159"/>
      <c r="D521" s="69"/>
      <c r="E521" s="69"/>
      <c r="F521" s="160"/>
      <c r="G521" s="160"/>
      <c r="H521" s="69"/>
      <c r="I521" s="69"/>
      <c r="J521" s="4"/>
      <c r="K521" s="4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 spans="1:26" ht="15.75" customHeight="1" x14ac:dyDescent="0.3">
      <c r="A522" s="69"/>
      <c r="B522" s="69"/>
      <c r="C522" s="159"/>
      <c r="D522" s="69"/>
      <c r="E522" s="69"/>
      <c r="F522" s="160"/>
      <c r="G522" s="160"/>
      <c r="H522" s="69"/>
      <c r="I522" s="69"/>
      <c r="J522" s="4"/>
      <c r="K522" s="4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 spans="1:26" ht="15.75" customHeight="1" x14ac:dyDescent="0.3">
      <c r="A523" s="69"/>
      <c r="B523" s="69"/>
      <c r="C523" s="159"/>
      <c r="D523" s="69"/>
      <c r="E523" s="69"/>
      <c r="F523" s="160"/>
      <c r="G523" s="160"/>
      <c r="H523" s="69"/>
      <c r="I523" s="69"/>
      <c r="J523" s="4"/>
      <c r="K523" s="4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 spans="1:26" ht="15.75" customHeight="1" x14ac:dyDescent="0.3">
      <c r="A524" s="69"/>
      <c r="B524" s="69"/>
      <c r="C524" s="159"/>
      <c r="D524" s="69"/>
      <c r="E524" s="69"/>
      <c r="F524" s="160"/>
      <c r="G524" s="160"/>
      <c r="H524" s="69"/>
      <c r="I524" s="69"/>
      <c r="J524" s="4"/>
      <c r="K524" s="4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 spans="1:26" ht="15.75" customHeight="1" x14ac:dyDescent="0.3">
      <c r="A525" s="69"/>
      <c r="B525" s="69"/>
      <c r="C525" s="159"/>
      <c r="D525" s="69"/>
      <c r="E525" s="69"/>
      <c r="F525" s="160"/>
      <c r="G525" s="160"/>
      <c r="H525" s="69"/>
      <c r="I525" s="69"/>
      <c r="J525" s="4"/>
      <c r="K525" s="4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 spans="1:26" ht="15.75" customHeight="1" x14ac:dyDescent="0.3">
      <c r="A526" s="69"/>
      <c r="B526" s="69"/>
      <c r="C526" s="159"/>
      <c r="D526" s="69"/>
      <c r="E526" s="69"/>
      <c r="F526" s="160"/>
      <c r="G526" s="160"/>
      <c r="H526" s="69"/>
      <c r="I526" s="69"/>
      <c r="J526" s="4"/>
      <c r="K526" s="4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 spans="1:26" ht="15.75" customHeight="1" x14ac:dyDescent="0.3">
      <c r="A527" s="69"/>
      <c r="B527" s="69"/>
      <c r="C527" s="159"/>
      <c r="D527" s="69"/>
      <c r="E527" s="69"/>
      <c r="F527" s="160"/>
      <c r="G527" s="160"/>
      <c r="H527" s="69"/>
      <c r="I527" s="69"/>
      <c r="J527" s="4"/>
      <c r="K527" s="4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 spans="1:26" ht="15.75" customHeight="1" x14ac:dyDescent="0.3">
      <c r="A528" s="69"/>
      <c r="B528" s="69"/>
      <c r="C528" s="159"/>
      <c r="D528" s="69"/>
      <c r="E528" s="69"/>
      <c r="F528" s="160"/>
      <c r="G528" s="160"/>
      <c r="H528" s="69"/>
      <c r="I528" s="69"/>
      <c r="J528" s="4"/>
      <c r="K528" s="4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 spans="1:26" ht="15.75" customHeight="1" x14ac:dyDescent="0.3">
      <c r="A529" s="69"/>
      <c r="B529" s="69"/>
      <c r="C529" s="159"/>
      <c r="D529" s="69"/>
      <c r="E529" s="69"/>
      <c r="F529" s="160"/>
      <c r="G529" s="160"/>
      <c r="H529" s="69"/>
      <c r="I529" s="69"/>
      <c r="J529" s="4"/>
      <c r="K529" s="4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 spans="1:26" ht="15.75" customHeight="1" x14ac:dyDescent="0.3">
      <c r="A530" s="69"/>
      <c r="B530" s="69"/>
      <c r="C530" s="159"/>
      <c r="D530" s="69"/>
      <c r="E530" s="69"/>
      <c r="F530" s="160"/>
      <c r="G530" s="160"/>
      <c r="H530" s="69"/>
      <c r="I530" s="69"/>
      <c r="J530" s="4"/>
      <c r="K530" s="4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 spans="1:26" ht="15.75" customHeight="1" x14ac:dyDescent="0.3">
      <c r="A531" s="69"/>
      <c r="B531" s="69"/>
      <c r="C531" s="159"/>
      <c r="D531" s="69"/>
      <c r="E531" s="69"/>
      <c r="F531" s="160"/>
      <c r="G531" s="160"/>
      <c r="H531" s="69"/>
      <c r="I531" s="69"/>
      <c r="J531" s="4"/>
      <c r="K531" s="4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 spans="1:26" ht="15.75" customHeight="1" x14ac:dyDescent="0.3">
      <c r="A532" s="69"/>
      <c r="B532" s="69"/>
      <c r="C532" s="159"/>
      <c r="D532" s="69"/>
      <c r="E532" s="69"/>
      <c r="F532" s="160"/>
      <c r="G532" s="160"/>
      <c r="H532" s="69"/>
      <c r="I532" s="69"/>
      <c r="J532" s="4"/>
      <c r="K532" s="4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 spans="1:26" ht="15.75" customHeight="1" x14ac:dyDescent="0.3">
      <c r="A533" s="69"/>
      <c r="B533" s="69"/>
      <c r="C533" s="159"/>
      <c r="D533" s="69"/>
      <c r="E533" s="69"/>
      <c r="F533" s="160"/>
      <c r="G533" s="160"/>
      <c r="H533" s="69"/>
      <c r="I533" s="69"/>
      <c r="J533" s="4"/>
      <c r="K533" s="4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 spans="1:26" ht="15.75" customHeight="1" x14ac:dyDescent="0.3">
      <c r="A534" s="69"/>
      <c r="B534" s="69"/>
      <c r="C534" s="159"/>
      <c r="D534" s="69"/>
      <c r="E534" s="69"/>
      <c r="F534" s="160"/>
      <c r="G534" s="160"/>
      <c r="H534" s="69"/>
      <c r="I534" s="69"/>
      <c r="J534" s="4"/>
      <c r="K534" s="4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 spans="1:26" ht="15.75" customHeight="1" x14ac:dyDescent="0.3">
      <c r="A535" s="69"/>
      <c r="B535" s="69"/>
      <c r="C535" s="159"/>
      <c r="D535" s="69"/>
      <c r="E535" s="69"/>
      <c r="F535" s="160"/>
      <c r="G535" s="160"/>
      <c r="H535" s="69"/>
      <c r="I535" s="69"/>
      <c r="J535" s="4"/>
      <c r="K535" s="4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 spans="1:26" ht="15.75" customHeight="1" x14ac:dyDescent="0.3">
      <c r="A536" s="69"/>
      <c r="B536" s="69"/>
      <c r="C536" s="159"/>
      <c r="D536" s="69"/>
      <c r="E536" s="69"/>
      <c r="F536" s="160"/>
      <c r="G536" s="160"/>
      <c r="H536" s="69"/>
      <c r="I536" s="69"/>
      <c r="J536" s="4"/>
      <c r="K536" s="4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 spans="1:26" ht="15.75" customHeight="1" x14ac:dyDescent="0.3">
      <c r="A537" s="69"/>
      <c r="B537" s="69"/>
      <c r="C537" s="159"/>
      <c r="D537" s="69"/>
      <c r="E537" s="69"/>
      <c r="F537" s="160"/>
      <c r="G537" s="160"/>
      <c r="H537" s="69"/>
      <c r="I537" s="69"/>
      <c r="J537" s="4"/>
      <c r="K537" s="4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 spans="1:26" ht="15.75" customHeight="1" x14ac:dyDescent="0.3">
      <c r="A538" s="69"/>
      <c r="B538" s="69"/>
      <c r="C538" s="159"/>
      <c r="D538" s="69"/>
      <c r="E538" s="69"/>
      <c r="F538" s="160"/>
      <c r="G538" s="160"/>
      <c r="H538" s="69"/>
      <c r="I538" s="69"/>
      <c r="J538" s="4"/>
      <c r="K538" s="4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 spans="1:26" ht="15.75" customHeight="1" x14ac:dyDescent="0.3">
      <c r="A539" s="69"/>
      <c r="B539" s="69"/>
      <c r="C539" s="159"/>
      <c r="D539" s="69"/>
      <c r="E539" s="69"/>
      <c r="F539" s="160"/>
      <c r="G539" s="160"/>
      <c r="H539" s="69"/>
      <c r="I539" s="69"/>
      <c r="J539" s="4"/>
      <c r="K539" s="4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 spans="1:26" ht="15.75" customHeight="1" x14ac:dyDescent="0.3">
      <c r="A540" s="69"/>
      <c r="B540" s="69"/>
      <c r="C540" s="159"/>
      <c r="D540" s="69"/>
      <c r="E540" s="69"/>
      <c r="F540" s="160"/>
      <c r="G540" s="160"/>
      <c r="H540" s="69"/>
      <c r="I540" s="69"/>
      <c r="J540" s="4"/>
      <c r="K540" s="4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 spans="1:26" ht="15.75" customHeight="1" x14ac:dyDescent="0.3">
      <c r="A541" s="69"/>
      <c r="B541" s="69"/>
      <c r="C541" s="159"/>
      <c r="D541" s="69"/>
      <c r="E541" s="69"/>
      <c r="F541" s="160"/>
      <c r="G541" s="160"/>
      <c r="H541" s="69"/>
      <c r="I541" s="69"/>
      <c r="J541" s="4"/>
      <c r="K541" s="4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 spans="1:26" ht="15.75" customHeight="1" x14ac:dyDescent="0.3">
      <c r="A542" s="69"/>
      <c r="B542" s="69"/>
      <c r="C542" s="159"/>
      <c r="D542" s="69"/>
      <c r="E542" s="69"/>
      <c r="F542" s="160"/>
      <c r="G542" s="160"/>
      <c r="H542" s="69"/>
      <c r="I542" s="69"/>
      <c r="J542" s="4"/>
      <c r="K542" s="4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 spans="1:26" ht="15.75" customHeight="1" x14ac:dyDescent="0.3">
      <c r="A543" s="69"/>
      <c r="B543" s="69"/>
      <c r="C543" s="159"/>
      <c r="D543" s="69"/>
      <c r="E543" s="69"/>
      <c r="F543" s="160"/>
      <c r="G543" s="160"/>
      <c r="H543" s="69"/>
      <c r="I543" s="69"/>
      <c r="J543" s="4"/>
      <c r="K543" s="4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 spans="1:26" ht="15.75" customHeight="1" x14ac:dyDescent="0.3">
      <c r="A544" s="69"/>
      <c r="B544" s="69"/>
      <c r="C544" s="159"/>
      <c r="D544" s="69"/>
      <c r="E544" s="69"/>
      <c r="F544" s="160"/>
      <c r="G544" s="160"/>
      <c r="H544" s="69"/>
      <c r="I544" s="69"/>
      <c r="J544" s="4"/>
      <c r="K544" s="4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 spans="1:26" ht="15.75" customHeight="1" x14ac:dyDescent="0.3">
      <c r="A545" s="69"/>
      <c r="B545" s="69"/>
      <c r="C545" s="159"/>
      <c r="D545" s="69"/>
      <c r="E545" s="69"/>
      <c r="F545" s="160"/>
      <c r="G545" s="160"/>
      <c r="H545" s="69"/>
      <c r="I545" s="69"/>
      <c r="J545" s="4"/>
      <c r="K545" s="4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 spans="1:26" ht="15.75" customHeight="1" x14ac:dyDescent="0.3">
      <c r="A546" s="69"/>
      <c r="B546" s="69"/>
      <c r="C546" s="159"/>
      <c r="D546" s="69"/>
      <c r="E546" s="69"/>
      <c r="F546" s="160"/>
      <c r="G546" s="160"/>
      <c r="H546" s="69"/>
      <c r="I546" s="69"/>
      <c r="J546" s="4"/>
      <c r="K546" s="4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 spans="1:26" ht="15.75" customHeight="1" x14ac:dyDescent="0.3">
      <c r="A547" s="69"/>
      <c r="B547" s="69"/>
      <c r="C547" s="159"/>
      <c r="D547" s="69"/>
      <c r="E547" s="69"/>
      <c r="F547" s="160"/>
      <c r="G547" s="160"/>
      <c r="H547" s="69"/>
      <c r="I547" s="69"/>
      <c r="J547" s="4"/>
      <c r="K547" s="4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 spans="1:26" ht="15.75" customHeight="1" x14ac:dyDescent="0.3">
      <c r="A548" s="69"/>
      <c r="B548" s="69"/>
      <c r="C548" s="159"/>
      <c r="D548" s="69"/>
      <c r="E548" s="69"/>
      <c r="F548" s="160"/>
      <c r="G548" s="160"/>
      <c r="H548" s="69"/>
      <c r="I548" s="69"/>
      <c r="J548" s="4"/>
      <c r="K548" s="4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 spans="1:26" ht="15.75" customHeight="1" x14ac:dyDescent="0.3">
      <c r="A549" s="69"/>
      <c r="B549" s="69"/>
      <c r="C549" s="159"/>
      <c r="D549" s="69"/>
      <c r="E549" s="69"/>
      <c r="F549" s="160"/>
      <c r="G549" s="160"/>
      <c r="H549" s="69"/>
      <c r="I549" s="69"/>
      <c r="J549" s="4"/>
      <c r="K549" s="4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 spans="1:26" ht="15.75" customHeight="1" x14ac:dyDescent="0.3">
      <c r="A550" s="69"/>
      <c r="B550" s="69"/>
      <c r="C550" s="159"/>
      <c r="D550" s="69"/>
      <c r="E550" s="69"/>
      <c r="F550" s="160"/>
      <c r="G550" s="160"/>
      <c r="H550" s="69"/>
      <c r="I550" s="69"/>
      <c r="J550" s="4"/>
      <c r="K550" s="4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 spans="1:26" ht="15.75" customHeight="1" x14ac:dyDescent="0.3">
      <c r="A551" s="69"/>
      <c r="B551" s="69"/>
      <c r="C551" s="159"/>
      <c r="D551" s="69"/>
      <c r="E551" s="69"/>
      <c r="F551" s="160"/>
      <c r="G551" s="160"/>
      <c r="H551" s="69"/>
      <c r="I551" s="69"/>
      <c r="J551" s="4"/>
      <c r="K551" s="4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 spans="1:26" ht="15.75" customHeight="1" x14ac:dyDescent="0.3">
      <c r="A552" s="69"/>
      <c r="B552" s="69"/>
      <c r="C552" s="159"/>
      <c r="D552" s="69"/>
      <c r="E552" s="69"/>
      <c r="F552" s="160"/>
      <c r="G552" s="160"/>
      <c r="H552" s="69"/>
      <c r="I552" s="69"/>
      <c r="J552" s="4"/>
      <c r="K552" s="4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 spans="1:26" ht="15.75" customHeight="1" x14ac:dyDescent="0.3">
      <c r="A553" s="69"/>
      <c r="B553" s="69"/>
      <c r="C553" s="159"/>
      <c r="D553" s="69"/>
      <c r="E553" s="69"/>
      <c r="F553" s="160"/>
      <c r="G553" s="160"/>
      <c r="H553" s="69"/>
      <c r="I553" s="69"/>
      <c r="J553" s="4"/>
      <c r="K553" s="4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 spans="1:26" ht="15.75" customHeight="1" x14ac:dyDescent="0.3">
      <c r="A554" s="69"/>
      <c r="B554" s="69"/>
      <c r="C554" s="159"/>
      <c r="D554" s="69"/>
      <c r="E554" s="69"/>
      <c r="F554" s="160"/>
      <c r="G554" s="160"/>
      <c r="H554" s="69"/>
      <c r="I554" s="69"/>
      <c r="J554" s="4"/>
      <c r="K554" s="4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 spans="1:26" ht="15.75" customHeight="1" x14ac:dyDescent="0.3">
      <c r="A555" s="69"/>
      <c r="B555" s="69"/>
      <c r="C555" s="159"/>
      <c r="D555" s="69"/>
      <c r="E555" s="69"/>
      <c r="F555" s="160"/>
      <c r="G555" s="160"/>
      <c r="H555" s="69"/>
      <c r="I555" s="69"/>
      <c r="J555" s="4"/>
      <c r="K555" s="4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 spans="1:26" ht="15.75" customHeight="1" x14ac:dyDescent="0.3">
      <c r="A556" s="69"/>
      <c r="B556" s="69"/>
      <c r="C556" s="159"/>
      <c r="D556" s="69"/>
      <c r="E556" s="69"/>
      <c r="F556" s="160"/>
      <c r="G556" s="160"/>
      <c r="H556" s="69"/>
      <c r="I556" s="69"/>
      <c r="J556" s="4"/>
      <c r="K556" s="4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 spans="1:26" ht="15.75" customHeight="1" x14ac:dyDescent="0.3">
      <c r="A557" s="69"/>
      <c r="B557" s="69"/>
      <c r="C557" s="159"/>
      <c r="D557" s="69"/>
      <c r="E557" s="69"/>
      <c r="F557" s="160"/>
      <c r="G557" s="160"/>
      <c r="H557" s="69"/>
      <c r="I557" s="69"/>
      <c r="J557" s="4"/>
      <c r="K557" s="4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 spans="1:26" ht="15.75" customHeight="1" x14ac:dyDescent="0.3">
      <c r="A558" s="69"/>
      <c r="B558" s="69"/>
      <c r="C558" s="159"/>
      <c r="D558" s="69"/>
      <c r="E558" s="69"/>
      <c r="F558" s="160"/>
      <c r="G558" s="160"/>
      <c r="H558" s="69"/>
      <c r="I558" s="69"/>
      <c r="J558" s="4"/>
      <c r="K558" s="4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 spans="1:26" ht="15.75" customHeight="1" x14ac:dyDescent="0.3">
      <c r="A559" s="69"/>
      <c r="B559" s="69"/>
      <c r="C559" s="159"/>
      <c r="D559" s="69"/>
      <c r="E559" s="69"/>
      <c r="F559" s="160"/>
      <c r="G559" s="160"/>
      <c r="H559" s="69"/>
      <c r="I559" s="69"/>
      <c r="J559" s="4"/>
      <c r="K559" s="4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 spans="1:26" ht="15.75" customHeight="1" x14ac:dyDescent="0.3">
      <c r="A560" s="69"/>
      <c r="B560" s="69"/>
      <c r="C560" s="159"/>
      <c r="D560" s="69"/>
      <c r="E560" s="69"/>
      <c r="F560" s="160"/>
      <c r="G560" s="160"/>
      <c r="H560" s="69"/>
      <c r="I560" s="69"/>
      <c r="J560" s="4"/>
      <c r="K560" s="4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 spans="1:26" ht="15.75" customHeight="1" x14ac:dyDescent="0.3">
      <c r="A561" s="69"/>
      <c r="B561" s="69"/>
      <c r="C561" s="159"/>
      <c r="D561" s="69"/>
      <c r="E561" s="69"/>
      <c r="F561" s="160"/>
      <c r="G561" s="160"/>
      <c r="H561" s="69"/>
      <c r="I561" s="69"/>
      <c r="J561" s="4"/>
      <c r="K561" s="4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 spans="1:26" ht="15.75" customHeight="1" x14ac:dyDescent="0.3">
      <c r="A562" s="69"/>
      <c r="B562" s="69"/>
      <c r="C562" s="159"/>
      <c r="D562" s="69"/>
      <c r="E562" s="69"/>
      <c r="F562" s="160"/>
      <c r="G562" s="160"/>
      <c r="H562" s="69"/>
      <c r="I562" s="69"/>
      <c r="J562" s="4"/>
      <c r="K562" s="4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 spans="1:26" ht="15.75" customHeight="1" x14ac:dyDescent="0.3">
      <c r="A563" s="69"/>
      <c r="B563" s="69"/>
      <c r="C563" s="159"/>
      <c r="D563" s="69"/>
      <c r="E563" s="69"/>
      <c r="F563" s="160"/>
      <c r="G563" s="160"/>
      <c r="H563" s="69"/>
      <c r="I563" s="69"/>
      <c r="J563" s="4"/>
      <c r="K563" s="4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 spans="1:26" ht="15.75" customHeight="1" x14ac:dyDescent="0.3">
      <c r="A564" s="69"/>
      <c r="B564" s="69"/>
      <c r="C564" s="159"/>
      <c r="D564" s="69"/>
      <c r="E564" s="69"/>
      <c r="F564" s="160"/>
      <c r="G564" s="160"/>
      <c r="H564" s="69"/>
      <c r="I564" s="69"/>
      <c r="J564" s="4"/>
      <c r="K564" s="4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 spans="1:26" ht="15.75" customHeight="1" x14ac:dyDescent="0.3">
      <c r="A565" s="69"/>
      <c r="B565" s="69"/>
      <c r="C565" s="159"/>
      <c r="D565" s="69"/>
      <c r="E565" s="69"/>
      <c r="F565" s="160"/>
      <c r="G565" s="160"/>
      <c r="H565" s="69"/>
      <c r="I565" s="69"/>
      <c r="J565" s="4"/>
      <c r="K565" s="4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 spans="1:26" ht="15.75" customHeight="1" x14ac:dyDescent="0.3">
      <c r="A566" s="69"/>
      <c r="B566" s="69"/>
      <c r="C566" s="159"/>
      <c r="D566" s="69"/>
      <c r="E566" s="69"/>
      <c r="F566" s="160"/>
      <c r="G566" s="160"/>
      <c r="H566" s="69"/>
      <c r="I566" s="69"/>
      <c r="J566" s="4"/>
      <c r="K566" s="4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 spans="1:26" ht="15.75" customHeight="1" x14ac:dyDescent="0.3">
      <c r="A567" s="69"/>
      <c r="B567" s="69"/>
      <c r="C567" s="159"/>
      <c r="D567" s="69"/>
      <c r="E567" s="69"/>
      <c r="F567" s="160"/>
      <c r="G567" s="160"/>
      <c r="H567" s="69"/>
      <c r="I567" s="69"/>
      <c r="J567" s="4"/>
      <c r="K567" s="4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 spans="1:26" ht="15.75" customHeight="1" x14ac:dyDescent="0.3">
      <c r="A568" s="69"/>
      <c r="B568" s="69"/>
      <c r="C568" s="159"/>
      <c r="D568" s="69"/>
      <c r="E568" s="69"/>
      <c r="F568" s="160"/>
      <c r="G568" s="160"/>
      <c r="H568" s="69"/>
      <c r="I568" s="69"/>
      <c r="J568" s="4"/>
      <c r="K568" s="4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 spans="1:26" ht="15.75" customHeight="1" x14ac:dyDescent="0.3">
      <c r="A569" s="69"/>
      <c r="B569" s="69"/>
      <c r="C569" s="159"/>
      <c r="D569" s="69"/>
      <c r="E569" s="69"/>
      <c r="F569" s="160"/>
      <c r="G569" s="160"/>
      <c r="H569" s="69"/>
      <c r="I569" s="69"/>
      <c r="J569" s="4"/>
      <c r="K569" s="4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 spans="1:26" ht="15.75" customHeight="1" x14ac:dyDescent="0.3">
      <c r="A570" s="69"/>
      <c r="B570" s="69"/>
      <c r="C570" s="159"/>
      <c r="D570" s="69"/>
      <c r="E570" s="69"/>
      <c r="F570" s="160"/>
      <c r="G570" s="160"/>
      <c r="H570" s="69"/>
      <c r="I570" s="69"/>
      <c r="J570" s="4"/>
      <c r="K570" s="4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 spans="1:26" ht="15.75" customHeight="1" x14ac:dyDescent="0.3">
      <c r="A571" s="69"/>
      <c r="B571" s="69"/>
      <c r="C571" s="159"/>
      <c r="D571" s="69"/>
      <c r="E571" s="69"/>
      <c r="F571" s="160"/>
      <c r="G571" s="160"/>
      <c r="H571" s="69"/>
      <c r="I571" s="69"/>
      <c r="J571" s="4"/>
      <c r="K571" s="4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 spans="1:26" ht="15.75" customHeight="1" x14ac:dyDescent="0.3">
      <c r="A572" s="69"/>
      <c r="B572" s="69"/>
      <c r="C572" s="159"/>
      <c r="D572" s="69"/>
      <c r="E572" s="69"/>
      <c r="F572" s="160"/>
      <c r="G572" s="160"/>
      <c r="H572" s="69"/>
      <c r="I572" s="69"/>
      <c r="J572" s="4"/>
      <c r="K572" s="4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 spans="1:26" ht="15.75" customHeight="1" x14ac:dyDescent="0.3">
      <c r="A573" s="69"/>
      <c r="B573" s="69"/>
      <c r="C573" s="159"/>
      <c r="D573" s="69"/>
      <c r="E573" s="69"/>
      <c r="F573" s="160"/>
      <c r="G573" s="160"/>
      <c r="H573" s="69"/>
      <c r="I573" s="69"/>
      <c r="J573" s="4"/>
      <c r="K573" s="4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 spans="1:26" ht="15.75" customHeight="1" x14ac:dyDescent="0.3">
      <c r="A574" s="69"/>
      <c r="B574" s="69"/>
      <c r="C574" s="159"/>
      <c r="D574" s="69"/>
      <c r="E574" s="69"/>
      <c r="F574" s="160"/>
      <c r="G574" s="160"/>
      <c r="H574" s="69"/>
      <c r="I574" s="69"/>
      <c r="J574" s="4"/>
      <c r="K574" s="4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 spans="1:26" ht="15.75" customHeight="1" x14ac:dyDescent="0.3">
      <c r="A575" s="69"/>
      <c r="B575" s="69"/>
      <c r="C575" s="159"/>
      <c r="D575" s="69"/>
      <c r="E575" s="69"/>
      <c r="F575" s="160"/>
      <c r="G575" s="160"/>
      <c r="H575" s="69"/>
      <c r="I575" s="69"/>
      <c r="J575" s="4"/>
      <c r="K575" s="4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 spans="1:26" ht="15.75" customHeight="1" x14ac:dyDescent="0.3">
      <c r="A576" s="69"/>
      <c r="B576" s="69"/>
      <c r="C576" s="159"/>
      <c r="D576" s="69"/>
      <c r="E576" s="69"/>
      <c r="F576" s="160"/>
      <c r="G576" s="160"/>
      <c r="H576" s="69"/>
      <c r="I576" s="69"/>
      <c r="J576" s="4"/>
      <c r="K576" s="4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 spans="1:26" ht="15.75" customHeight="1" x14ac:dyDescent="0.3">
      <c r="A577" s="69"/>
      <c r="B577" s="69"/>
      <c r="C577" s="159"/>
      <c r="D577" s="69"/>
      <c r="E577" s="69"/>
      <c r="F577" s="160"/>
      <c r="G577" s="160"/>
      <c r="H577" s="69"/>
      <c r="I577" s="69"/>
      <c r="J577" s="4"/>
      <c r="K577" s="4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 spans="1:26" ht="15.75" customHeight="1" x14ac:dyDescent="0.3">
      <c r="A578" s="69"/>
      <c r="B578" s="69"/>
      <c r="C578" s="159"/>
      <c r="D578" s="69"/>
      <c r="E578" s="69"/>
      <c r="F578" s="160"/>
      <c r="G578" s="160"/>
      <c r="H578" s="69"/>
      <c r="I578" s="69"/>
      <c r="J578" s="4"/>
      <c r="K578" s="4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 spans="1:26" ht="15.75" customHeight="1" x14ac:dyDescent="0.3">
      <c r="A579" s="69"/>
      <c r="B579" s="69"/>
      <c r="C579" s="159"/>
      <c r="D579" s="69"/>
      <c r="E579" s="69"/>
      <c r="F579" s="160"/>
      <c r="G579" s="160"/>
      <c r="H579" s="69"/>
      <c r="I579" s="69"/>
      <c r="J579" s="4"/>
      <c r="K579" s="4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 spans="1:26" ht="15.75" customHeight="1" x14ac:dyDescent="0.3">
      <c r="A580" s="69"/>
      <c r="B580" s="69"/>
      <c r="C580" s="159"/>
      <c r="D580" s="69"/>
      <c r="E580" s="69"/>
      <c r="F580" s="160"/>
      <c r="G580" s="160"/>
      <c r="H580" s="69"/>
      <c r="I580" s="69"/>
      <c r="J580" s="4"/>
      <c r="K580" s="4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 spans="1:26" ht="15.75" customHeight="1" x14ac:dyDescent="0.3">
      <c r="A581" s="69"/>
      <c r="B581" s="69"/>
      <c r="C581" s="159"/>
      <c r="D581" s="69"/>
      <c r="E581" s="69"/>
      <c r="F581" s="160"/>
      <c r="G581" s="160"/>
      <c r="H581" s="69"/>
      <c r="I581" s="69"/>
      <c r="J581" s="4"/>
      <c r="K581" s="4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 spans="1:26" ht="15.75" customHeight="1" x14ac:dyDescent="0.3">
      <c r="A582" s="69"/>
      <c r="B582" s="69"/>
      <c r="C582" s="159"/>
      <c r="D582" s="69"/>
      <c r="E582" s="69"/>
      <c r="F582" s="160"/>
      <c r="G582" s="160"/>
      <c r="H582" s="69"/>
      <c r="I582" s="69"/>
      <c r="J582" s="4"/>
      <c r="K582" s="4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 spans="1:26" ht="15.75" customHeight="1" x14ac:dyDescent="0.3">
      <c r="A583" s="69"/>
      <c r="B583" s="69"/>
      <c r="C583" s="159"/>
      <c r="D583" s="69"/>
      <c r="E583" s="69"/>
      <c r="F583" s="160"/>
      <c r="G583" s="160"/>
      <c r="H583" s="69"/>
      <c r="I583" s="69"/>
      <c r="J583" s="4"/>
      <c r="K583" s="4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 spans="1:26" ht="15.75" customHeight="1" x14ac:dyDescent="0.3">
      <c r="A584" s="69"/>
      <c r="B584" s="69"/>
      <c r="C584" s="159"/>
      <c r="D584" s="69"/>
      <c r="E584" s="69"/>
      <c r="F584" s="160"/>
      <c r="G584" s="160"/>
      <c r="H584" s="69"/>
      <c r="I584" s="69"/>
      <c r="J584" s="4"/>
      <c r="K584" s="4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 spans="1:26" ht="15.75" customHeight="1" x14ac:dyDescent="0.3">
      <c r="A585" s="69"/>
      <c r="B585" s="69"/>
      <c r="C585" s="159"/>
      <c r="D585" s="69"/>
      <c r="E585" s="69"/>
      <c r="F585" s="160"/>
      <c r="G585" s="160"/>
      <c r="H585" s="69"/>
      <c r="I585" s="69"/>
      <c r="J585" s="4"/>
      <c r="K585" s="4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 spans="1:26" ht="15.75" customHeight="1" x14ac:dyDescent="0.3">
      <c r="A586" s="69"/>
      <c r="B586" s="69"/>
      <c r="C586" s="159"/>
      <c r="D586" s="69"/>
      <c r="E586" s="69"/>
      <c r="F586" s="160"/>
      <c r="G586" s="160"/>
      <c r="H586" s="69"/>
      <c r="I586" s="69"/>
      <c r="J586" s="4"/>
      <c r="K586" s="4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 spans="1:26" ht="15.75" customHeight="1" x14ac:dyDescent="0.3">
      <c r="A587" s="69"/>
      <c r="B587" s="69"/>
      <c r="C587" s="159"/>
      <c r="D587" s="69"/>
      <c r="E587" s="69"/>
      <c r="F587" s="160"/>
      <c r="G587" s="160"/>
      <c r="H587" s="69"/>
      <c r="I587" s="69"/>
      <c r="J587" s="4"/>
      <c r="K587" s="4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 spans="1:26" ht="15.75" customHeight="1" x14ac:dyDescent="0.3">
      <c r="A588" s="69"/>
      <c r="B588" s="69"/>
      <c r="C588" s="159"/>
      <c r="D588" s="69"/>
      <c r="E588" s="69"/>
      <c r="F588" s="160"/>
      <c r="G588" s="160"/>
      <c r="H588" s="69"/>
      <c r="I588" s="69"/>
      <c r="J588" s="4"/>
      <c r="K588" s="4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 spans="1:26" ht="15.75" customHeight="1" x14ac:dyDescent="0.3">
      <c r="A589" s="69"/>
      <c r="B589" s="69"/>
      <c r="C589" s="159"/>
      <c r="D589" s="69"/>
      <c r="E589" s="69"/>
      <c r="F589" s="160"/>
      <c r="G589" s="160"/>
      <c r="H589" s="69"/>
      <c r="I589" s="69"/>
      <c r="J589" s="4"/>
      <c r="K589" s="4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 spans="1:26" ht="15.75" customHeight="1" x14ac:dyDescent="0.3">
      <c r="A590" s="69"/>
      <c r="B590" s="69"/>
      <c r="C590" s="159"/>
      <c r="D590" s="69"/>
      <c r="E590" s="69"/>
      <c r="F590" s="160"/>
      <c r="G590" s="160"/>
      <c r="H590" s="69"/>
      <c r="I590" s="69"/>
      <c r="J590" s="4"/>
      <c r="K590" s="4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 spans="1:26" ht="15.75" customHeight="1" x14ac:dyDescent="0.3">
      <c r="A591" s="69"/>
      <c r="B591" s="69"/>
      <c r="C591" s="159"/>
      <c r="D591" s="69"/>
      <c r="E591" s="69"/>
      <c r="F591" s="160"/>
      <c r="G591" s="160"/>
      <c r="H591" s="69"/>
      <c r="I591" s="69"/>
      <c r="J591" s="4"/>
      <c r="K591" s="4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 spans="1:26" ht="15.75" customHeight="1" x14ac:dyDescent="0.3">
      <c r="A592" s="69"/>
      <c r="B592" s="69"/>
      <c r="C592" s="159"/>
      <c r="D592" s="69"/>
      <c r="E592" s="69"/>
      <c r="F592" s="160"/>
      <c r="G592" s="160"/>
      <c r="H592" s="69"/>
      <c r="I592" s="69"/>
      <c r="J592" s="4"/>
      <c r="K592" s="4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 spans="1:26" ht="15.75" customHeight="1" x14ac:dyDescent="0.3">
      <c r="A593" s="69"/>
      <c r="B593" s="69"/>
      <c r="C593" s="159"/>
      <c r="D593" s="69"/>
      <c r="E593" s="69"/>
      <c r="F593" s="160"/>
      <c r="G593" s="160"/>
      <c r="H593" s="69"/>
      <c r="I593" s="69"/>
      <c r="J593" s="4"/>
      <c r="K593" s="4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 spans="1:26" ht="15.75" customHeight="1" x14ac:dyDescent="0.3">
      <c r="A594" s="69"/>
      <c r="B594" s="69"/>
      <c r="C594" s="159"/>
      <c r="D594" s="69"/>
      <c r="E594" s="69"/>
      <c r="F594" s="160"/>
      <c r="G594" s="160"/>
      <c r="H594" s="69"/>
      <c r="I594" s="69"/>
      <c r="J594" s="4"/>
      <c r="K594" s="4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 spans="1:26" ht="15.75" customHeight="1" x14ac:dyDescent="0.3">
      <c r="A595" s="69"/>
      <c r="B595" s="69"/>
      <c r="C595" s="159"/>
      <c r="D595" s="69"/>
      <c r="E595" s="69"/>
      <c r="F595" s="160"/>
      <c r="G595" s="160"/>
      <c r="H595" s="69"/>
      <c r="I595" s="69"/>
      <c r="J595" s="4"/>
      <c r="K595" s="4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 spans="1:26" ht="15.75" customHeight="1" x14ac:dyDescent="0.3">
      <c r="A596" s="69"/>
      <c r="B596" s="69"/>
      <c r="C596" s="159"/>
      <c r="D596" s="69"/>
      <c r="E596" s="69"/>
      <c r="F596" s="160"/>
      <c r="G596" s="160"/>
      <c r="H596" s="69"/>
      <c r="I596" s="69"/>
      <c r="J596" s="4"/>
      <c r="K596" s="4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 spans="1:26" ht="15.75" customHeight="1" x14ac:dyDescent="0.3">
      <c r="A597" s="69"/>
      <c r="B597" s="69"/>
      <c r="C597" s="159"/>
      <c r="D597" s="69"/>
      <c r="E597" s="69"/>
      <c r="F597" s="160"/>
      <c r="G597" s="160"/>
      <c r="H597" s="69"/>
      <c r="I597" s="69"/>
      <c r="J597" s="4"/>
      <c r="K597" s="4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 spans="1:26" ht="15.75" customHeight="1" x14ac:dyDescent="0.3">
      <c r="A598" s="69"/>
      <c r="B598" s="69"/>
      <c r="C598" s="159"/>
      <c r="D598" s="69"/>
      <c r="E598" s="69"/>
      <c r="F598" s="160"/>
      <c r="G598" s="160"/>
      <c r="H598" s="69"/>
      <c r="I598" s="69"/>
      <c r="J598" s="4"/>
      <c r="K598" s="4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 spans="1:26" ht="15.75" customHeight="1" x14ac:dyDescent="0.3">
      <c r="A599" s="69"/>
      <c r="B599" s="69"/>
      <c r="C599" s="159"/>
      <c r="D599" s="69"/>
      <c r="E599" s="69"/>
      <c r="F599" s="160"/>
      <c r="G599" s="160"/>
      <c r="H599" s="69"/>
      <c r="I599" s="69"/>
      <c r="J599" s="4"/>
      <c r="K599" s="4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 spans="1:26" ht="15.75" customHeight="1" x14ac:dyDescent="0.3">
      <c r="A600" s="69"/>
      <c r="B600" s="69"/>
      <c r="C600" s="159"/>
      <c r="D600" s="69"/>
      <c r="E600" s="69"/>
      <c r="F600" s="160"/>
      <c r="G600" s="160"/>
      <c r="H600" s="69"/>
      <c r="I600" s="69"/>
      <c r="J600" s="4"/>
      <c r="K600" s="4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 spans="1:26" ht="15.75" customHeight="1" x14ac:dyDescent="0.3">
      <c r="A601" s="69"/>
      <c r="B601" s="69"/>
      <c r="C601" s="159"/>
      <c r="D601" s="69"/>
      <c r="E601" s="69"/>
      <c r="F601" s="160"/>
      <c r="G601" s="160"/>
      <c r="H601" s="69"/>
      <c r="I601" s="69"/>
      <c r="J601" s="4"/>
      <c r="K601" s="4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 spans="1:26" ht="15.75" customHeight="1" x14ac:dyDescent="0.3">
      <c r="A602" s="69"/>
      <c r="B602" s="69"/>
      <c r="C602" s="159"/>
      <c r="D602" s="69"/>
      <c r="E602" s="69"/>
      <c r="F602" s="160"/>
      <c r="G602" s="160"/>
      <c r="H602" s="69"/>
      <c r="I602" s="69"/>
      <c r="J602" s="4"/>
      <c r="K602" s="4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 spans="1:26" ht="15.75" customHeight="1" x14ac:dyDescent="0.3">
      <c r="A603" s="69"/>
      <c r="B603" s="69"/>
      <c r="C603" s="159"/>
      <c r="D603" s="69"/>
      <c r="E603" s="69"/>
      <c r="F603" s="160"/>
      <c r="G603" s="160"/>
      <c r="H603" s="69"/>
      <c r="I603" s="69"/>
      <c r="J603" s="4"/>
      <c r="K603" s="4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 spans="1:26" ht="15.75" customHeight="1" x14ac:dyDescent="0.3">
      <c r="A604" s="69"/>
      <c r="B604" s="69"/>
      <c r="C604" s="159"/>
      <c r="D604" s="69"/>
      <c r="E604" s="69"/>
      <c r="F604" s="160"/>
      <c r="G604" s="160"/>
      <c r="H604" s="69"/>
      <c r="I604" s="69"/>
      <c r="J604" s="4"/>
      <c r="K604" s="4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 spans="1:26" ht="15.75" customHeight="1" x14ac:dyDescent="0.3">
      <c r="A605" s="69"/>
      <c r="B605" s="69"/>
      <c r="C605" s="159"/>
      <c r="D605" s="69"/>
      <c r="E605" s="69"/>
      <c r="F605" s="160"/>
      <c r="G605" s="160"/>
      <c r="H605" s="69"/>
      <c r="I605" s="69"/>
      <c r="J605" s="4"/>
      <c r="K605" s="4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 spans="1:26" ht="15.75" customHeight="1" x14ac:dyDescent="0.3">
      <c r="A606" s="69"/>
      <c r="B606" s="69"/>
      <c r="C606" s="159"/>
      <c r="D606" s="69"/>
      <c r="E606" s="69"/>
      <c r="F606" s="160"/>
      <c r="G606" s="160"/>
      <c r="H606" s="69"/>
      <c r="I606" s="69"/>
      <c r="J606" s="4"/>
      <c r="K606" s="4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 spans="1:26" ht="15.75" customHeight="1" x14ac:dyDescent="0.3">
      <c r="A607" s="69"/>
      <c r="B607" s="69"/>
      <c r="C607" s="159"/>
      <c r="D607" s="69"/>
      <c r="E607" s="69"/>
      <c r="F607" s="160"/>
      <c r="G607" s="160"/>
      <c r="H607" s="69"/>
      <c r="I607" s="69"/>
      <c r="J607" s="4"/>
      <c r="K607" s="4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 spans="1:26" ht="15.75" customHeight="1" x14ac:dyDescent="0.3">
      <c r="A608" s="69"/>
      <c r="B608" s="69"/>
      <c r="C608" s="159"/>
      <c r="D608" s="69"/>
      <c r="E608" s="69"/>
      <c r="F608" s="160"/>
      <c r="G608" s="160"/>
      <c r="H608" s="69"/>
      <c r="I608" s="69"/>
      <c r="J608" s="4"/>
      <c r="K608" s="4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 spans="1:26" ht="15.75" customHeight="1" x14ac:dyDescent="0.3">
      <c r="A609" s="69"/>
      <c r="B609" s="69"/>
      <c r="C609" s="159"/>
      <c r="D609" s="69"/>
      <c r="E609" s="69"/>
      <c r="F609" s="160"/>
      <c r="G609" s="160"/>
      <c r="H609" s="69"/>
      <c r="I609" s="69"/>
      <c r="J609" s="4"/>
      <c r="K609" s="4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 spans="1:26" ht="15.75" customHeight="1" x14ac:dyDescent="0.3">
      <c r="A610" s="69"/>
      <c r="B610" s="69"/>
      <c r="C610" s="159"/>
      <c r="D610" s="69"/>
      <c r="E610" s="69"/>
      <c r="F610" s="160"/>
      <c r="G610" s="160"/>
      <c r="H610" s="69"/>
      <c r="I610" s="69"/>
      <c r="J610" s="4"/>
      <c r="K610" s="4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 spans="1:26" ht="15.75" customHeight="1" x14ac:dyDescent="0.3">
      <c r="A611" s="69"/>
      <c r="B611" s="69"/>
      <c r="C611" s="159"/>
      <c r="D611" s="69"/>
      <c r="E611" s="69"/>
      <c r="F611" s="160"/>
      <c r="G611" s="160"/>
      <c r="H611" s="69"/>
      <c r="I611" s="69"/>
      <c r="J611" s="4"/>
      <c r="K611" s="4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 spans="1:26" ht="15.75" customHeight="1" x14ac:dyDescent="0.3">
      <c r="A612" s="69"/>
      <c r="B612" s="69"/>
      <c r="C612" s="159"/>
      <c r="D612" s="69"/>
      <c r="E612" s="69"/>
      <c r="F612" s="160"/>
      <c r="G612" s="160"/>
      <c r="H612" s="69"/>
      <c r="I612" s="69"/>
      <c r="J612" s="4"/>
      <c r="K612" s="4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 spans="1:26" ht="15.75" customHeight="1" x14ac:dyDescent="0.3">
      <c r="A613" s="69"/>
      <c r="B613" s="69"/>
      <c r="C613" s="159"/>
      <c r="D613" s="69"/>
      <c r="E613" s="69"/>
      <c r="F613" s="160"/>
      <c r="G613" s="160"/>
      <c r="H613" s="69"/>
      <c r="I613" s="69"/>
      <c r="J613" s="4"/>
      <c r="K613" s="4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 spans="1:26" ht="15.75" customHeight="1" x14ac:dyDescent="0.3">
      <c r="A614" s="69"/>
      <c r="B614" s="69"/>
      <c r="C614" s="159"/>
      <c r="D614" s="69"/>
      <c r="E614" s="69"/>
      <c r="F614" s="160"/>
      <c r="G614" s="160"/>
      <c r="H614" s="69"/>
      <c r="I614" s="69"/>
      <c r="J614" s="4"/>
      <c r="K614" s="4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 spans="1:26" ht="15.75" customHeight="1" x14ac:dyDescent="0.3">
      <c r="A615" s="69"/>
      <c r="B615" s="69"/>
      <c r="C615" s="159"/>
      <c r="D615" s="69"/>
      <c r="E615" s="69"/>
      <c r="F615" s="160"/>
      <c r="G615" s="160"/>
      <c r="H615" s="69"/>
      <c r="I615" s="69"/>
      <c r="J615" s="4"/>
      <c r="K615" s="4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 spans="1:26" ht="15.75" customHeight="1" x14ac:dyDescent="0.3">
      <c r="A616" s="69"/>
      <c r="B616" s="69"/>
      <c r="C616" s="159"/>
      <c r="D616" s="69"/>
      <c r="E616" s="69"/>
      <c r="F616" s="160"/>
      <c r="G616" s="160"/>
      <c r="H616" s="69"/>
      <c r="I616" s="69"/>
      <c r="J616" s="4"/>
      <c r="K616" s="4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 spans="1:26" ht="15.75" customHeight="1" x14ac:dyDescent="0.3">
      <c r="A617" s="69"/>
      <c r="B617" s="69"/>
      <c r="C617" s="159"/>
      <c r="D617" s="69"/>
      <c r="E617" s="69"/>
      <c r="F617" s="160"/>
      <c r="G617" s="160"/>
      <c r="H617" s="69"/>
      <c r="I617" s="69"/>
      <c r="J617" s="4"/>
      <c r="K617" s="4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 spans="1:26" ht="15.75" customHeight="1" x14ac:dyDescent="0.3">
      <c r="A618" s="69"/>
      <c r="B618" s="69"/>
      <c r="C618" s="159"/>
      <c r="D618" s="69"/>
      <c r="E618" s="69"/>
      <c r="F618" s="160"/>
      <c r="G618" s="160"/>
      <c r="H618" s="69"/>
      <c r="I618" s="69"/>
      <c r="J618" s="4"/>
      <c r="K618" s="4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 spans="1:26" ht="15.75" customHeight="1" x14ac:dyDescent="0.3">
      <c r="A619" s="69"/>
      <c r="B619" s="69"/>
      <c r="C619" s="159"/>
      <c r="D619" s="69"/>
      <c r="E619" s="69"/>
      <c r="F619" s="160"/>
      <c r="G619" s="160"/>
      <c r="H619" s="69"/>
      <c r="I619" s="69"/>
      <c r="J619" s="4"/>
      <c r="K619" s="4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 spans="1:26" ht="15.75" customHeight="1" x14ac:dyDescent="0.3">
      <c r="A620" s="69"/>
      <c r="B620" s="69"/>
      <c r="C620" s="159"/>
      <c r="D620" s="69"/>
      <c r="E620" s="69"/>
      <c r="F620" s="160"/>
      <c r="G620" s="160"/>
      <c r="H620" s="69"/>
      <c r="I620" s="69"/>
      <c r="J620" s="4"/>
      <c r="K620" s="4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 spans="1:26" ht="15.75" customHeight="1" x14ac:dyDescent="0.3">
      <c r="A621" s="69"/>
      <c r="B621" s="69"/>
      <c r="C621" s="159"/>
      <c r="D621" s="69"/>
      <c r="E621" s="69"/>
      <c r="F621" s="160"/>
      <c r="G621" s="160"/>
      <c r="H621" s="69"/>
      <c r="I621" s="69"/>
      <c r="J621" s="4"/>
      <c r="K621" s="4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 spans="1:26" ht="15.75" customHeight="1" x14ac:dyDescent="0.3">
      <c r="A622" s="69"/>
      <c r="B622" s="69"/>
      <c r="C622" s="159"/>
      <c r="D622" s="69"/>
      <c r="E622" s="69"/>
      <c r="F622" s="160"/>
      <c r="G622" s="160"/>
      <c r="H622" s="69"/>
      <c r="I622" s="69"/>
      <c r="J622" s="4"/>
      <c r="K622" s="4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 spans="1:26" ht="15.75" customHeight="1" x14ac:dyDescent="0.3">
      <c r="A623" s="69"/>
      <c r="B623" s="69"/>
      <c r="C623" s="159"/>
      <c r="D623" s="69"/>
      <c r="E623" s="69"/>
      <c r="F623" s="160"/>
      <c r="G623" s="160"/>
      <c r="H623" s="69"/>
      <c r="I623" s="69"/>
      <c r="J623" s="4"/>
      <c r="K623" s="4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 spans="1:26" ht="15.75" customHeight="1" x14ac:dyDescent="0.3">
      <c r="A624" s="69"/>
      <c r="B624" s="69"/>
      <c r="C624" s="159"/>
      <c r="D624" s="69"/>
      <c r="E624" s="69"/>
      <c r="F624" s="160"/>
      <c r="G624" s="160"/>
      <c r="H624" s="69"/>
      <c r="I624" s="69"/>
      <c r="J624" s="4"/>
      <c r="K624" s="4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 spans="1:26" ht="15.75" customHeight="1" x14ac:dyDescent="0.3">
      <c r="A625" s="69"/>
      <c r="B625" s="69"/>
      <c r="C625" s="159"/>
      <c r="D625" s="69"/>
      <c r="E625" s="69"/>
      <c r="F625" s="160"/>
      <c r="G625" s="160"/>
      <c r="H625" s="69"/>
      <c r="I625" s="69"/>
      <c r="J625" s="4"/>
      <c r="K625" s="4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 spans="1:26" ht="15.75" customHeight="1" x14ac:dyDescent="0.3">
      <c r="A626" s="69"/>
      <c r="B626" s="69"/>
      <c r="C626" s="159"/>
      <c r="D626" s="69"/>
      <c r="E626" s="69"/>
      <c r="F626" s="160"/>
      <c r="G626" s="160"/>
      <c r="H626" s="69"/>
      <c r="I626" s="69"/>
      <c r="J626" s="4"/>
      <c r="K626" s="4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 spans="1:26" ht="15.75" customHeight="1" x14ac:dyDescent="0.3">
      <c r="A627" s="69"/>
      <c r="B627" s="69"/>
      <c r="C627" s="159"/>
      <c r="D627" s="69"/>
      <c r="E627" s="69"/>
      <c r="F627" s="160"/>
      <c r="G627" s="160"/>
      <c r="H627" s="69"/>
      <c r="I627" s="69"/>
      <c r="J627" s="4"/>
      <c r="K627" s="4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 spans="1:26" ht="15.75" customHeight="1" x14ac:dyDescent="0.3">
      <c r="A628" s="69"/>
      <c r="B628" s="69"/>
      <c r="C628" s="159"/>
      <c r="D628" s="69"/>
      <c r="E628" s="69"/>
      <c r="F628" s="160"/>
      <c r="G628" s="160"/>
      <c r="H628" s="69"/>
      <c r="I628" s="69"/>
      <c r="J628" s="4"/>
      <c r="K628" s="4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 spans="1:26" ht="15.75" customHeight="1" x14ac:dyDescent="0.3">
      <c r="A629" s="69"/>
      <c r="B629" s="69"/>
      <c r="C629" s="159"/>
      <c r="D629" s="69"/>
      <c r="E629" s="69"/>
      <c r="F629" s="160"/>
      <c r="G629" s="160"/>
      <c r="H629" s="69"/>
      <c r="I629" s="69"/>
      <c r="J629" s="4"/>
      <c r="K629" s="4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 spans="1:26" ht="15.75" customHeight="1" x14ac:dyDescent="0.3">
      <c r="A630" s="69"/>
      <c r="B630" s="69"/>
      <c r="C630" s="159"/>
      <c r="D630" s="69"/>
      <c r="E630" s="69"/>
      <c r="F630" s="160"/>
      <c r="G630" s="160"/>
      <c r="H630" s="69"/>
      <c r="I630" s="69"/>
      <c r="J630" s="4"/>
      <c r="K630" s="4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 spans="1:26" ht="15.75" customHeight="1" x14ac:dyDescent="0.3">
      <c r="A631" s="69"/>
      <c r="B631" s="69"/>
      <c r="C631" s="159"/>
      <c r="D631" s="69"/>
      <c r="E631" s="69"/>
      <c r="F631" s="160"/>
      <c r="G631" s="160"/>
      <c r="H631" s="69"/>
      <c r="I631" s="69"/>
      <c r="J631" s="4"/>
      <c r="K631" s="4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 spans="1:26" ht="15.75" customHeight="1" x14ac:dyDescent="0.3">
      <c r="A632" s="69"/>
      <c r="B632" s="69"/>
      <c r="C632" s="159"/>
      <c r="D632" s="69"/>
      <c r="E632" s="69"/>
      <c r="F632" s="160"/>
      <c r="G632" s="160"/>
      <c r="H632" s="69"/>
      <c r="I632" s="69"/>
      <c r="J632" s="4"/>
      <c r="K632" s="4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 spans="1:26" ht="15.75" customHeight="1" x14ac:dyDescent="0.3">
      <c r="A633" s="69"/>
      <c r="B633" s="69"/>
      <c r="C633" s="159"/>
      <c r="D633" s="69"/>
      <c r="E633" s="69"/>
      <c r="F633" s="160"/>
      <c r="G633" s="160"/>
      <c r="H633" s="69"/>
      <c r="I633" s="69"/>
      <c r="J633" s="4"/>
      <c r="K633" s="4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 spans="1:26" ht="15.75" customHeight="1" x14ac:dyDescent="0.3">
      <c r="A634" s="69"/>
      <c r="B634" s="69"/>
      <c r="C634" s="159"/>
      <c r="D634" s="69"/>
      <c r="E634" s="69"/>
      <c r="F634" s="160"/>
      <c r="G634" s="160"/>
      <c r="H634" s="69"/>
      <c r="I634" s="69"/>
      <c r="J634" s="4"/>
      <c r="K634" s="4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 spans="1:26" ht="15.75" customHeight="1" x14ac:dyDescent="0.3">
      <c r="A635" s="69"/>
      <c r="B635" s="69"/>
      <c r="C635" s="159"/>
      <c r="D635" s="69"/>
      <c r="E635" s="69"/>
      <c r="F635" s="160"/>
      <c r="G635" s="160"/>
      <c r="H635" s="69"/>
      <c r="I635" s="69"/>
      <c r="J635" s="4"/>
      <c r="K635" s="4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 spans="1:26" ht="15.75" customHeight="1" x14ac:dyDescent="0.3">
      <c r="A636" s="69"/>
      <c r="B636" s="69"/>
      <c r="C636" s="159"/>
      <c r="D636" s="69"/>
      <c r="E636" s="69"/>
      <c r="F636" s="160"/>
      <c r="G636" s="160"/>
      <c r="H636" s="69"/>
      <c r="I636" s="69"/>
      <c r="J636" s="4"/>
      <c r="K636" s="4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 spans="1:26" ht="15.75" customHeight="1" x14ac:dyDescent="0.3">
      <c r="A637" s="69"/>
      <c r="B637" s="69"/>
      <c r="C637" s="159"/>
      <c r="D637" s="69"/>
      <c r="E637" s="69"/>
      <c r="F637" s="160"/>
      <c r="G637" s="160"/>
      <c r="H637" s="69"/>
      <c r="I637" s="69"/>
      <c r="J637" s="4"/>
      <c r="K637" s="4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 spans="1:26" ht="15.75" customHeight="1" x14ac:dyDescent="0.3">
      <c r="A638" s="69"/>
      <c r="B638" s="69"/>
      <c r="C638" s="159"/>
      <c r="D638" s="69"/>
      <c r="E638" s="69"/>
      <c r="F638" s="160"/>
      <c r="G638" s="160"/>
      <c r="H638" s="69"/>
      <c r="I638" s="69"/>
      <c r="J638" s="4"/>
      <c r="K638" s="4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 spans="1:26" ht="15.75" customHeight="1" x14ac:dyDescent="0.3">
      <c r="A639" s="69"/>
      <c r="B639" s="69"/>
      <c r="C639" s="159"/>
      <c r="D639" s="69"/>
      <c r="E639" s="69"/>
      <c r="F639" s="160"/>
      <c r="G639" s="160"/>
      <c r="H639" s="69"/>
      <c r="I639" s="69"/>
      <c r="J639" s="4"/>
      <c r="K639" s="4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 spans="1:26" ht="15.75" customHeight="1" x14ac:dyDescent="0.3">
      <c r="A640" s="69"/>
      <c r="B640" s="69"/>
      <c r="C640" s="159"/>
      <c r="D640" s="69"/>
      <c r="E640" s="69"/>
      <c r="F640" s="160"/>
      <c r="G640" s="160"/>
      <c r="H640" s="69"/>
      <c r="I640" s="69"/>
      <c r="J640" s="4"/>
      <c r="K640" s="4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 spans="1:26" ht="15.75" customHeight="1" x14ac:dyDescent="0.3">
      <c r="A641" s="69"/>
      <c r="B641" s="69"/>
      <c r="C641" s="159"/>
      <c r="D641" s="69"/>
      <c r="E641" s="69"/>
      <c r="F641" s="160"/>
      <c r="G641" s="160"/>
      <c r="H641" s="69"/>
      <c r="I641" s="69"/>
      <c r="J641" s="4"/>
      <c r="K641" s="4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 spans="1:26" ht="15.75" customHeight="1" x14ac:dyDescent="0.3">
      <c r="A642" s="69"/>
      <c r="B642" s="69"/>
      <c r="C642" s="159"/>
      <c r="D642" s="69"/>
      <c r="E642" s="69"/>
      <c r="F642" s="160"/>
      <c r="G642" s="160"/>
      <c r="H642" s="69"/>
      <c r="I642" s="69"/>
      <c r="J642" s="4"/>
      <c r="K642" s="4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 spans="1:26" ht="15.75" customHeight="1" x14ac:dyDescent="0.3">
      <c r="A643" s="69"/>
      <c r="B643" s="69"/>
      <c r="C643" s="159"/>
      <c r="D643" s="69"/>
      <c r="E643" s="69"/>
      <c r="F643" s="160"/>
      <c r="G643" s="160"/>
      <c r="H643" s="69"/>
      <c r="I643" s="69"/>
      <c r="J643" s="4"/>
      <c r="K643" s="4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 spans="1:26" ht="15.75" customHeight="1" x14ac:dyDescent="0.3">
      <c r="A644" s="69"/>
      <c r="B644" s="69"/>
      <c r="C644" s="159"/>
      <c r="D644" s="69"/>
      <c r="E644" s="69"/>
      <c r="F644" s="160"/>
      <c r="G644" s="160"/>
      <c r="H644" s="69"/>
      <c r="I644" s="69"/>
      <c r="J644" s="4"/>
      <c r="K644" s="4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 spans="1:26" ht="15.75" customHeight="1" x14ac:dyDescent="0.3">
      <c r="A645" s="69"/>
      <c r="B645" s="69"/>
      <c r="C645" s="159"/>
      <c r="D645" s="69"/>
      <c r="E645" s="69"/>
      <c r="F645" s="160"/>
      <c r="G645" s="160"/>
      <c r="H645" s="69"/>
      <c r="I645" s="69"/>
      <c r="J645" s="4"/>
      <c r="K645" s="4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 spans="1:26" ht="15.75" customHeight="1" x14ac:dyDescent="0.3">
      <c r="A646" s="69"/>
      <c r="B646" s="69"/>
      <c r="C646" s="159"/>
      <c r="D646" s="69"/>
      <c r="E646" s="69"/>
      <c r="F646" s="160"/>
      <c r="G646" s="160"/>
      <c r="H646" s="69"/>
      <c r="I646" s="69"/>
      <c r="J646" s="4"/>
      <c r="K646" s="4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 spans="1:26" ht="15.75" customHeight="1" x14ac:dyDescent="0.3">
      <c r="A647" s="69"/>
      <c r="B647" s="69"/>
      <c r="C647" s="159"/>
      <c r="D647" s="69"/>
      <c r="E647" s="69"/>
      <c r="F647" s="160"/>
      <c r="G647" s="160"/>
      <c r="H647" s="69"/>
      <c r="I647" s="69"/>
      <c r="J647" s="4"/>
      <c r="K647" s="4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 spans="1:26" ht="15.75" customHeight="1" x14ac:dyDescent="0.3">
      <c r="A648" s="69"/>
      <c r="B648" s="69"/>
      <c r="C648" s="159"/>
      <c r="D648" s="69"/>
      <c r="E648" s="69"/>
      <c r="F648" s="160"/>
      <c r="G648" s="160"/>
      <c r="H648" s="69"/>
      <c r="I648" s="69"/>
      <c r="J648" s="4"/>
      <c r="K648" s="4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 spans="1:26" ht="15.75" customHeight="1" x14ac:dyDescent="0.3">
      <c r="A649" s="69"/>
      <c r="B649" s="69"/>
      <c r="C649" s="159"/>
      <c r="D649" s="69"/>
      <c r="E649" s="69"/>
      <c r="F649" s="160"/>
      <c r="G649" s="160"/>
      <c r="H649" s="69"/>
      <c r="I649" s="69"/>
      <c r="J649" s="4"/>
      <c r="K649" s="4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 spans="1:26" ht="15.75" customHeight="1" x14ac:dyDescent="0.3">
      <c r="A650" s="69"/>
      <c r="B650" s="69"/>
      <c r="C650" s="159"/>
      <c r="D650" s="69"/>
      <c r="E650" s="69"/>
      <c r="F650" s="160"/>
      <c r="G650" s="160"/>
      <c r="H650" s="69"/>
      <c r="I650" s="69"/>
      <c r="J650" s="4"/>
      <c r="K650" s="4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 spans="1:26" ht="15.75" customHeight="1" x14ac:dyDescent="0.3">
      <c r="A651" s="69"/>
      <c r="B651" s="69"/>
      <c r="C651" s="159"/>
      <c r="D651" s="69"/>
      <c r="E651" s="69"/>
      <c r="F651" s="160"/>
      <c r="G651" s="160"/>
      <c r="H651" s="69"/>
      <c r="I651" s="69"/>
      <c r="J651" s="4"/>
      <c r="K651" s="4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 spans="1:26" ht="15.75" customHeight="1" x14ac:dyDescent="0.3">
      <c r="A652" s="69"/>
      <c r="B652" s="69"/>
      <c r="C652" s="159"/>
      <c r="D652" s="69"/>
      <c r="E652" s="69"/>
      <c r="F652" s="160"/>
      <c r="G652" s="160"/>
      <c r="H652" s="69"/>
      <c r="I652" s="69"/>
      <c r="J652" s="4"/>
      <c r="K652" s="4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 spans="1:26" ht="15.75" customHeight="1" x14ac:dyDescent="0.3">
      <c r="A653" s="69"/>
      <c r="B653" s="69"/>
      <c r="C653" s="159"/>
      <c r="D653" s="69"/>
      <c r="E653" s="69"/>
      <c r="F653" s="160"/>
      <c r="G653" s="160"/>
      <c r="H653" s="69"/>
      <c r="I653" s="69"/>
      <c r="J653" s="4"/>
      <c r="K653" s="4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 spans="1:26" ht="15.75" customHeight="1" x14ac:dyDescent="0.3">
      <c r="A654" s="69"/>
      <c r="B654" s="69"/>
      <c r="C654" s="159"/>
      <c r="D654" s="69"/>
      <c r="E654" s="69"/>
      <c r="F654" s="160"/>
      <c r="G654" s="160"/>
      <c r="H654" s="69"/>
      <c r="I654" s="69"/>
      <c r="J654" s="4"/>
      <c r="K654" s="4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 spans="1:26" ht="15.75" customHeight="1" x14ac:dyDescent="0.3">
      <c r="A655" s="69"/>
      <c r="B655" s="69"/>
      <c r="C655" s="159"/>
      <c r="D655" s="69"/>
      <c r="E655" s="69"/>
      <c r="F655" s="160"/>
      <c r="G655" s="160"/>
      <c r="H655" s="69"/>
      <c r="I655" s="69"/>
      <c r="J655" s="4"/>
      <c r="K655" s="4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 spans="1:26" ht="15.75" customHeight="1" x14ac:dyDescent="0.3">
      <c r="A656" s="69"/>
      <c r="B656" s="69"/>
      <c r="C656" s="159"/>
      <c r="D656" s="69"/>
      <c r="E656" s="69"/>
      <c r="F656" s="160"/>
      <c r="G656" s="160"/>
      <c r="H656" s="69"/>
      <c r="I656" s="69"/>
      <c r="J656" s="4"/>
      <c r="K656" s="4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 spans="1:26" ht="15.75" customHeight="1" x14ac:dyDescent="0.3">
      <c r="A657" s="69"/>
      <c r="B657" s="69"/>
      <c r="C657" s="159"/>
      <c r="D657" s="69"/>
      <c r="E657" s="69"/>
      <c r="F657" s="160"/>
      <c r="G657" s="160"/>
      <c r="H657" s="69"/>
      <c r="I657" s="69"/>
      <c r="J657" s="4"/>
      <c r="K657" s="4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 spans="1:26" ht="15.75" customHeight="1" x14ac:dyDescent="0.3">
      <c r="A658" s="69"/>
      <c r="B658" s="69"/>
      <c r="C658" s="159"/>
      <c r="D658" s="69"/>
      <c r="E658" s="69"/>
      <c r="F658" s="160"/>
      <c r="G658" s="160"/>
      <c r="H658" s="69"/>
      <c r="I658" s="69"/>
      <c r="J658" s="4"/>
      <c r="K658" s="4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 spans="1:26" ht="15.75" customHeight="1" x14ac:dyDescent="0.3">
      <c r="A659" s="69"/>
      <c r="B659" s="69"/>
      <c r="C659" s="159"/>
      <c r="D659" s="69"/>
      <c r="E659" s="69"/>
      <c r="F659" s="160"/>
      <c r="G659" s="160"/>
      <c r="H659" s="69"/>
      <c r="I659" s="69"/>
      <c r="J659" s="4"/>
      <c r="K659" s="4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 spans="1:26" ht="15.75" customHeight="1" x14ac:dyDescent="0.3">
      <c r="A660" s="69"/>
      <c r="B660" s="69"/>
      <c r="C660" s="159"/>
      <c r="D660" s="69"/>
      <c r="E660" s="69"/>
      <c r="F660" s="160"/>
      <c r="G660" s="160"/>
      <c r="H660" s="69"/>
      <c r="I660" s="69"/>
      <c r="J660" s="4"/>
      <c r="K660" s="4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 spans="1:26" ht="15.75" customHeight="1" x14ac:dyDescent="0.3">
      <c r="A661" s="69"/>
      <c r="B661" s="69"/>
      <c r="C661" s="159"/>
      <c r="D661" s="69"/>
      <c r="E661" s="69"/>
      <c r="F661" s="160"/>
      <c r="G661" s="160"/>
      <c r="H661" s="69"/>
      <c r="I661" s="69"/>
      <c r="J661" s="4"/>
      <c r="K661" s="4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 spans="1:26" ht="15.75" customHeight="1" x14ac:dyDescent="0.3">
      <c r="A662" s="69"/>
      <c r="B662" s="69"/>
      <c r="C662" s="159"/>
      <c r="D662" s="69"/>
      <c r="E662" s="69"/>
      <c r="F662" s="160"/>
      <c r="G662" s="160"/>
      <c r="H662" s="69"/>
      <c r="I662" s="69"/>
      <c r="J662" s="4"/>
      <c r="K662" s="4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 spans="1:26" ht="15.75" customHeight="1" x14ac:dyDescent="0.3">
      <c r="A663" s="69"/>
      <c r="B663" s="69"/>
      <c r="C663" s="159"/>
      <c r="D663" s="69"/>
      <c r="E663" s="69"/>
      <c r="F663" s="160"/>
      <c r="G663" s="160"/>
      <c r="H663" s="69"/>
      <c r="I663" s="69"/>
      <c r="J663" s="4"/>
      <c r="K663" s="4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 spans="1:26" ht="15.75" customHeight="1" x14ac:dyDescent="0.3">
      <c r="A664" s="69"/>
      <c r="B664" s="69"/>
      <c r="C664" s="159"/>
      <c r="D664" s="69"/>
      <c r="E664" s="69"/>
      <c r="F664" s="160"/>
      <c r="G664" s="160"/>
      <c r="H664" s="69"/>
      <c r="I664" s="69"/>
      <c r="J664" s="4"/>
      <c r="K664" s="4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 spans="1:26" ht="15.75" customHeight="1" x14ac:dyDescent="0.3">
      <c r="A665" s="69"/>
      <c r="B665" s="69"/>
      <c r="C665" s="159"/>
      <c r="D665" s="69"/>
      <c r="E665" s="69"/>
      <c r="F665" s="160"/>
      <c r="G665" s="160"/>
      <c r="H665" s="69"/>
      <c r="I665" s="69"/>
      <c r="J665" s="4"/>
      <c r="K665" s="4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 spans="1:26" ht="15.75" customHeight="1" x14ac:dyDescent="0.3">
      <c r="A666" s="69"/>
      <c r="B666" s="69"/>
      <c r="C666" s="159"/>
      <c r="D666" s="69"/>
      <c r="E666" s="69"/>
      <c r="F666" s="160"/>
      <c r="G666" s="160"/>
      <c r="H666" s="69"/>
      <c r="I666" s="69"/>
      <c r="J666" s="4"/>
      <c r="K666" s="4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 spans="1:26" ht="15.75" customHeight="1" x14ac:dyDescent="0.3">
      <c r="A667" s="69"/>
      <c r="B667" s="69"/>
      <c r="C667" s="159"/>
      <c r="D667" s="69"/>
      <c r="E667" s="69"/>
      <c r="F667" s="160"/>
      <c r="G667" s="160"/>
      <c r="H667" s="69"/>
      <c r="I667" s="69"/>
      <c r="J667" s="4"/>
      <c r="K667" s="4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 spans="1:26" ht="15.75" customHeight="1" x14ac:dyDescent="0.3">
      <c r="A668" s="69"/>
      <c r="B668" s="69"/>
      <c r="C668" s="159"/>
      <c r="D668" s="69"/>
      <c r="E668" s="69"/>
      <c r="F668" s="160"/>
      <c r="G668" s="160"/>
      <c r="H668" s="69"/>
      <c r="I668" s="69"/>
      <c r="J668" s="4"/>
      <c r="K668" s="4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 spans="1:26" ht="15.75" customHeight="1" x14ac:dyDescent="0.3">
      <c r="A669" s="69"/>
      <c r="B669" s="69"/>
      <c r="C669" s="159"/>
      <c r="D669" s="69"/>
      <c r="E669" s="69"/>
      <c r="F669" s="160"/>
      <c r="G669" s="160"/>
      <c r="H669" s="69"/>
      <c r="I669" s="69"/>
      <c r="J669" s="4"/>
      <c r="K669" s="4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 spans="1:26" ht="15.75" customHeight="1" x14ac:dyDescent="0.3">
      <c r="A670" s="69"/>
      <c r="B670" s="69"/>
      <c r="C670" s="159"/>
      <c r="D670" s="69"/>
      <c r="E670" s="69"/>
      <c r="F670" s="160"/>
      <c r="G670" s="160"/>
      <c r="H670" s="69"/>
      <c r="I670" s="69"/>
      <c r="J670" s="4"/>
      <c r="K670" s="4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 spans="1:26" ht="15.75" customHeight="1" x14ac:dyDescent="0.3">
      <c r="A671" s="69"/>
      <c r="B671" s="69"/>
      <c r="C671" s="159"/>
      <c r="D671" s="69"/>
      <c r="E671" s="69"/>
      <c r="F671" s="160"/>
      <c r="G671" s="160"/>
      <c r="H671" s="69"/>
      <c r="I671" s="69"/>
      <c r="J671" s="4"/>
      <c r="K671" s="4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 spans="1:26" ht="15.75" customHeight="1" x14ac:dyDescent="0.3">
      <c r="A672" s="69"/>
      <c r="B672" s="69"/>
      <c r="C672" s="159"/>
      <c r="D672" s="69"/>
      <c r="E672" s="69"/>
      <c r="F672" s="160"/>
      <c r="G672" s="160"/>
      <c r="H672" s="69"/>
      <c r="I672" s="69"/>
      <c r="J672" s="4"/>
      <c r="K672" s="4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 spans="1:26" ht="15.75" customHeight="1" x14ac:dyDescent="0.3">
      <c r="A673" s="69"/>
      <c r="B673" s="69"/>
      <c r="C673" s="159"/>
      <c r="D673" s="69"/>
      <c r="E673" s="69"/>
      <c r="F673" s="160"/>
      <c r="G673" s="160"/>
      <c r="H673" s="69"/>
      <c r="I673" s="69"/>
      <c r="J673" s="4"/>
      <c r="K673" s="4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 spans="1:26" ht="15.75" customHeight="1" x14ac:dyDescent="0.3">
      <c r="A674" s="69"/>
      <c r="B674" s="69"/>
      <c r="C674" s="159"/>
      <c r="D674" s="69"/>
      <c r="E674" s="69"/>
      <c r="F674" s="160"/>
      <c r="G674" s="160"/>
      <c r="H674" s="69"/>
      <c r="I674" s="69"/>
      <c r="J674" s="4"/>
      <c r="K674" s="4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 spans="1:26" ht="15.75" customHeight="1" x14ac:dyDescent="0.3">
      <c r="A675" s="69"/>
      <c r="B675" s="69"/>
      <c r="C675" s="159"/>
      <c r="D675" s="69"/>
      <c r="E675" s="69"/>
      <c r="F675" s="160"/>
      <c r="G675" s="160"/>
      <c r="H675" s="69"/>
      <c r="I675" s="69"/>
      <c r="J675" s="4"/>
      <c r="K675" s="4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 spans="1:26" ht="15.75" customHeight="1" x14ac:dyDescent="0.3">
      <c r="A676" s="69"/>
      <c r="B676" s="69"/>
      <c r="C676" s="159"/>
      <c r="D676" s="69"/>
      <c r="E676" s="69"/>
      <c r="F676" s="160"/>
      <c r="G676" s="160"/>
      <c r="H676" s="69"/>
      <c r="I676" s="69"/>
      <c r="J676" s="4"/>
      <c r="K676" s="4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 spans="1:26" ht="15.75" customHeight="1" x14ac:dyDescent="0.3">
      <c r="A677" s="69"/>
      <c r="B677" s="69"/>
      <c r="C677" s="159"/>
      <c r="D677" s="69"/>
      <c r="E677" s="69"/>
      <c r="F677" s="160"/>
      <c r="G677" s="160"/>
      <c r="H677" s="69"/>
      <c r="I677" s="69"/>
      <c r="J677" s="4"/>
      <c r="K677" s="4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 spans="1:26" ht="15.75" customHeight="1" x14ac:dyDescent="0.3">
      <c r="A678" s="69"/>
      <c r="B678" s="69"/>
      <c r="C678" s="159"/>
      <c r="D678" s="69"/>
      <c r="E678" s="69"/>
      <c r="F678" s="160"/>
      <c r="G678" s="160"/>
      <c r="H678" s="69"/>
      <c r="I678" s="69"/>
      <c r="J678" s="4"/>
      <c r="K678" s="4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 spans="1:26" ht="15.75" customHeight="1" x14ac:dyDescent="0.3">
      <c r="A679" s="69"/>
      <c r="B679" s="69"/>
      <c r="C679" s="159"/>
      <c r="D679" s="69"/>
      <c r="E679" s="69"/>
      <c r="F679" s="160"/>
      <c r="G679" s="160"/>
      <c r="H679" s="69"/>
      <c r="I679" s="69"/>
      <c r="J679" s="4"/>
      <c r="K679" s="4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 spans="1:26" ht="15.75" customHeight="1" x14ac:dyDescent="0.3">
      <c r="A680" s="69"/>
      <c r="B680" s="69"/>
      <c r="C680" s="159"/>
      <c r="D680" s="69"/>
      <c r="E680" s="69"/>
      <c r="F680" s="160"/>
      <c r="G680" s="160"/>
      <c r="H680" s="69"/>
      <c r="I680" s="69"/>
      <c r="J680" s="4"/>
      <c r="K680" s="4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 spans="1:26" ht="15.75" customHeight="1" x14ac:dyDescent="0.3">
      <c r="A681" s="69"/>
      <c r="B681" s="69"/>
      <c r="C681" s="159"/>
      <c r="D681" s="69"/>
      <c r="E681" s="69"/>
      <c r="F681" s="160"/>
      <c r="G681" s="160"/>
      <c r="H681" s="69"/>
      <c r="I681" s="69"/>
      <c r="J681" s="4"/>
      <c r="K681" s="4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 spans="1:26" ht="15.75" customHeight="1" x14ac:dyDescent="0.3">
      <c r="A682" s="69"/>
      <c r="B682" s="69"/>
      <c r="C682" s="159"/>
      <c r="D682" s="69"/>
      <c r="E682" s="69"/>
      <c r="F682" s="160"/>
      <c r="G682" s="160"/>
      <c r="H682" s="69"/>
      <c r="I682" s="69"/>
      <c r="J682" s="4"/>
      <c r="K682" s="4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 spans="1:26" ht="15.75" customHeight="1" x14ac:dyDescent="0.3">
      <c r="A683" s="69"/>
      <c r="B683" s="69"/>
      <c r="C683" s="159"/>
      <c r="D683" s="69"/>
      <c r="E683" s="69"/>
      <c r="F683" s="160"/>
      <c r="G683" s="160"/>
      <c r="H683" s="69"/>
      <c r="I683" s="69"/>
      <c r="J683" s="4"/>
      <c r="K683" s="4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 spans="1:26" ht="15.75" customHeight="1" x14ac:dyDescent="0.3">
      <c r="A684" s="69"/>
      <c r="B684" s="69"/>
      <c r="C684" s="159"/>
      <c r="D684" s="69"/>
      <c r="E684" s="69"/>
      <c r="F684" s="160"/>
      <c r="G684" s="160"/>
      <c r="H684" s="69"/>
      <c r="I684" s="69"/>
      <c r="J684" s="4"/>
      <c r="K684" s="4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 spans="1:26" ht="15.75" customHeight="1" x14ac:dyDescent="0.3">
      <c r="A685" s="69"/>
      <c r="B685" s="69"/>
      <c r="C685" s="159"/>
      <c r="D685" s="69"/>
      <c r="E685" s="69"/>
      <c r="F685" s="160"/>
      <c r="G685" s="160"/>
      <c r="H685" s="69"/>
      <c r="I685" s="69"/>
      <c r="J685" s="4"/>
      <c r="K685" s="4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 spans="1:26" ht="15.75" customHeight="1" x14ac:dyDescent="0.3">
      <c r="A686" s="69"/>
      <c r="B686" s="69"/>
      <c r="C686" s="159"/>
      <c r="D686" s="69"/>
      <c r="E686" s="69"/>
      <c r="F686" s="160"/>
      <c r="G686" s="160"/>
      <c r="H686" s="69"/>
      <c r="I686" s="69"/>
      <c r="J686" s="4"/>
      <c r="K686" s="4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 spans="1:26" ht="15.75" customHeight="1" x14ac:dyDescent="0.3">
      <c r="A687" s="69"/>
      <c r="B687" s="69"/>
      <c r="C687" s="159"/>
      <c r="D687" s="69"/>
      <c r="E687" s="69"/>
      <c r="F687" s="160"/>
      <c r="G687" s="160"/>
      <c r="H687" s="69"/>
      <c r="I687" s="69"/>
      <c r="J687" s="4"/>
      <c r="K687" s="4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 spans="1:26" ht="15.75" customHeight="1" x14ac:dyDescent="0.3">
      <c r="A688" s="69"/>
      <c r="B688" s="69"/>
      <c r="C688" s="159"/>
      <c r="D688" s="69"/>
      <c r="E688" s="69"/>
      <c r="F688" s="160"/>
      <c r="G688" s="160"/>
      <c r="H688" s="69"/>
      <c r="I688" s="69"/>
      <c r="J688" s="4"/>
      <c r="K688" s="4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 spans="1:26" ht="15.75" customHeight="1" x14ac:dyDescent="0.3">
      <c r="A689" s="69"/>
      <c r="B689" s="69"/>
      <c r="C689" s="159"/>
      <c r="D689" s="69"/>
      <c r="E689" s="69"/>
      <c r="F689" s="160"/>
      <c r="G689" s="160"/>
      <c r="H689" s="69"/>
      <c r="I689" s="69"/>
      <c r="J689" s="4"/>
      <c r="K689" s="4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 spans="1:26" ht="15.75" customHeight="1" x14ac:dyDescent="0.3">
      <c r="A690" s="69"/>
      <c r="B690" s="69"/>
      <c r="C690" s="159"/>
      <c r="D690" s="69"/>
      <c r="E690" s="69"/>
      <c r="F690" s="160"/>
      <c r="G690" s="160"/>
      <c r="H690" s="69"/>
      <c r="I690" s="69"/>
      <c r="J690" s="4"/>
      <c r="K690" s="4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 spans="1:26" ht="15.75" customHeight="1" x14ac:dyDescent="0.3">
      <c r="A691" s="69"/>
      <c r="B691" s="69"/>
      <c r="C691" s="159"/>
      <c r="D691" s="69"/>
      <c r="E691" s="69"/>
      <c r="F691" s="160"/>
      <c r="G691" s="160"/>
      <c r="H691" s="69"/>
      <c r="I691" s="69"/>
      <c r="J691" s="4"/>
      <c r="K691" s="4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 spans="1:26" ht="15.75" customHeight="1" x14ac:dyDescent="0.3">
      <c r="A692" s="69"/>
      <c r="B692" s="69"/>
      <c r="C692" s="159"/>
      <c r="D692" s="69"/>
      <c r="E692" s="69"/>
      <c r="F692" s="160"/>
      <c r="G692" s="160"/>
      <c r="H692" s="69"/>
      <c r="I692" s="69"/>
      <c r="J692" s="4"/>
      <c r="K692" s="4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 spans="1:26" ht="15.75" customHeight="1" x14ac:dyDescent="0.3">
      <c r="A693" s="69"/>
      <c r="B693" s="69"/>
      <c r="C693" s="159"/>
      <c r="D693" s="69"/>
      <c r="E693" s="69"/>
      <c r="F693" s="160"/>
      <c r="G693" s="160"/>
      <c r="H693" s="69"/>
      <c r="I693" s="69"/>
      <c r="J693" s="4"/>
      <c r="K693" s="4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 spans="1:26" ht="15.75" customHeight="1" x14ac:dyDescent="0.3">
      <c r="A694" s="69"/>
      <c r="B694" s="69"/>
      <c r="C694" s="159"/>
      <c r="D694" s="69"/>
      <c r="E694" s="69"/>
      <c r="F694" s="160"/>
      <c r="G694" s="160"/>
      <c r="H694" s="69"/>
      <c r="I694" s="69"/>
      <c r="J694" s="4"/>
      <c r="K694" s="4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 spans="1:26" ht="15.75" customHeight="1" x14ac:dyDescent="0.3">
      <c r="A695" s="69"/>
      <c r="B695" s="69"/>
      <c r="C695" s="159"/>
      <c r="D695" s="69"/>
      <c r="E695" s="69"/>
      <c r="F695" s="160"/>
      <c r="G695" s="160"/>
      <c r="H695" s="69"/>
      <c r="I695" s="69"/>
      <c r="J695" s="4"/>
      <c r="K695" s="4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 spans="1:26" ht="15.75" customHeight="1" x14ac:dyDescent="0.3">
      <c r="A696" s="69"/>
      <c r="B696" s="69"/>
      <c r="C696" s="159"/>
      <c r="D696" s="69"/>
      <c r="E696" s="69"/>
      <c r="F696" s="160"/>
      <c r="G696" s="160"/>
      <c r="H696" s="69"/>
      <c r="I696" s="69"/>
      <c r="J696" s="4"/>
      <c r="K696" s="4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 spans="1:26" ht="15.75" customHeight="1" x14ac:dyDescent="0.3">
      <c r="A697" s="69"/>
      <c r="B697" s="69"/>
      <c r="C697" s="159"/>
      <c r="D697" s="69"/>
      <c r="E697" s="69"/>
      <c r="F697" s="160"/>
      <c r="G697" s="160"/>
      <c r="H697" s="69"/>
      <c r="I697" s="69"/>
      <c r="J697" s="4"/>
      <c r="K697" s="4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 spans="1:26" ht="15.75" customHeight="1" x14ac:dyDescent="0.3">
      <c r="A698" s="69"/>
      <c r="B698" s="69"/>
      <c r="C698" s="159"/>
      <c r="D698" s="69"/>
      <c r="E698" s="69"/>
      <c r="F698" s="160"/>
      <c r="G698" s="160"/>
      <c r="H698" s="69"/>
      <c r="I698" s="69"/>
      <c r="J698" s="4"/>
      <c r="K698" s="4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 spans="1:26" ht="15.75" customHeight="1" x14ac:dyDescent="0.3">
      <c r="A699" s="69"/>
      <c r="B699" s="69"/>
      <c r="C699" s="159"/>
      <c r="D699" s="69"/>
      <c r="E699" s="69"/>
      <c r="F699" s="160"/>
      <c r="G699" s="160"/>
      <c r="H699" s="69"/>
      <c r="I699" s="69"/>
      <c r="J699" s="4"/>
      <c r="K699" s="4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 spans="1:26" ht="15.75" customHeight="1" x14ac:dyDescent="0.3">
      <c r="A700" s="69"/>
      <c r="B700" s="69"/>
      <c r="C700" s="159"/>
      <c r="D700" s="69"/>
      <c r="E700" s="69"/>
      <c r="F700" s="160"/>
      <c r="G700" s="160"/>
      <c r="H700" s="69"/>
      <c r="I700" s="69"/>
      <c r="J700" s="4"/>
      <c r="K700" s="4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 spans="1:26" ht="15.75" customHeight="1" x14ac:dyDescent="0.3">
      <c r="A701" s="69"/>
      <c r="B701" s="69"/>
      <c r="C701" s="159"/>
      <c r="D701" s="69"/>
      <c r="E701" s="69"/>
      <c r="F701" s="160"/>
      <c r="G701" s="160"/>
      <c r="H701" s="69"/>
      <c r="I701" s="69"/>
      <c r="J701" s="4"/>
      <c r="K701" s="4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 spans="1:26" ht="15.75" customHeight="1" x14ac:dyDescent="0.3">
      <c r="A702" s="69"/>
      <c r="B702" s="69"/>
      <c r="C702" s="159"/>
      <c r="D702" s="69"/>
      <c r="E702" s="69"/>
      <c r="F702" s="160"/>
      <c r="G702" s="160"/>
      <c r="H702" s="69"/>
      <c r="I702" s="69"/>
      <c r="J702" s="4"/>
      <c r="K702" s="4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 spans="1:26" ht="15.75" customHeight="1" x14ac:dyDescent="0.3">
      <c r="A703" s="69"/>
      <c r="B703" s="69"/>
      <c r="C703" s="159"/>
      <c r="D703" s="69"/>
      <c r="E703" s="69"/>
      <c r="F703" s="160"/>
      <c r="G703" s="160"/>
      <c r="H703" s="69"/>
      <c r="I703" s="69"/>
      <c r="J703" s="4"/>
      <c r="K703" s="4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 spans="1:26" ht="15.75" customHeight="1" x14ac:dyDescent="0.3">
      <c r="A704" s="69"/>
      <c r="B704" s="69"/>
      <c r="C704" s="159"/>
      <c r="D704" s="69"/>
      <c r="E704" s="69"/>
      <c r="F704" s="160"/>
      <c r="G704" s="160"/>
      <c r="H704" s="69"/>
      <c r="I704" s="69"/>
      <c r="J704" s="4"/>
      <c r="K704" s="4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 spans="1:26" ht="15.75" customHeight="1" x14ac:dyDescent="0.3">
      <c r="A705" s="69"/>
      <c r="B705" s="69"/>
      <c r="C705" s="159"/>
      <c r="D705" s="69"/>
      <c r="E705" s="69"/>
      <c r="F705" s="160"/>
      <c r="G705" s="160"/>
      <c r="H705" s="69"/>
      <c r="I705" s="69"/>
      <c r="J705" s="4"/>
      <c r="K705" s="4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 spans="1:26" ht="15.75" customHeight="1" x14ac:dyDescent="0.3">
      <c r="A706" s="69"/>
      <c r="B706" s="69"/>
      <c r="C706" s="159"/>
      <c r="D706" s="69"/>
      <c r="E706" s="69"/>
      <c r="F706" s="160"/>
      <c r="G706" s="160"/>
      <c r="H706" s="69"/>
      <c r="I706" s="69"/>
      <c r="J706" s="4"/>
      <c r="K706" s="4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 spans="1:26" ht="15.75" customHeight="1" x14ac:dyDescent="0.3">
      <c r="A707" s="69"/>
      <c r="B707" s="69"/>
      <c r="C707" s="159"/>
      <c r="D707" s="69"/>
      <c r="E707" s="69"/>
      <c r="F707" s="160"/>
      <c r="G707" s="160"/>
      <c r="H707" s="69"/>
      <c r="I707" s="69"/>
      <c r="J707" s="4"/>
      <c r="K707" s="4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 spans="1:26" ht="15.75" customHeight="1" x14ac:dyDescent="0.3">
      <c r="A708" s="69"/>
      <c r="B708" s="69"/>
      <c r="C708" s="159"/>
      <c r="D708" s="69"/>
      <c r="E708" s="69"/>
      <c r="F708" s="160"/>
      <c r="G708" s="160"/>
      <c r="H708" s="69"/>
      <c r="I708" s="69"/>
      <c r="J708" s="4"/>
      <c r="K708" s="4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 spans="1:26" ht="15.75" customHeight="1" x14ac:dyDescent="0.3">
      <c r="A709" s="69"/>
      <c r="B709" s="69"/>
      <c r="C709" s="159"/>
      <c r="D709" s="69"/>
      <c r="E709" s="69"/>
      <c r="F709" s="160"/>
      <c r="G709" s="160"/>
      <c r="H709" s="69"/>
      <c r="I709" s="69"/>
      <c r="J709" s="4"/>
      <c r="K709" s="4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 spans="1:26" ht="15.75" customHeight="1" x14ac:dyDescent="0.3">
      <c r="A710" s="69"/>
      <c r="B710" s="69"/>
      <c r="C710" s="159"/>
      <c r="D710" s="69"/>
      <c r="E710" s="69"/>
      <c r="F710" s="160"/>
      <c r="G710" s="160"/>
      <c r="H710" s="69"/>
      <c r="I710" s="69"/>
      <c r="J710" s="4"/>
      <c r="K710" s="4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 spans="1:26" ht="15.75" customHeight="1" x14ac:dyDescent="0.3">
      <c r="A711" s="69"/>
      <c r="B711" s="69"/>
      <c r="C711" s="159"/>
      <c r="D711" s="69"/>
      <c r="E711" s="69"/>
      <c r="F711" s="160"/>
      <c r="G711" s="160"/>
      <c r="H711" s="69"/>
      <c r="I711" s="69"/>
      <c r="J711" s="4"/>
      <c r="K711" s="4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 spans="1:26" ht="15.75" customHeight="1" x14ac:dyDescent="0.3">
      <c r="A712" s="69"/>
      <c r="B712" s="69"/>
      <c r="C712" s="159"/>
      <c r="D712" s="69"/>
      <c r="E712" s="69"/>
      <c r="F712" s="160"/>
      <c r="G712" s="160"/>
      <c r="H712" s="69"/>
      <c r="I712" s="69"/>
      <c r="J712" s="4"/>
      <c r="K712" s="4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 spans="1:26" ht="15.75" customHeight="1" x14ac:dyDescent="0.3">
      <c r="A713" s="69"/>
      <c r="B713" s="69"/>
      <c r="C713" s="159"/>
      <c r="D713" s="69"/>
      <c r="E713" s="69"/>
      <c r="F713" s="160"/>
      <c r="G713" s="160"/>
      <c r="H713" s="69"/>
      <c r="I713" s="69"/>
      <c r="J713" s="4"/>
      <c r="K713" s="4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 spans="1:26" ht="15.75" customHeight="1" x14ac:dyDescent="0.3">
      <c r="A714" s="69"/>
      <c r="B714" s="69"/>
      <c r="C714" s="159"/>
      <c r="D714" s="69"/>
      <c r="E714" s="69"/>
      <c r="F714" s="160"/>
      <c r="G714" s="160"/>
      <c r="H714" s="69"/>
      <c r="I714" s="69"/>
      <c r="J714" s="4"/>
      <c r="K714" s="4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 spans="1:26" ht="15.75" customHeight="1" x14ac:dyDescent="0.3">
      <c r="A715" s="69"/>
      <c r="B715" s="69"/>
      <c r="C715" s="159"/>
      <c r="D715" s="69"/>
      <c r="E715" s="69"/>
      <c r="F715" s="160"/>
      <c r="G715" s="160"/>
      <c r="H715" s="69"/>
      <c r="I715" s="69"/>
      <c r="J715" s="4"/>
      <c r="K715" s="4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 spans="1:26" ht="15.75" customHeight="1" x14ac:dyDescent="0.3">
      <c r="A716" s="69"/>
      <c r="B716" s="69"/>
      <c r="C716" s="159"/>
      <c r="D716" s="69"/>
      <c r="E716" s="69"/>
      <c r="F716" s="160"/>
      <c r="G716" s="160"/>
      <c r="H716" s="69"/>
      <c r="I716" s="69"/>
      <c r="J716" s="4"/>
      <c r="K716" s="4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 spans="1:26" ht="15.75" customHeight="1" x14ac:dyDescent="0.3">
      <c r="A717" s="69"/>
      <c r="B717" s="69"/>
      <c r="C717" s="159"/>
      <c r="D717" s="69"/>
      <c r="E717" s="69"/>
      <c r="F717" s="160"/>
      <c r="G717" s="160"/>
      <c r="H717" s="69"/>
      <c r="I717" s="69"/>
      <c r="J717" s="4"/>
      <c r="K717" s="4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 spans="1:26" ht="15.75" customHeight="1" x14ac:dyDescent="0.3">
      <c r="A718" s="69"/>
      <c r="B718" s="69"/>
      <c r="C718" s="159"/>
      <c r="D718" s="69"/>
      <c r="E718" s="69"/>
      <c r="F718" s="160"/>
      <c r="G718" s="160"/>
      <c r="H718" s="69"/>
      <c r="I718" s="69"/>
      <c r="J718" s="4"/>
      <c r="K718" s="4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 spans="1:26" ht="15.75" customHeight="1" x14ac:dyDescent="0.3">
      <c r="A719" s="69"/>
      <c r="B719" s="69"/>
      <c r="C719" s="159"/>
      <c r="D719" s="69"/>
      <c r="E719" s="69"/>
      <c r="F719" s="160"/>
      <c r="G719" s="160"/>
      <c r="H719" s="69"/>
      <c r="I719" s="69"/>
      <c r="J719" s="4"/>
      <c r="K719" s="4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 spans="1:26" ht="15.75" customHeight="1" x14ac:dyDescent="0.3">
      <c r="A720" s="69"/>
      <c r="B720" s="69"/>
      <c r="C720" s="159"/>
      <c r="D720" s="69"/>
      <c r="E720" s="69"/>
      <c r="F720" s="160"/>
      <c r="G720" s="160"/>
      <c r="H720" s="69"/>
      <c r="I720" s="69"/>
      <c r="J720" s="4"/>
      <c r="K720" s="4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 spans="1:26" ht="15.75" customHeight="1" x14ac:dyDescent="0.3">
      <c r="A721" s="69"/>
      <c r="B721" s="69"/>
      <c r="C721" s="159"/>
      <c r="D721" s="69"/>
      <c r="E721" s="69"/>
      <c r="F721" s="160"/>
      <c r="G721" s="160"/>
      <c r="H721" s="69"/>
      <c r="I721" s="69"/>
      <c r="J721" s="4"/>
      <c r="K721" s="4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 spans="1:26" ht="15.75" customHeight="1" x14ac:dyDescent="0.3">
      <c r="A722" s="69"/>
      <c r="B722" s="69"/>
      <c r="C722" s="159"/>
      <c r="D722" s="69"/>
      <c r="E722" s="69"/>
      <c r="F722" s="160"/>
      <c r="G722" s="160"/>
      <c r="H722" s="69"/>
      <c r="I722" s="69"/>
      <c r="J722" s="4"/>
      <c r="K722" s="4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 spans="1:26" ht="15.75" customHeight="1" x14ac:dyDescent="0.3">
      <c r="A723" s="69"/>
      <c r="B723" s="69"/>
      <c r="C723" s="159"/>
      <c r="D723" s="69"/>
      <c r="E723" s="69"/>
      <c r="F723" s="160"/>
      <c r="G723" s="160"/>
      <c r="H723" s="69"/>
      <c r="I723" s="69"/>
      <c r="J723" s="4"/>
      <c r="K723" s="4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 spans="1:26" ht="15.75" customHeight="1" x14ac:dyDescent="0.3">
      <c r="A724" s="69"/>
      <c r="B724" s="69"/>
      <c r="C724" s="159"/>
      <c r="D724" s="69"/>
      <c r="E724" s="69"/>
      <c r="F724" s="160"/>
      <c r="G724" s="160"/>
      <c r="H724" s="69"/>
      <c r="I724" s="69"/>
      <c r="J724" s="4"/>
      <c r="K724" s="4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 spans="1:26" ht="15.75" customHeight="1" x14ac:dyDescent="0.3">
      <c r="A725" s="69"/>
      <c r="B725" s="69"/>
      <c r="C725" s="159"/>
      <c r="D725" s="69"/>
      <c r="E725" s="69"/>
      <c r="F725" s="160"/>
      <c r="G725" s="160"/>
      <c r="H725" s="69"/>
      <c r="I725" s="69"/>
      <c r="J725" s="4"/>
      <c r="K725" s="4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 spans="1:26" ht="15.75" customHeight="1" x14ac:dyDescent="0.3">
      <c r="A726" s="69"/>
      <c r="B726" s="69"/>
      <c r="C726" s="159"/>
      <c r="D726" s="69"/>
      <c r="E726" s="69"/>
      <c r="F726" s="160"/>
      <c r="G726" s="160"/>
      <c r="H726" s="69"/>
      <c r="I726" s="69"/>
      <c r="J726" s="4"/>
      <c r="K726" s="4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 spans="1:26" ht="15.75" customHeight="1" x14ac:dyDescent="0.3">
      <c r="A727" s="69"/>
      <c r="B727" s="69"/>
      <c r="C727" s="159"/>
      <c r="D727" s="69"/>
      <c r="E727" s="69"/>
      <c r="F727" s="160"/>
      <c r="G727" s="160"/>
      <c r="H727" s="69"/>
      <c r="I727" s="69"/>
      <c r="J727" s="4"/>
      <c r="K727" s="4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 spans="1:26" ht="15.75" customHeight="1" x14ac:dyDescent="0.3">
      <c r="A728" s="69"/>
      <c r="B728" s="69"/>
      <c r="C728" s="159"/>
      <c r="D728" s="69"/>
      <c r="E728" s="69"/>
      <c r="F728" s="160"/>
      <c r="G728" s="160"/>
      <c r="H728" s="69"/>
      <c r="I728" s="69"/>
      <c r="J728" s="4"/>
      <c r="K728" s="4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 spans="1:26" ht="15.75" customHeight="1" x14ac:dyDescent="0.3">
      <c r="A729" s="69"/>
      <c r="B729" s="69"/>
      <c r="C729" s="159"/>
      <c r="D729" s="69"/>
      <c r="E729" s="69"/>
      <c r="F729" s="160"/>
      <c r="G729" s="160"/>
      <c r="H729" s="69"/>
      <c r="I729" s="69"/>
      <c r="J729" s="4"/>
      <c r="K729" s="4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 spans="1:26" ht="15.75" customHeight="1" x14ac:dyDescent="0.3">
      <c r="A730" s="69"/>
      <c r="B730" s="69"/>
      <c r="C730" s="159"/>
      <c r="D730" s="69"/>
      <c r="E730" s="69"/>
      <c r="F730" s="160"/>
      <c r="G730" s="160"/>
      <c r="H730" s="69"/>
      <c r="I730" s="69"/>
      <c r="J730" s="4"/>
      <c r="K730" s="4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 spans="1:26" ht="15.75" customHeight="1" x14ac:dyDescent="0.3">
      <c r="A731" s="69"/>
      <c r="B731" s="69"/>
      <c r="C731" s="159"/>
      <c r="D731" s="69"/>
      <c r="E731" s="69"/>
      <c r="F731" s="160"/>
      <c r="G731" s="160"/>
      <c r="H731" s="69"/>
      <c r="I731" s="69"/>
      <c r="J731" s="4"/>
      <c r="K731" s="4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 spans="1:26" ht="15.75" customHeight="1" x14ac:dyDescent="0.3">
      <c r="A732" s="69"/>
      <c r="B732" s="69"/>
      <c r="C732" s="159"/>
      <c r="D732" s="69"/>
      <c r="E732" s="69"/>
      <c r="F732" s="160"/>
      <c r="G732" s="160"/>
      <c r="H732" s="69"/>
      <c r="I732" s="69"/>
      <c r="J732" s="4"/>
      <c r="K732" s="4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 spans="1:26" ht="15.75" customHeight="1" x14ac:dyDescent="0.3">
      <c r="A733" s="69"/>
      <c r="B733" s="69"/>
      <c r="C733" s="159"/>
      <c r="D733" s="69"/>
      <c r="E733" s="69"/>
      <c r="F733" s="160"/>
      <c r="G733" s="160"/>
      <c r="H733" s="69"/>
      <c r="I733" s="69"/>
      <c r="J733" s="4"/>
      <c r="K733" s="4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 spans="1:26" ht="15.75" customHeight="1" x14ac:dyDescent="0.3">
      <c r="A734" s="69"/>
      <c r="B734" s="69"/>
      <c r="C734" s="159"/>
      <c r="D734" s="69"/>
      <c r="E734" s="69"/>
      <c r="F734" s="160"/>
      <c r="G734" s="160"/>
      <c r="H734" s="69"/>
      <c r="I734" s="69"/>
      <c r="J734" s="4"/>
      <c r="K734" s="4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 spans="1:26" ht="15.75" customHeight="1" x14ac:dyDescent="0.3">
      <c r="A735" s="69"/>
      <c r="B735" s="69"/>
      <c r="C735" s="159"/>
      <c r="D735" s="69"/>
      <c r="E735" s="69"/>
      <c r="F735" s="160"/>
      <c r="G735" s="160"/>
      <c r="H735" s="69"/>
      <c r="I735" s="69"/>
      <c r="J735" s="4"/>
      <c r="K735" s="4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 spans="1:26" ht="15.75" customHeight="1" x14ac:dyDescent="0.3">
      <c r="A736" s="69"/>
      <c r="B736" s="69"/>
      <c r="C736" s="159"/>
      <c r="D736" s="69"/>
      <c r="E736" s="69"/>
      <c r="F736" s="160"/>
      <c r="G736" s="160"/>
      <c r="H736" s="69"/>
      <c r="I736" s="69"/>
      <c r="J736" s="4"/>
      <c r="K736" s="4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 spans="1:26" ht="15.75" customHeight="1" x14ac:dyDescent="0.3">
      <c r="A737" s="69"/>
      <c r="B737" s="69"/>
      <c r="C737" s="159"/>
      <c r="D737" s="69"/>
      <c r="E737" s="69"/>
      <c r="F737" s="160"/>
      <c r="G737" s="160"/>
      <c r="H737" s="69"/>
      <c r="I737" s="69"/>
      <c r="J737" s="4"/>
      <c r="K737" s="4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 spans="1:26" ht="15.75" customHeight="1" x14ac:dyDescent="0.3">
      <c r="A738" s="69"/>
      <c r="B738" s="69"/>
      <c r="C738" s="159"/>
      <c r="D738" s="69"/>
      <c r="E738" s="69"/>
      <c r="F738" s="160"/>
      <c r="G738" s="160"/>
      <c r="H738" s="69"/>
      <c r="I738" s="69"/>
      <c r="J738" s="4"/>
      <c r="K738" s="4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 spans="1:26" ht="15.75" customHeight="1" x14ac:dyDescent="0.3">
      <c r="A739" s="69"/>
      <c r="B739" s="69"/>
      <c r="C739" s="159"/>
      <c r="D739" s="69"/>
      <c r="E739" s="69"/>
      <c r="F739" s="160"/>
      <c r="G739" s="160"/>
      <c r="H739" s="69"/>
      <c r="I739" s="69"/>
      <c r="J739" s="4"/>
      <c r="K739" s="4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 spans="1:26" ht="15.75" customHeight="1" x14ac:dyDescent="0.3">
      <c r="A740" s="69"/>
      <c r="B740" s="69"/>
      <c r="C740" s="159"/>
      <c r="D740" s="69"/>
      <c r="E740" s="69"/>
      <c r="F740" s="160"/>
      <c r="G740" s="160"/>
      <c r="H740" s="69"/>
      <c r="I740" s="69"/>
      <c r="J740" s="4"/>
      <c r="K740" s="4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 spans="1:26" ht="15.75" customHeight="1" x14ac:dyDescent="0.3">
      <c r="A741" s="69"/>
      <c r="B741" s="69"/>
      <c r="C741" s="159"/>
      <c r="D741" s="69"/>
      <c r="E741" s="69"/>
      <c r="F741" s="160"/>
      <c r="G741" s="160"/>
      <c r="H741" s="69"/>
      <c r="I741" s="69"/>
      <c r="J741" s="4"/>
      <c r="K741" s="4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 spans="1:26" ht="15.75" customHeight="1" x14ac:dyDescent="0.3">
      <c r="A742" s="69"/>
      <c r="B742" s="69"/>
      <c r="C742" s="159"/>
      <c r="D742" s="69"/>
      <c r="E742" s="69"/>
      <c r="F742" s="160"/>
      <c r="G742" s="160"/>
      <c r="H742" s="69"/>
      <c r="I742" s="69"/>
      <c r="J742" s="4"/>
      <c r="K742" s="4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 spans="1:26" ht="15.75" customHeight="1" x14ac:dyDescent="0.3">
      <c r="A743" s="69"/>
      <c r="B743" s="69"/>
      <c r="C743" s="159"/>
      <c r="D743" s="69"/>
      <c r="E743" s="69"/>
      <c r="F743" s="160"/>
      <c r="G743" s="160"/>
      <c r="H743" s="69"/>
      <c r="I743" s="69"/>
      <c r="J743" s="4"/>
      <c r="K743" s="4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 spans="1:26" ht="15.75" customHeight="1" x14ac:dyDescent="0.3">
      <c r="A744" s="69"/>
      <c r="B744" s="69"/>
      <c r="C744" s="159"/>
      <c r="D744" s="69"/>
      <c r="E744" s="69"/>
      <c r="F744" s="160"/>
      <c r="G744" s="160"/>
      <c r="H744" s="69"/>
      <c r="I744" s="69"/>
      <c r="J744" s="4"/>
      <c r="K744" s="4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 spans="1:26" ht="15.75" customHeight="1" x14ac:dyDescent="0.3">
      <c r="A745" s="69"/>
      <c r="B745" s="69"/>
      <c r="C745" s="159"/>
      <c r="D745" s="69"/>
      <c r="E745" s="69"/>
      <c r="F745" s="160"/>
      <c r="G745" s="160"/>
      <c r="H745" s="69"/>
      <c r="I745" s="69"/>
      <c r="J745" s="4"/>
      <c r="K745" s="4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 spans="1:26" ht="15.75" customHeight="1" x14ac:dyDescent="0.3">
      <c r="A746" s="69"/>
      <c r="B746" s="69"/>
      <c r="C746" s="159"/>
      <c r="D746" s="69"/>
      <c r="E746" s="69"/>
      <c r="F746" s="160"/>
      <c r="G746" s="160"/>
      <c r="H746" s="69"/>
      <c r="I746" s="69"/>
      <c r="J746" s="4"/>
      <c r="K746" s="4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 spans="1:26" ht="15.75" customHeight="1" x14ac:dyDescent="0.3">
      <c r="A747" s="69"/>
      <c r="B747" s="69"/>
      <c r="C747" s="159"/>
      <c r="D747" s="69"/>
      <c r="E747" s="69"/>
      <c r="F747" s="160"/>
      <c r="G747" s="160"/>
      <c r="H747" s="69"/>
      <c r="I747" s="69"/>
      <c r="J747" s="4"/>
      <c r="K747" s="4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 spans="1:26" ht="15.75" customHeight="1" x14ac:dyDescent="0.3">
      <c r="A748" s="69"/>
      <c r="B748" s="69"/>
      <c r="C748" s="159"/>
      <c r="D748" s="69"/>
      <c r="E748" s="69"/>
      <c r="F748" s="160"/>
      <c r="G748" s="160"/>
      <c r="H748" s="69"/>
      <c r="I748" s="69"/>
      <c r="J748" s="4"/>
      <c r="K748" s="4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 spans="1:26" ht="15.75" customHeight="1" x14ac:dyDescent="0.3">
      <c r="A749" s="69"/>
      <c r="B749" s="69"/>
      <c r="C749" s="159"/>
      <c r="D749" s="69"/>
      <c r="E749" s="69"/>
      <c r="F749" s="160"/>
      <c r="G749" s="160"/>
      <c r="H749" s="69"/>
      <c r="I749" s="69"/>
      <c r="J749" s="4"/>
      <c r="K749" s="4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 spans="1:26" ht="15.75" customHeight="1" x14ac:dyDescent="0.3">
      <c r="A750" s="69"/>
      <c r="B750" s="69"/>
      <c r="C750" s="159"/>
      <c r="D750" s="69"/>
      <c r="E750" s="69"/>
      <c r="F750" s="160"/>
      <c r="G750" s="160"/>
      <c r="H750" s="69"/>
      <c r="I750" s="69"/>
      <c r="J750" s="4"/>
      <c r="K750" s="4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 spans="1:26" ht="15.75" customHeight="1" x14ac:dyDescent="0.3">
      <c r="A751" s="69"/>
      <c r="B751" s="69"/>
      <c r="C751" s="159"/>
      <c r="D751" s="69"/>
      <c r="E751" s="69"/>
      <c r="F751" s="160"/>
      <c r="G751" s="160"/>
      <c r="H751" s="69"/>
      <c r="I751" s="69"/>
      <c r="J751" s="4"/>
      <c r="K751" s="4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 spans="1:26" ht="15.75" customHeight="1" x14ac:dyDescent="0.3">
      <c r="A752" s="69"/>
      <c r="B752" s="69"/>
      <c r="C752" s="159"/>
      <c r="D752" s="69"/>
      <c r="E752" s="69"/>
      <c r="F752" s="160"/>
      <c r="G752" s="160"/>
      <c r="H752" s="69"/>
      <c r="I752" s="69"/>
      <c r="J752" s="4"/>
      <c r="K752" s="4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 spans="1:26" ht="15.75" customHeight="1" x14ac:dyDescent="0.3">
      <c r="A753" s="69"/>
      <c r="B753" s="69"/>
      <c r="C753" s="159"/>
      <c r="D753" s="69"/>
      <c r="E753" s="69"/>
      <c r="F753" s="160"/>
      <c r="G753" s="160"/>
      <c r="H753" s="69"/>
      <c r="I753" s="69"/>
      <c r="J753" s="4"/>
      <c r="K753" s="4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 spans="1:26" ht="15.75" customHeight="1" x14ac:dyDescent="0.3">
      <c r="A754" s="69"/>
      <c r="B754" s="69"/>
      <c r="C754" s="159"/>
      <c r="D754" s="69"/>
      <c r="E754" s="69"/>
      <c r="F754" s="160"/>
      <c r="G754" s="160"/>
      <c r="H754" s="69"/>
      <c r="I754" s="69"/>
      <c r="J754" s="4"/>
      <c r="K754" s="4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 spans="1:26" ht="15.75" customHeight="1" x14ac:dyDescent="0.3">
      <c r="A755" s="69"/>
      <c r="B755" s="69"/>
      <c r="C755" s="159"/>
      <c r="D755" s="69"/>
      <c r="E755" s="69"/>
      <c r="F755" s="160"/>
      <c r="G755" s="160"/>
      <c r="H755" s="69"/>
      <c r="I755" s="69"/>
      <c r="J755" s="4"/>
      <c r="K755" s="4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 spans="1:26" ht="15.75" customHeight="1" x14ac:dyDescent="0.3">
      <c r="A756" s="69"/>
      <c r="B756" s="69"/>
      <c r="C756" s="159"/>
      <c r="D756" s="69"/>
      <c r="E756" s="69"/>
      <c r="F756" s="160"/>
      <c r="G756" s="160"/>
      <c r="H756" s="69"/>
      <c r="I756" s="69"/>
      <c r="J756" s="4"/>
      <c r="K756" s="4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 spans="1:26" ht="15.75" customHeight="1" x14ac:dyDescent="0.3">
      <c r="A757" s="69"/>
      <c r="B757" s="69"/>
      <c r="C757" s="159"/>
      <c r="D757" s="69"/>
      <c r="E757" s="69"/>
      <c r="F757" s="160"/>
      <c r="G757" s="160"/>
      <c r="H757" s="69"/>
      <c r="I757" s="69"/>
      <c r="J757" s="4"/>
      <c r="K757" s="4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 spans="1:26" ht="15.75" customHeight="1" x14ac:dyDescent="0.3">
      <c r="A758" s="69"/>
      <c r="B758" s="69"/>
      <c r="C758" s="159"/>
      <c r="D758" s="69"/>
      <c r="E758" s="69"/>
      <c r="F758" s="160"/>
      <c r="G758" s="160"/>
      <c r="H758" s="69"/>
      <c r="I758" s="69"/>
      <c r="J758" s="4"/>
      <c r="K758" s="4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 spans="1:26" ht="15.75" customHeight="1" x14ac:dyDescent="0.3">
      <c r="A759" s="69"/>
      <c r="B759" s="69"/>
      <c r="C759" s="159"/>
      <c r="D759" s="69"/>
      <c r="E759" s="69"/>
      <c r="F759" s="160"/>
      <c r="G759" s="160"/>
      <c r="H759" s="69"/>
      <c r="I759" s="69"/>
      <c r="J759" s="4"/>
      <c r="K759" s="4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 spans="1:26" ht="15.75" customHeight="1" x14ac:dyDescent="0.3">
      <c r="A760" s="69"/>
      <c r="B760" s="69"/>
      <c r="C760" s="159"/>
      <c r="D760" s="69"/>
      <c r="E760" s="69"/>
      <c r="F760" s="160"/>
      <c r="G760" s="160"/>
      <c r="H760" s="69"/>
      <c r="I760" s="69"/>
      <c r="J760" s="4"/>
      <c r="K760" s="4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 spans="1:26" ht="15.75" customHeight="1" x14ac:dyDescent="0.3">
      <c r="A761" s="69"/>
      <c r="B761" s="69"/>
      <c r="C761" s="159"/>
      <c r="D761" s="69"/>
      <c r="E761" s="69"/>
      <c r="F761" s="160"/>
      <c r="G761" s="160"/>
      <c r="H761" s="69"/>
      <c r="I761" s="69"/>
      <c r="J761" s="4"/>
      <c r="K761" s="4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 spans="1:26" ht="15.75" customHeight="1" x14ac:dyDescent="0.3">
      <c r="A762" s="69"/>
      <c r="B762" s="69"/>
      <c r="C762" s="159"/>
      <c r="D762" s="69"/>
      <c r="E762" s="69"/>
      <c r="F762" s="160"/>
      <c r="G762" s="160"/>
      <c r="H762" s="69"/>
      <c r="I762" s="69"/>
      <c r="J762" s="4"/>
      <c r="K762" s="4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 spans="1:26" ht="15.75" customHeight="1" x14ac:dyDescent="0.3">
      <c r="A763" s="69"/>
      <c r="B763" s="69"/>
      <c r="C763" s="159"/>
      <c r="D763" s="69"/>
      <c r="E763" s="69"/>
      <c r="F763" s="160"/>
      <c r="G763" s="160"/>
      <c r="H763" s="69"/>
      <c r="I763" s="69"/>
      <c r="J763" s="4"/>
      <c r="K763" s="4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 spans="1:26" ht="15.75" customHeight="1" x14ac:dyDescent="0.3">
      <c r="A764" s="69"/>
      <c r="B764" s="69"/>
      <c r="C764" s="159"/>
      <c r="D764" s="69"/>
      <c r="E764" s="69"/>
      <c r="F764" s="160"/>
      <c r="G764" s="160"/>
      <c r="H764" s="69"/>
      <c r="I764" s="69"/>
      <c r="J764" s="4"/>
      <c r="K764" s="4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 spans="1:26" ht="15.75" customHeight="1" x14ac:dyDescent="0.3">
      <c r="A765" s="69"/>
      <c r="B765" s="69"/>
      <c r="C765" s="159"/>
      <c r="D765" s="69"/>
      <c r="E765" s="69"/>
      <c r="F765" s="160"/>
      <c r="G765" s="160"/>
      <c r="H765" s="69"/>
      <c r="I765" s="69"/>
      <c r="J765" s="4"/>
      <c r="K765" s="4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 spans="1:26" ht="15.75" customHeight="1" x14ac:dyDescent="0.3">
      <c r="A766" s="69"/>
      <c r="B766" s="69"/>
      <c r="C766" s="159"/>
      <c r="D766" s="69"/>
      <c r="E766" s="69"/>
      <c r="F766" s="160"/>
      <c r="G766" s="160"/>
      <c r="H766" s="69"/>
      <c r="I766" s="69"/>
      <c r="J766" s="4"/>
      <c r="K766" s="4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 spans="1:26" ht="15.75" customHeight="1" x14ac:dyDescent="0.3">
      <c r="A767" s="69"/>
      <c r="B767" s="69"/>
      <c r="C767" s="159"/>
      <c r="D767" s="69"/>
      <c r="E767" s="69"/>
      <c r="F767" s="160"/>
      <c r="G767" s="160"/>
      <c r="H767" s="69"/>
      <c r="I767" s="69"/>
      <c r="J767" s="4"/>
      <c r="K767" s="4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 spans="1:26" ht="15.75" customHeight="1" x14ac:dyDescent="0.3">
      <c r="A768" s="69"/>
      <c r="B768" s="69"/>
      <c r="C768" s="159"/>
      <c r="D768" s="69"/>
      <c r="E768" s="69"/>
      <c r="F768" s="160"/>
      <c r="G768" s="160"/>
      <c r="H768" s="69"/>
      <c r="I768" s="69"/>
      <c r="J768" s="4"/>
      <c r="K768" s="4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 spans="1:26" ht="15.75" customHeight="1" x14ac:dyDescent="0.3">
      <c r="A769" s="69"/>
      <c r="B769" s="69"/>
      <c r="C769" s="159"/>
      <c r="D769" s="69"/>
      <c r="E769" s="69"/>
      <c r="F769" s="160"/>
      <c r="G769" s="160"/>
      <c r="H769" s="69"/>
      <c r="I769" s="69"/>
      <c r="J769" s="4"/>
      <c r="K769" s="4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 spans="1:26" ht="15.75" customHeight="1" x14ac:dyDescent="0.3">
      <c r="A770" s="69"/>
      <c r="B770" s="69"/>
      <c r="C770" s="159"/>
      <c r="D770" s="69"/>
      <c r="E770" s="69"/>
      <c r="F770" s="160"/>
      <c r="G770" s="160"/>
      <c r="H770" s="69"/>
      <c r="I770" s="69"/>
      <c r="J770" s="4"/>
      <c r="K770" s="4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 spans="1:26" ht="15.75" customHeight="1" x14ac:dyDescent="0.3">
      <c r="A771" s="69"/>
      <c r="B771" s="69"/>
      <c r="C771" s="159"/>
      <c r="D771" s="69"/>
      <c r="E771" s="69"/>
      <c r="F771" s="160"/>
      <c r="G771" s="160"/>
      <c r="H771" s="69"/>
      <c r="I771" s="69"/>
      <c r="J771" s="4"/>
      <c r="K771" s="4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 spans="1:26" ht="15.75" customHeight="1" x14ac:dyDescent="0.3">
      <c r="A772" s="69"/>
      <c r="B772" s="69"/>
      <c r="C772" s="159"/>
      <c r="D772" s="69"/>
      <c r="E772" s="69"/>
      <c r="F772" s="160"/>
      <c r="G772" s="160"/>
      <c r="H772" s="69"/>
      <c r="I772" s="69"/>
      <c r="J772" s="4"/>
      <c r="K772" s="4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 spans="1:26" ht="15.75" customHeight="1" x14ac:dyDescent="0.3">
      <c r="A773" s="69"/>
      <c r="B773" s="69"/>
      <c r="C773" s="159"/>
      <c r="D773" s="69"/>
      <c r="E773" s="69"/>
      <c r="F773" s="160"/>
      <c r="G773" s="160"/>
      <c r="H773" s="69"/>
      <c r="I773" s="69"/>
      <c r="J773" s="4"/>
      <c r="K773" s="4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 spans="1:26" ht="15.75" customHeight="1" x14ac:dyDescent="0.3">
      <c r="A774" s="69"/>
      <c r="B774" s="69"/>
      <c r="C774" s="159"/>
      <c r="D774" s="69"/>
      <c r="E774" s="69"/>
      <c r="F774" s="160"/>
      <c r="G774" s="160"/>
      <c r="H774" s="69"/>
      <c r="I774" s="69"/>
      <c r="J774" s="4"/>
      <c r="K774" s="4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 spans="1:26" ht="15.75" customHeight="1" x14ac:dyDescent="0.3">
      <c r="A775" s="69"/>
      <c r="B775" s="69"/>
      <c r="C775" s="159"/>
      <c r="D775" s="69"/>
      <c r="E775" s="69"/>
      <c r="F775" s="160"/>
      <c r="G775" s="160"/>
      <c r="H775" s="69"/>
      <c r="I775" s="69"/>
      <c r="J775" s="4"/>
      <c r="K775" s="4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 spans="1:26" ht="15.75" customHeight="1" x14ac:dyDescent="0.3">
      <c r="A776" s="69"/>
      <c r="B776" s="69"/>
      <c r="C776" s="159"/>
      <c r="D776" s="69"/>
      <c r="E776" s="69"/>
      <c r="F776" s="160"/>
      <c r="G776" s="160"/>
      <c r="H776" s="69"/>
      <c r="I776" s="69"/>
      <c r="J776" s="4"/>
      <c r="K776" s="4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 spans="1:26" ht="15.75" customHeight="1" x14ac:dyDescent="0.3">
      <c r="A777" s="69"/>
      <c r="B777" s="69"/>
      <c r="C777" s="159"/>
      <c r="D777" s="69"/>
      <c r="E777" s="69"/>
      <c r="F777" s="160"/>
      <c r="G777" s="160"/>
      <c r="H777" s="69"/>
      <c r="I777" s="69"/>
      <c r="J777" s="4"/>
      <c r="K777" s="4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 spans="1:26" ht="15.75" customHeight="1" x14ac:dyDescent="0.3">
      <c r="A778" s="69"/>
      <c r="B778" s="69"/>
      <c r="C778" s="159"/>
      <c r="D778" s="69"/>
      <c r="E778" s="69"/>
      <c r="F778" s="160"/>
      <c r="G778" s="160"/>
      <c r="H778" s="69"/>
      <c r="I778" s="69"/>
      <c r="J778" s="4"/>
      <c r="K778" s="4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 spans="1:26" ht="15.75" customHeight="1" x14ac:dyDescent="0.3">
      <c r="A779" s="69"/>
      <c r="B779" s="69"/>
      <c r="C779" s="159"/>
      <c r="D779" s="69"/>
      <c r="E779" s="69"/>
      <c r="F779" s="160"/>
      <c r="G779" s="160"/>
      <c r="H779" s="69"/>
      <c r="I779" s="69"/>
      <c r="J779" s="4"/>
      <c r="K779" s="4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 spans="1:26" ht="15.75" customHeight="1" x14ac:dyDescent="0.3">
      <c r="A780" s="69"/>
      <c r="B780" s="69"/>
      <c r="C780" s="159"/>
      <c r="D780" s="69"/>
      <c r="E780" s="69"/>
      <c r="F780" s="160"/>
      <c r="G780" s="160"/>
      <c r="H780" s="69"/>
      <c r="I780" s="69"/>
      <c r="J780" s="4"/>
      <c r="K780" s="4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 spans="1:26" ht="15.75" customHeight="1" x14ac:dyDescent="0.3">
      <c r="A781" s="69"/>
      <c r="B781" s="69"/>
      <c r="C781" s="159"/>
      <c r="D781" s="69"/>
      <c r="E781" s="69"/>
      <c r="F781" s="160"/>
      <c r="G781" s="160"/>
      <c r="H781" s="69"/>
      <c r="I781" s="69"/>
      <c r="J781" s="4"/>
      <c r="K781" s="4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 spans="1:26" ht="15.75" customHeight="1" x14ac:dyDescent="0.3">
      <c r="A782" s="69"/>
      <c r="B782" s="69"/>
      <c r="C782" s="159"/>
      <c r="D782" s="69"/>
      <c r="E782" s="69"/>
      <c r="F782" s="160"/>
      <c r="G782" s="160"/>
      <c r="H782" s="69"/>
      <c r="I782" s="69"/>
      <c r="J782" s="4"/>
      <c r="K782" s="4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 spans="1:26" ht="15.75" customHeight="1" x14ac:dyDescent="0.3">
      <c r="A783" s="69"/>
      <c r="B783" s="69"/>
      <c r="C783" s="159"/>
      <c r="D783" s="69"/>
      <c r="E783" s="69"/>
      <c r="F783" s="160"/>
      <c r="G783" s="160"/>
      <c r="H783" s="69"/>
      <c r="I783" s="69"/>
      <c r="J783" s="4"/>
      <c r="K783" s="4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 spans="1:26" ht="15.75" customHeight="1" x14ac:dyDescent="0.3">
      <c r="A784" s="69"/>
      <c r="B784" s="69"/>
      <c r="C784" s="159"/>
      <c r="D784" s="69"/>
      <c r="E784" s="69"/>
      <c r="F784" s="160"/>
      <c r="G784" s="160"/>
      <c r="H784" s="69"/>
      <c r="I784" s="69"/>
      <c r="J784" s="4"/>
      <c r="K784" s="4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 spans="1:26" ht="15.75" customHeight="1" x14ac:dyDescent="0.3">
      <c r="A785" s="69"/>
      <c r="B785" s="69"/>
      <c r="C785" s="159"/>
      <c r="D785" s="69"/>
      <c r="E785" s="69"/>
      <c r="F785" s="160"/>
      <c r="G785" s="160"/>
      <c r="H785" s="69"/>
      <c r="I785" s="69"/>
      <c r="J785" s="4"/>
      <c r="K785" s="4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 spans="1:26" ht="15.75" customHeight="1" x14ac:dyDescent="0.3">
      <c r="A786" s="69"/>
      <c r="B786" s="69"/>
      <c r="C786" s="159"/>
      <c r="D786" s="69"/>
      <c r="E786" s="69"/>
      <c r="F786" s="160"/>
      <c r="G786" s="160"/>
      <c r="H786" s="69"/>
      <c r="I786" s="69"/>
      <c r="J786" s="4"/>
      <c r="K786" s="4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 spans="1:26" ht="15.75" customHeight="1" x14ac:dyDescent="0.3">
      <c r="A787" s="69"/>
      <c r="B787" s="69"/>
      <c r="C787" s="159"/>
      <c r="D787" s="69"/>
      <c r="E787" s="69"/>
      <c r="F787" s="160"/>
      <c r="G787" s="160"/>
      <c r="H787" s="69"/>
      <c r="I787" s="69"/>
      <c r="J787" s="4"/>
      <c r="K787" s="4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 spans="1:26" ht="15.75" customHeight="1" x14ac:dyDescent="0.3">
      <c r="A788" s="69"/>
      <c r="B788" s="69"/>
      <c r="C788" s="159"/>
      <c r="D788" s="69"/>
      <c r="E788" s="69"/>
      <c r="F788" s="160"/>
      <c r="G788" s="160"/>
      <c r="H788" s="69"/>
      <c r="I788" s="69"/>
      <c r="J788" s="4"/>
      <c r="K788" s="4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 spans="1:26" ht="15.75" customHeight="1" x14ac:dyDescent="0.3">
      <c r="A789" s="69"/>
      <c r="B789" s="69"/>
      <c r="C789" s="159"/>
      <c r="D789" s="69"/>
      <c r="E789" s="69"/>
      <c r="F789" s="160"/>
      <c r="G789" s="160"/>
      <c r="H789" s="69"/>
      <c r="I789" s="69"/>
      <c r="J789" s="4"/>
      <c r="K789" s="4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 spans="1:26" ht="15.75" customHeight="1" x14ac:dyDescent="0.3">
      <c r="A790" s="69"/>
      <c r="B790" s="69"/>
      <c r="C790" s="159"/>
      <c r="D790" s="69"/>
      <c r="E790" s="69"/>
      <c r="F790" s="160"/>
      <c r="G790" s="160"/>
      <c r="H790" s="69"/>
      <c r="I790" s="69"/>
      <c r="J790" s="4"/>
      <c r="K790" s="4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 spans="1:26" ht="15.75" customHeight="1" x14ac:dyDescent="0.3">
      <c r="A791" s="69"/>
      <c r="B791" s="69"/>
      <c r="C791" s="159"/>
      <c r="D791" s="69"/>
      <c r="E791" s="69"/>
      <c r="F791" s="160"/>
      <c r="G791" s="160"/>
      <c r="H791" s="69"/>
      <c r="I791" s="69"/>
      <c r="J791" s="4"/>
      <c r="K791" s="4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 spans="1:26" ht="15.75" customHeight="1" x14ac:dyDescent="0.3">
      <c r="A792" s="69"/>
      <c r="B792" s="69"/>
      <c r="C792" s="159"/>
      <c r="D792" s="69"/>
      <c r="E792" s="69"/>
      <c r="F792" s="160"/>
      <c r="G792" s="160"/>
      <c r="H792" s="69"/>
      <c r="I792" s="69"/>
      <c r="J792" s="4"/>
      <c r="K792" s="4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 spans="1:26" ht="15.75" customHeight="1" x14ac:dyDescent="0.3">
      <c r="A793" s="69"/>
      <c r="B793" s="69"/>
      <c r="C793" s="159"/>
      <c r="D793" s="69"/>
      <c r="E793" s="69"/>
      <c r="F793" s="160"/>
      <c r="G793" s="160"/>
      <c r="H793" s="69"/>
      <c r="I793" s="69"/>
      <c r="J793" s="4"/>
      <c r="K793" s="4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 spans="1:26" ht="15.75" customHeight="1" x14ac:dyDescent="0.3">
      <c r="A794" s="69"/>
      <c r="B794" s="69"/>
      <c r="C794" s="159"/>
      <c r="D794" s="69"/>
      <c r="E794" s="69"/>
      <c r="F794" s="160"/>
      <c r="G794" s="160"/>
      <c r="H794" s="69"/>
      <c r="I794" s="69"/>
      <c r="J794" s="4"/>
      <c r="K794" s="4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 spans="1:26" ht="15.75" customHeight="1" x14ac:dyDescent="0.3">
      <c r="A795" s="69"/>
      <c r="B795" s="69"/>
      <c r="C795" s="159"/>
      <c r="D795" s="69"/>
      <c r="E795" s="69"/>
      <c r="F795" s="160"/>
      <c r="G795" s="160"/>
      <c r="H795" s="69"/>
      <c r="I795" s="69"/>
      <c r="J795" s="4"/>
      <c r="K795" s="4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 spans="1:26" ht="15.75" customHeight="1" x14ac:dyDescent="0.3">
      <c r="A796" s="69"/>
      <c r="B796" s="69"/>
      <c r="C796" s="159"/>
      <c r="D796" s="69"/>
      <c r="E796" s="69"/>
      <c r="F796" s="160"/>
      <c r="G796" s="160"/>
      <c r="H796" s="69"/>
      <c r="I796" s="69"/>
      <c r="J796" s="4"/>
      <c r="K796" s="4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 spans="1:26" ht="15.75" customHeight="1" x14ac:dyDescent="0.3">
      <c r="A797" s="69"/>
      <c r="B797" s="69"/>
      <c r="C797" s="159"/>
      <c r="D797" s="69"/>
      <c r="E797" s="69"/>
      <c r="F797" s="160"/>
      <c r="G797" s="160"/>
      <c r="H797" s="69"/>
      <c r="I797" s="69"/>
      <c r="J797" s="4"/>
      <c r="K797" s="4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 spans="1:26" ht="15.75" customHeight="1" x14ac:dyDescent="0.3">
      <c r="A798" s="69"/>
      <c r="B798" s="69"/>
      <c r="C798" s="159"/>
      <c r="D798" s="69"/>
      <c r="E798" s="69"/>
      <c r="F798" s="160"/>
      <c r="G798" s="160"/>
      <c r="H798" s="69"/>
      <c r="I798" s="69"/>
      <c r="J798" s="4"/>
      <c r="K798" s="4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 spans="1:26" ht="15.75" customHeight="1" x14ac:dyDescent="0.3">
      <c r="A799" s="69"/>
      <c r="B799" s="69"/>
      <c r="C799" s="159"/>
      <c r="D799" s="69"/>
      <c r="E799" s="69"/>
      <c r="F799" s="160"/>
      <c r="G799" s="160"/>
      <c r="H799" s="69"/>
      <c r="I799" s="69"/>
      <c r="J799" s="4"/>
      <c r="K799" s="4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 spans="1:26" ht="15.75" customHeight="1" x14ac:dyDescent="0.3">
      <c r="A800" s="69"/>
      <c r="B800" s="69"/>
      <c r="C800" s="159"/>
      <c r="D800" s="69"/>
      <c r="E800" s="69"/>
      <c r="F800" s="160"/>
      <c r="G800" s="160"/>
      <c r="H800" s="69"/>
      <c r="I800" s="69"/>
      <c r="J800" s="4"/>
      <c r="K800" s="4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 spans="1:26" ht="15.75" customHeight="1" x14ac:dyDescent="0.3">
      <c r="A801" s="69"/>
      <c r="B801" s="69"/>
      <c r="C801" s="159"/>
      <c r="D801" s="69"/>
      <c r="E801" s="69"/>
      <c r="F801" s="160"/>
      <c r="G801" s="160"/>
      <c r="H801" s="69"/>
      <c r="I801" s="69"/>
      <c r="J801" s="4"/>
      <c r="K801" s="4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 spans="1:26" ht="15.75" customHeight="1" x14ac:dyDescent="0.3">
      <c r="A802" s="69"/>
      <c r="B802" s="69"/>
      <c r="C802" s="159"/>
      <c r="D802" s="69"/>
      <c r="E802" s="69"/>
      <c r="F802" s="160"/>
      <c r="G802" s="160"/>
      <c r="H802" s="69"/>
      <c r="I802" s="69"/>
      <c r="J802" s="4"/>
      <c r="K802" s="4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 spans="1:26" ht="15.75" customHeight="1" x14ac:dyDescent="0.3">
      <c r="A803" s="69"/>
      <c r="B803" s="69"/>
      <c r="C803" s="159"/>
      <c r="D803" s="69"/>
      <c r="E803" s="69"/>
      <c r="F803" s="160"/>
      <c r="G803" s="160"/>
      <c r="H803" s="69"/>
      <c r="I803" s="69"/>
      <c r="J803" s="4"/>
      <c r="K803" s="4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 spans="1:26" ht="15.75" customHeight="1" x14ac:dyDescent="0.3">
      <c r="A804" s="69"/>
      <c r="B804" s="69"/>
      <c r="C804" s="159"/>
      <c r="D804" s="69"/>
      <c r="E804" s="69"/>
      <c r="F804" s="160"/>
      <c r="G804" s="160"/>
      <c r="H804" s="69"/>
      <c r="I804" s="69"/>
      <c r="J804" s="4"/>
      <c r="K804" s="4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 spans="1:26" ht="15.75" customHeight="1" x14ac:dyDescent="0.3">
      <c r="A805" s="69"/>
      <c r="B805" s="69"/>
      <c r="C805" s="159"/>
      <c r="D805" s="69"/>
      <c r="E805" s="69"/>
      <c r="F805" s="160"/>
      <c r="G805" s="160"/>
      <c r="H805" s="69"/>
      <c r="I805" s="69"/>
      <c r="J805" s="4"/>
      <c r="K805" s="4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 spans="1:26" ht="15.75" customHeight="1" x14ac:dyDescent="0.3">
      <c r="A806" s="69"/>
      <c r="B806" s="69"/>
      <c r="C806" s="159"/>
      <c r="D806" s="69"/>
      <c r="E806" s="69"/>
      <c r="F806" s="160"/>
      <c r="G806" s="160"/>
      <c r="H806" s="69"/>
      <c r="I806" s="69"/>
      <c r="J806" s="4"/>
      <c r="K806" s="4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 spans="1:26" ht="15.75" customHeight="1" x14ac:dyDescent="0.3">
      <c r="A807" s="69"/>
      <c r="B807" s="69"/>
      <c r="C807" s="159"/>
      <c r="D807" s="69"/>
      <c r="E807" s="69"/>
      <c r="F807" s="160"/>
      <c r="G807" s="160"/>
      <c r="H807" s="69"/>
      <c r="I807" s="69"/>
      <c r="J807" s="4"/>
      <c r="K807" s="4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 spans="1:26" ht="15.75" customHeight="1" x14ac:dyDescent="0.3">
      <c r="A808" s="69"/>
      <c r="B808" s="69"/>
      <c r="C808" s="159"/>
      <c r="D808" s="69"/>
      <c r="E808" s="69"/>
      <c r="F808" s="160"/>
      <c r="G808" s="160"/>
      <c r="H808" s="69"/>
      <c r="I808" s="69"/>
      <c r="J808" s="4"/>
      <c r="K808" s="4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 spans="1:26" ht="15.75" customHeight="1" x14ac:dyDescent="0.3">
      <c r="A809" s="69"/>
      <c r="B809" s="69"/>
      <c r="C809" s="159"/>
      <c r="D809" s="69"/>
      <c r="E809" s="69"/>
      <c r="F809" s="160"/>
      <c r="G809" s="160"/>
      <c r="H809" s="69"/>
      <c r="I809" s="69"/>
      <c r="J809" s="4"/>
      <c r="K809" s="4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 spans="1:26" ht="15.75" customHeight="1" x14ac:dyDescent="0.3">
      <c r="A810" s="69"/>
      <c r="B810" s="69"/>
      <c r="C810" s="159"/>
      <c r="D810" s="69"/>
      <c r="E810" s="69"/>
      <c r="F810" s="160"/>
      <c r="G810" s="160"/>
      <c r="H810" s="69"/>
      <c r="I810" s="69"/>
      <c r="J810" s="4"/>
      <c r="K810" s="4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 spans="1:26" ht="15.75" customHeight="1" x14ac:dyDescent="0.3">
      <c r="A811" s="69"/>
      <c r="B811" s="69"/>
      <c r="C811" s="159"/>
      <c r="D811" s="69"/>
      <c r="E811" s="69"/>
      <c r="F811" s="160"/>
      <c r="G811" s="160"/>
      <c r="H811" s="69"/>
      <c r="I811" s="69"/>
      <c r="J811" s="4"/>
      <c r="K811" s="4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 spans="1:26" ht="15.75" customHeight="1" x14ac:dyDescent="0.3">
      <c r="A812" s="69"/>
      <c r="B812" s="69"/>
      <c r="C812" s="159"/>
      <c r="D812" s="69"/>
      <c r="E812" s="69"/>
      <c r="F812" s="160"/>
      <c r="G812" s="160"/>
      <c r="H812" s="69"/>
      <c r="I812" s="69"/>
      <c r="J812" s="4"/>
      <c r="K812" s="4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 spans="1:26" ht="15.75" customHeight="1" x14ac:dyDescent="0.3">
      <c r="A813" s="69"/>
      <c r="B813" s="69"/>
      <c r="C813" s="159"/>
      <c r="D813" s="69"/>
      <c r="E813" s="69"/>
      <c r="F813" s="160"/>
      <c r="G813" s="160"/>
      <c r="H813" s="69"/>
      <c r="I813" s="69"/>
      <c r="J813" s="4"/>
      <c r="K813" s="4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 spans="1:26" ht="15.75" customHeight="1" x14ac:dyDescent="0.3">
      <c r="A814" s="69"/>
      <c r="B814" s="69"/>
      <c r="C814" s="159"/>
      <c r="D814" s="69"/>
      <c r="E814" s="69"/>
      <c r="F814" s="160"/>
      <c r="G814" s="160"/>
      <c r="H814" s="69"/>
      <c r="I814" s="69"/>
      <c r="J814" s="4"/>
      <c r="K814" s="4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 spans="1:26" ht="15.75" customHeight="1" x14ac:dyDescent="0.3">
      <c r="A815" s="69"/>
      <c r="B815" s="69"/>
      <c r="C815" s="159"/>
      <c r="D815" s="69"/>
      <c r="E815" s="69"/>
      <c r="F815" s="160"/>
      <c r="G815" s="160"/>
      <c r="H815" s="69"/>
      <c r="I815" s="69"/>
      <c r="J815" s="4"/>
      <c r="K815" s="4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 spans="1:26" ht="15.75" customHeight="1" x14ac:dyDescent="0.3">
      <c r="A816" s="69"/>
      <c r="B816" s="69"/>
      <c r="C816" s="159"/>
      <c r="D816" s="69"/>
      <c r="E816" s="69"/>
      <c r="F816" s="160"/>
      <c r="G816" s="160"/>
      <c r="H816" s="69"/>
      <c r="I816" s="69"/>
      <c r="J816" s="4"/>
      <c r="K816" s="4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 spans="1:26" ht="15.75" customHeight="1" x14ac:dyDescent="0.3">
      <c r="A817" s="69"/>
      <c r="B817" s="69"/>
      <c r="C817" s="159"/>
      <c r="D817" s="69"/>
      <c r="E817" s="69"/>
      <c r="F817" s="160"/>
      <c r="G817" s="160"/>
      <c r="H817" s="69"/>
      <c r="I817" s="69"/>
      <c r="J817" s="4"/>
      <c r="K817" s="4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 spans="1:26" ht="15.75" customHeight="1" x14ac:dyDescent="0.3">
      <c r="A818" s="69"/>
      <c r="B818" s="69"/>
      <c r="C818" s="159"/>
      <c r="D818" s="69"/>
      <c r="E818" s="69"/>
      <c r="F818" s="160"/>
      <c r="G818" s="160"/>
      <c r="H818" s="69"/>
      <c r="I818" s="69"/>
      <c r="J818" s="4"/>
      <c r="K818" s="4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 spans="1:26" ht="15.75" customHeight="1" x14ac:dyDescent="0.3">
      <c r="A819" s="69"/>
      <c r="B819" s="69"/>
      <c r="C819" s="159"/>
      <c r="D819" s="69"/>
      <c r="E819" s="69"/>
      <c r="F819" s="160"/>
      <c r="G819" s="160"/>
      <c r="H819" s="69"/>
      <c r="I819" s="69"/>
      <c r="J819" s="4"/>
      <c r="K819" s="4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 spans="1:26" ht="15.75" customHeight="1" x14ac:dyDescent="0.3">
      <c r="A820" s="69"/>
      <c r="B820" s="69"/>
      <c r="C820" s="159"/>
      <c r="D820" s="69"/>
      <c r="E820" s="69"/>
      <c r="F820" s="160"/>
      <c r="G820" s="160"/>
      <c r="H820" s="69"/>
      <c r="I820" s="69"/>
      <c r="J820" s="4"/>
      <c r="K820" s="4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 spans="1:26" ht="15.75" customHeight="1" x14ac:dyDescent="0.3">
      <c r="A821" s="69"/>
      <c r="B821" s="69"/>
      <c r="C821" s="159"/>
      <c r="D821" s="69"/>
      <c r="E821" s="69"/>
      <c r="F821" s="160"/>
      <c r="G821" s="160"/>
      <c r="H821" s="69"/>
      <c r="I821" s="69"/>
      <c r="J821" s="4"/>
      <c r="K821" s="4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 spans="1:26" ht="15.75" customHeight="1" x14ac:dyDescent="0.3">
      <c r="A822" s="69"/>
      <c r="B822" s="69"/>
      <c r="C822" s="159"/>
      <c r="D822" s="69"/>
      <c r="E822" s="69"/>
      <c r="F822" s="160"/>
      <c r="G822" s="160"/>
      <c r="H822" s="69"/>
      <c r="I822" s="69"/>
      <c r="J822" s="4"/>
      <c r="K822" s="4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 spans="1:26" ht="15.75" customHeight="1" x14ac:dyDescent="0.3">
      <c r="A823" s="69"/>
      <c r="B823" s="69"/>
      <c r="C823" s="159"/>
      <c r="D823" s="69"/>
      <c r="E823" s="69"/>
      <c r="F823" s="160"/>
      <c r="G823" s="160"/>
      <c r="H823" s="69"/>
      <c r="I823" s="69"/>
      <c r="J823" s="4"/>
      <c r="K823" s="4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 spans="1:26" ht="15.75" customHeight="1" x14ac:dyDescent="0.3">
      <c r="A824" s="69"/>
      <c r="B824" s="69"/>
      <c r="C824" s="159"/>
      <c r="D824" s="69"/>
      <c r="E824" s="69"/>
      <c r="F824" s="160"/>
      <c r="G824" s="160"/>
      <c r="H824" s="69"/>
      <c r="I824" s="69"/>
      <c r="J824" s="4"/>
      <c r="K824" s="4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 spans="1:26" ht="15.75" customHeight="1" x14ac:dyDescent="0.3">
      <c r="A825" s="69"/>
      <c r="B825" s="69"/>
      <c r="C825" s="159"/>
      <c r="D825" s="69"/>
      <c r="E825" s="69"/>
      <c r="F825" s="160"/>
      <c r="G825" s="160"/>
      <c r="H825" s="69"/>
      <c r="I825" s="69"/>
      <c r="J825" s="4"/>
      <c r="K825" s="4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 spans="1:26" ht="15.75" customHeight="1" x14ac:dyDescent="0.3">
      <c r="A826" s="69"/>
      <c r="B826" s="69"/>
      <c r="C826" s="159"/>
      <c r="D826" s="69"/>
      <c r="E826" s="69"/>
      <c r="F826" s="160"/>
      <c r="G826" s="160"/>
      <c r="H826" s="69"/>
      <c r="I826" s="69"/>
      <c r="J826" s="4"/>
      <c r="K826" s="4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 spans="1:26" ht="15.75" customHeight="1" x14ac:dyDescent="0.3">
      <c r="A827" s="69"/>
      <c r="B827" s="69"/>
      <c r="C827" s="159"/>
      <c r="D827" s="69"/>
      <c r="E827" s="69"/>
      <c r="F827" s="160"/>
      <c r="G827" s="160"/>
      <c r="H827" s="69"/>
      <c r="I827" s="69"/>
      <c r="J827" s="4"/>
      <c r="K827" s="4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 spans="1:26" ht="15.75" customHeight="1" x14ac:dyDescent="0.3">
      <c r="A828" s="69"/>
      <c r="B828" s="69"/>
      <c r="C828" s="159"/>
      <c r="D828" s="69"/>
      <c r="E828" s="69"/>
      <c r="F828" s="160"/>
      <c r="G828" s="160"/>
      <c r="H828" s="69"/>
      <c r="I828" s="69"/>
      <c r="J828" s="4"/>
      <c r="K828" s="4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 spans="1:26" ht="15.75" customHeight="1" x14ac:dyDescent="0.3">
      <c r="A829" s="69"/>
      <c r="B829" s="69"/>
      <c r="C829" s="159"/>
      <c r="D829" s="69"/>
      <c r="E829" s="69"/>
      <c r="F829" s="160"/>
      <c r="G829" s="160"/>
      <c r="H829" s="69"/>
      <c r="I829" s="69"/>
      <c r="J829" s="4"/>
      <c r="K829" s="4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 spans="1:26" ht="15.75" customHeight="1" x14ac:dyDescent="0.3">
      <c r="A830" s="69"/>
      <c r="B830" s="69"/>
      <c r="C830" s="159"/>
      <c r="D830" s="69"/>
      <c r="E830" s="69"/>
      <c r="F830" s="160"/>
      <c r="G830" s="160"/>
      <c r="H830" s="69"/>
      <c r="I830" s="69"/>
      <c r="J830" s="4"/>
      <c r="K830" s="4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 spans="1:26" ht="15.75" customHeight="1" x14ac:dyDescent="0.3">
      <c r="A831" s="69"/>
      <c r="B831" s="69"/>
      <c r="C831" s="159"/>
      <c r="D831" s="69"/>
      <c r="E831" s="69"/>
      <c r="F831" s="160"/>
      <c r="G831" s="160"/>
      <c r="H831" s="69"/>
      <c r="I831" s="69"/>
      <c r="J831" s="4"/>
      <c r="K831" s="4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 spans="1:26" ht="15.75" customHeight="1" x14ac:dyDescent="0.3">
      <c r="A832" s="69"/>
      <c r="B832" s="69"/>
      <c r="C832" s="159"/>
      <c r="D832" s="69"/>
      <c r="E832" s="69"/>
      <c r="F832" s="160"/>
      <c r="G832" s="160"/>
      <c r="H832" s="69"/>
      <c r="I832" s="69"/>
      <c r="J832" s="4"/>
      <c r="K832" s="4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 spans="1:26" ht="15.75" customHeight="1" x14ac:dyDescent="0.3">
      <c r="A833" s="69"/>
      <c r="B833" s="69"/>
      <c r="C833" s="159"/>
      <c r="D833" s="69"/>
      <c r="E833" s="69"/>
      <c r="F833" s="160"/>
      <c r="G833" s="160"/>
      <c r="H833" s="69"/>
      <c r="I833" s="69"/>
      <c r="J833" s="4"/>
      <c r="K833" s="4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 spans="1:26" ht="15.75" customHeight="1" x14ac:dyDescent="0.3">
      <c r="A834" s="69"/>
      <c r="B834" s="69"/>
      <c r="C834" s="159"/>
      <c r="D834" s="69"/>
      <c r="E834" s="69"/>
      <c r="F834" s="160"/>
      <c r="G834" s="160"/>
      <c r="H834" s="69"/>
      <c r="I834" s="69"/>
      <c r="J834" s="4"/>
      <c r="K834" s="4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 spans="1:26" ht="15.75" customHeight="1" x14ac:dyDescent="0.3">
      <c r="A835" s="69"/>
      <c r="B835" s="69"/>
      <c r="C835" s="159"/>
      <c r="D835" s="69"/>
      <c r="E835" s="69"/>
      <c r="F835" s="160"/>
      <c r="G835" s="160"/>
      <c r="H835" s="69"/>
      <c r="I835" s="69"/>
      <c r="J835" s="4"/>
      <c r="K835" s="4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 spans="1:26" ht="15.75" customHeight="1" x14ac:dyDescent="0.3">
      <c r="A836" s="69"/>
      <c r="B836" s="69"/>
      <c r="C836" s="159"/>
      <c r="D836" s="69"/>
      <c r="E836" s="69"/>
      <c r="F836" s="160"/>
      <c r="G836" s="160"/>
      <c r="H836" s="69"/>
      <c r="I836" s="69"/>
      <c r="J836" s="4"/>
      <c r="K836" s="4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 spans="1:26" ht="15.75" customHeight="1" x14ac:dyDescent="0.3">
      <c r="A837" s="69"/>
      <c r="B837" s="69"/>
      <c r="C837" s="159"/>
      <c r="D837" s="69"/>
      <c r="E837" s="69"/>
      <c r="F837" s="160"/>
      <c r="G837" s="160"/>
      <c r="H837" s="69"/>
      <c r="I837" s="69"/>
      <c r="J837" s="4"/>
      <c r="K837" s="4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 spans="1:26" ht="15.75" customHeight="1" x14ac:dyDescent="0.3">
      <c r="A838" s="69"/>
      <c r="B838" s="69"/>
      <c r="C838" s="159"/>
      <c r="D838" s="69"/>
      <c r="E838" s="69"/>
      <c r="F838" s="160"/>
      <c r="G838" s="160"/>
      <c r="H838" s="69"/>
      <c r="I838" s="69"/>
      <c r="J838" s="4"/>
      <c r="K838" s="4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 spans="1:26" ht="15.75" customHeight="1" x14ac:dyDescent="0.3">
      <c r="A839" s="69"/>
      <c r="B839" s="69"/>
      <c r="C839" s="159"/>
      <c r="D839" s="69"/>
      <c r="E839" s="69"/>
      <c r="F839" s="160"/>
      <c r="G839" s="160"/>
      <c r="H839" s="69"/>
      <c r="I839" s="69"/>
      <c r="J839" s="4"/>
      <c r="K839" s="4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 spans="1:26" ht="15.75" customHeight="1" x14ac:dyDescent="0.3">
      <c r="A840" s="69"/>
      <c r="B840" s="69"/>
      <c r="C840" s="159"/>
      <c r="D840" s="69"/>
      <c r="E840" s="69"/>
      <c r="F840" s="160"/>
      <c r="G840" s="160"/>
      <c r="H840" s="69"/>
      <c r="I840" s="69"/>
      <c r="J840" s="4"/>
      <c r="K840" s="4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 spans="1:26" ht="15.75" customHeight="1" x14ac:dyDescent="0.3">
      <c r="A841" s="69"/>
      <c r="B841" s="69"/>
      <c r="C841" s="159"/>
      <c r="D841" s="69"/>
      <c r="E841" s="69"/>
      <c r="F841" s="160"/>
      <c r="G841" s="160"/>
      <c r="H841" s="69"/>
      <c r="I841" s="69"/>
      <c r="J841" s="4"/>
      <c r="K841" s="4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 spans="1:26" ht="15.75" customHeight="1" x14ac:dyDescent="0.3">
      <c r="A842" s="69"/>
      <c r="B842" s="69"/>
      <c r="C842" s="159"/>
      <c r="D842" s="69"/>
      <c r="E842" s="69"/>
      <c r="F842" s="160"/>
      <c r="G842" s="160"/>
      <c r="H842" s="69"/>
      <c r="I842" s="69"/>
      <c r="J842" s="4"/>
      <c r="K842" s="4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 spans="1:26" ht="15.75" customHeight="1" x14ac:dyDescent="0.3">
      <c r="A843" s="69"/>
      <c r="B843" s="69"/>
      <c r="C843" s="159"/>
      <c r="D843" s="69"/>
      <c r="E843" s="69"/>
      <c r="F843" s="160"/>
      <c r="G843" s="160"/>
      <c r="H843" s="69"/>
      <c r="I843" s="69"/>
      <c r="J843" s="4"/>
      <c r="K843" s="4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 spans="1:26" ht="15.75" customHeight="1" x14ac:dyDescent="0.3">
      <c r="A844" s="69"/>
      <c r="B844" s="69"/>
      <c r="C844" s="159"/>
      <c r="D844" s="69"/>
      <c r="E844" s="69"/>
      <c r="F844" s="160"/>
      <c r="G844" s="160"/>
      <c r="H844" s="69"/>
      <c r="I844" s="69"/>
      <c r="J844" s="4"/>
      <c r="K844" s="4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 spans="1:26" ht="15.75" customHeight="1" x14ac:dyDescent="0.3">
      <c r="A845" s="69"/>
      <c r="B845" s="69"/>
      <c r="C845" s="159"/>
      <c r="D845" s="69"/>
      <c r="E845" s="69"/>
      <c r="F845" s="160"/>
      <c r="G845" s="160"/>
      <c r="H845" s="69"/>
      <c r="I845" s="69"/>
      <c r="J845" s="4"/>
      <c r="K845" s="4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 spans="1:26" ht="15.75" customHeight="1" x14ac:dyDescent="0.3">
      <c r="A846" s="69"/>
      <c r="B846" s="69"/>
      <c r="C846" s="159"/>
      <c r="D846" s="69"/>
      <c r="E846" s="69"/>
      <c r="F846" s="160"/>
      <c r="G846" s="160"/>
      <c r="H846" s="69"/>
      <c r="I846" s="69"/>
      <c r="J846" s="4"/>
      <c r="K846" s="4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 spans="1:26" ht="15.75" customHeight="1" x14ac:dyDescent="0.3">
      <c r="A847" s="69"/>
      <c r="B847" s="69"/>
      <c r="C847" s="159"/>
      <c r="D847" s="69"/>
      <c r="E847" s="69"/>
      <c r="F847" s="160"/>
      <c r="G847" s="160"/>
      <c r="H847" s="69"/>
      <c r="I847" s="69"/>
      <c r="J847" s="4"/>
      <c r="K847" s="4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 spans="1:26" ht="15.75" customHeight="1" x14ac:dyDescent="0.3">
      <c r="A848" s="69"/>
      <c r="B848" s="69"/>
      <c r="C848" s="159"/>
      <c r="D848" s="69"/>
      <c r="E848" s="69"/>
      <c r="F848" s="160"/>
      <c r="G848" s="160"/>
      <c r="H848" s="69"/>
      <c r="I848" s="69"/>
      <c r="J848" s="4"/>
      <c r="K848" s="4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 spans="1:26" ht="15.75" customHeight="1" x14ac:dyDescent="0.3">
      <c r="A849" s="69"/>
      <c r="B849" s="69"/>
      <c r="C849" s="159"/>
      <c r="D849" s="69"/>
      <c r="E849" s="69"/>
      <c r="F849" s="160"/>
      <c r="G849" s="160"/>
      <c r="H849" s="69"/>
      <c r="I849" s="69"/>
      <c r="J849" s="4"/>
      <c r="K849" s="4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 spans="1:26" ht="15.75" customHeight="1" x14ac:dyDescent="0.3">
      <c r="A850" s="69"/>
      <c r="B850" s="69"/>
      <c r="C850" s="159"/>
      <c r="D850" s="69"/>
      <c r="E850" s="69"/>
      <c r="F850" s="160"/>
      <c r="G850" s="160"/>
      <c r="H850" s="69"/>
      <c r="I850" s="69"/>
      <c r="J850" s="4"/>
      <c r="K850" s="4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 spans="1:26" ht="15.75" customHeight="1" x14ac:dyDescent="0.3">
      <c r="A851" s="69"/>
      <c r="B851" s="69"/>
      <c r="C851" s="159"/>
      <c r="D851" s="69"/>
      <c r="E851" s="69"/>
      <c r="F851" s="160"/>
      <c r="G851" s="160"/>
      <c r="H851" s="69"/>
      <c r="I851" s="69"/>
      <c r="J851" s="4"/>
      <c r="K851" s="4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 spans="1:26" ht="15.75" customHeight="1" x14ac:dyDescent="0.3">
      <c r="A852" s="69"/>
      <c r="B852" s="69"/>
      <c r="C852" s="159"/>
      <c r="D852" s="69"/>
      <c r="E852" s="69"/>
      <c r="F852" s="160"/>
      <c r="G852" s="160"/>
      <c r="H852" s="69"/>
      <c r="I852" s="69"/>
      <c r="J852" s="4"/>
      <c r="K852" s="4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 spans="1:26" ht="15.75" customHeight="1" x14ac:dyDescent="0.3">
      <c r="A853" s="69"/>
      <c r="B853" s="69"/>
      <c r="C853" s="159"/>
      <c r="D853" s="69"/>
      <c r="E853" s="69"/>
      <c r="F853" s="160"/>
      <c r="G853" s="160"/>
      <c r="H853" s="69"/>
      <c r="I853" s="69"/>
      <c r="J853" s="4"/>
      <c r="K853" s="4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 spans="1:26" ht="15.75" customHeight="1" x14ac:dyDescent="0.3">
      <c r="A854" s="69"/>
      <c r="B854" s="69"/>
      <c r="C854" s="159"/>
      <c r="D854" s="69"/>
      <c r="E854" s="69"/>
      <c r="F854" s="160"/>
      <c r="G854" s="160"/>
      <c r="H854" s="69"/>
      <c r="I854" s="69"/>
      <c r="J854" s="4"/>
      <c r="K854" s="4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 spans="1:26" ht="15.75" customHeight="1" x14ac:dyDescent="0.3">
      <c r="A855" s="69"/>
      <c r="B855" s="69"/>
      <c r="C855" s="159"/>
      <c r="D855" s="69"/>
      <c r="E855" s="69"/>
      <c r="F855" s="160"/>
      <c r="G855" s="160"/>
      <c r="H855" s="69"/>
      <c r="I855" s="69"/>
      <c r="J855" s="4"/>
      <c r="K855" s="4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 spans="1:26" ht="15.75" customHeight="1" x14ac:dyDescent="0.3">
      <c r="A856" s="69"/>
      <c r="B856" s="69"/>
      <c r="C856" s="159"/>
      <c r="D856" s="69"/>
      <c r="E856" s="69"/>
      <c r="F856" s="160"/>
      <c r="G856" s="160"/>
      <c r="H856" s="69"/>
      <c r="I856" s="69"/>
      <c r="J856" s="4"/>
      <c r="K856" s="4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 spans="1:26" ht="15.75" customHeight="1" x14ac:dyDescent="0.3">
      <c r="A857" s="69"/>
      <c r="B857" s="69"/>
      <c r="C857" s="159"/>
      <c r="D857" s="69"/>
      <c r="E857" s="69"/>
      <c r="F857" s="160"/>
      <c r="G857" s="160"/>
      <c r="H857" s="69"/>
      <c r="I857" s="69"/>
      <c r="J857" s="4"/>
      <c r="K857" s="4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 spans="1:26" ht="15.75" customHeight="1" x14ac:dyDescent="0.3">
      <c r="A858" s="69"/>
      <c r="B858" s="69"/>
      <c r="C858" s="159"/>
      <c r="D858" s="69"/>
      <c r="E858" s="69"/>
      <c r="F858" s="160"/>
      <c r="G858" s="160"/>
      <c r="H858" s="69"/>
      <c r="I858" s="69"/>
      <c r="J858" s="4"/>
      <c r="K858" s="4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 spans="1:26" ht="15.75" customHeight="1" x14ac:dyDescent="0.3">
      <c r="A859" s="69"/>
      <c r="B859" s="69"/>
      <c r="C859" s="159"/>
      <c r="D859" s="69"/>
      <c r="E859" s="69"/>
      <c r="F859" s="160"/>
      <c r="G859" s="160"/>
      <c r="H859" s="69"/>
      <c r="I859" s="69"/>
      <c r="J859" s="4"/>
      <c r="K859" s="4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 spans="1:26" ht="15.75" customHeight="1" x14ac:dyDescent="0.3">
      <c r="A860" s="69"/>
      <c r="B860" s="69"/>
      <c r="C860" s="159"/>
      <c r="D860" s="69"/>
      <c r="E860" s="69"/>
      <c r="F860" s="160"/>
      <c r="G860" s="160"/>
      <c r="H860" s="69"/>
      <c r="I860" s="69"/>
      <c r="J860" s="4"/>
      <c r="K860" s="4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 spans="1:26" ht="15.75" customHeight="1" x14ac:dyDescent="0.3">
      <c r="A861" s="69"/>
      <c r="B861" s="69"/>
      <c r="C861" s="159"/>
      <c r="D861" s="69"/>
      <c r="E861" s="69"/>
      <c r="F861" s="160"/>
      <c r="G861" s="160"/>
      <c r="H861" s="69"/>
      <c r="I861" s="69"/>
      <c r="J861" s="4"/>
      <c r="K861" s="4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 spans="1:26" ht="15.75" customHeight="1" x14ac:dyDescent="0.3">
      <c r="A862" s="69"/>
      <c r="B862" s="69"/>
      <c r="C862" s="159"/>
      <c r="D862" s="69"/>
      <c r="E862" s="69"/>
      <c r="F862" s="160"/>
      <c r="G862" s="160"/>
      <c r="H862" s="69"/>
      <c r="I862" s="69"/>
      <c r="J862" s="4"/>
      <c r="K862" s="4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 spans="1:26" ht="15.75" customHeight="1" x14ac:dyDescent="0.3">
      <c r="A863" s="69"/>
      <c r="B863" s="69"/>
      <c r="C863" s="159"/>
      <c r="D863" s="69"/>
      <c r="E863" s="69"/>
      <c r="F863" s="160"/>
      <c r="G863" s="160"/>
      <c r="H863" s="69"/>
      <c r="I863" s="69"/>
      <c r="J863" s="4"/>
      <c r="K863" s="4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 spans="1:26" ht="15.75" customHeight="1" x14ac:dyDescent="0.3">
      <c r="A864" s="69"/>
      <c r="B864" s="69"/>
      <c r="C864" s="159"/>
      <c r="D864" s="69"/>
      <c r="E864" s="69"/>
      <c r="F864" s="160"/>
      <c r="G864" s="160"/>
      <c r="H864" s="69"/>
      <c r="I864" s="69"/>
      <c r="J864" s="4"/>
      <c r="K864" s="4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 spans="1:26" ht="15.75" customHeight="1" x14ac:dyDescent="0.3">
      <c r="A865" s="69"/>
      <c r="B865" s="69"/>
      <c r="C865" s="159"/>
      <c r="D865" s="69"/>
      <c r="E865" s="69"/>
      <c r="F865" s="160"/>
      <c r="G865" s="160"/>
      <c r="H865" s="69"/>
      <c r="I865" s="69"/>
      <c r="J865" s="4"/>
      <c r="K865" s="4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 spans="1:26" ht="15.75" customHeight="1" x14ac:dyDescent="0.3">
      <c r="A866" s="69"/>
      <c r="B866" s="69"/>
      <c r="C866" s="159"/>
      <c r="D866" s="69"/>
      <c r="E866" s="69"/>
      <c r="F866" s="160"/>
      <c r="G866" s="160"/>
      <c r="H866" s="69"/>
      <c r="I866" s="69"/>
      <c r="J866" s="4"/>
      <c r="K866" s="4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 spans="1:26" ht="15.75" customHeight="1" x14ac:dyDescent="0.3">
      <c r="A867" s="69"/>
      <c r="B867" s="69"/>
      <c r="C867" s="159"/>
      <c r="D867" s="69"/>
      <c r="E867" s="69"/>
      <c r="F867" s="160"/>
      <c r="G867" s="160"/>
      <c r="H867" s="69"/>
      <c r="I867" s="69"/>
      <c r="J867" s="4"/>
      <c r="K867" s="4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 spans="1:26" ht="15.75" customHeight="1" x14ac:dyDescent="0.3">
      <c r="A868" s="69"/>
      <c r="B868" s="69"/>
      <c r="C868" s="159"/>
      <c r="D868" s="69"/>
      <c r="E868" s="69"/>
      <c r="F868" s="160"/>
      <c r="G868" s="160"/>
      <c r="H868" s="69"/>
      <c r="I868" s="69"/>
      <c r="J868" s="4"/>
      <c r="K868" s="4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 spans="1:26" ht="15.75" customHeight="1" x14ac:dyDescent="0.3">
      <c r="A869" s="69"/>
      <c r="B869" s="69"/>
      <c r="C869" s="159"/>
      <c r="D869" s="69"/>
      <c r="E869" s="69"/>
      <c r="F869" s="160"/>
      <c r="G869" s="160"/>
      <c r="H869" s="69"/>
      <c r="I869" s="69"/>
      <c r="J869" s="4"/>
      <c r="K869" s="4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 spans="1:26" ht="15.75" customHeight="1" x14ac:dyDescent="0.3">
      <c r="A870" s="69"/>
      <c r="B870" s="69"/>
      <c r="C870" s="159"/>
      <c r="D870" s="69"/>
      <c r="E870" s="69"/>
      <c r="F870" s="160"/>
      <c r="G870" s="160"/>
      <c r="H870" s="69"/>
      <c r="I870" s="69"/>
      <c r="J870" s="4"/>
      <c r="K870" s="4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 spans="1:26" ht="15.75" customHeight="1" x14ac:dyDescent="0.3">
      <c r="A871" s="69"/>
      <c r="B871" s="69"/>
      <c r="C871" s="159"/>
      <c r="D871" s="69"/>
      <c r="E871" s="69"/>
      <c r="F871" s="160"/>
      <c r="G871" s="160"/>
      <c r="H871" s="69"/>
      <c r="I871" s="69"/>
      <c r="J871" s="4"/>
      <c r="K871" s="4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 spans="1:26" ht="15.75" customHeight="1" x14ac:dyDescent="0.3">
      <c r="A872" s="69"/>
      <c r="B872" s="69"/>
      <c r="C872" s="159"/>
      <c r="D872" s="69"/>
      <c r="E872" s="69"/>
      <c r="F872" s="160"/>
      <c r="G872" s="160"/>
      <c r="H872" s="69"/>
      <c r="I872" s="69"/>
      <c r="J872" s="4"/>
      <c r="K872" s="4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 spans="1:26" ht="15.75" customHeight="1" x14ac:dyDescent="0.3">
      <c r="A873" s="69"/>
      <c r="B873" s="69"/>
      <c r="C873" s="159"/>
      <c r="D873" s="69"/>
      <c r="E873" s="69"/>
      <c r="F873" s="160"/>
      <c r="G873" s="160"/>
      <c r="H873" s="69"/>
      <c r="I873" s="69"/>
      <c r="J873" s="4"/>
      <c r="K873" s="4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 spans="1:26" ht="15.75" customHeight="1" x14ac:dyDescent="0.3">
      <c r="A874" s="69"/>
      <c r="B874" s="69"/>
      <c r="C874" s="159"/>
      <c r="D874" s="69"/>
      <c r="E874" s="69"/>
      <c r="F874" s="160"/>
      <c r="G874" s="160"/>
      <c r="H874" s="69"/>
      <c r="I874" s="69"/>
      <c r="J874" s="4"/>
      <c r="K874" s="4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 spans="1:26" ht="15.75" customHeight="1" x14ac:dyDescent="0.3">
      <c r="A875" s="69"/>
      <c r="B875" s="69"/>
      <c r="C875" s="159"/>
      <c r="D875" s="69"/>
      <c r="E875" s="69"/>
      <c r="F875" s="160"/>
      <c r="G875" s="160"/>
      <c r="H875" s="69"/>
      <c r="I875" s="69"/>
      <c r="J875" s="4"/>
      <c r="K875" s="4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 spans="1:26" ht="15.75" customHeight="1" x14ac:dyDescent="0.3">
      <c r="A876" s="69"/>
      <c r="B876" s="69"/>
      <c r="C876" s="159"/>
      <c r="D876" s="69"/>
      <c r="E876" s="69"/>
      <c r="F876" s="160"/>
      <c r="G876" s="160"/>
      <c r="H876" s="69"/>
      <c r="I876" s="69"/>
      <c r="J876" s="4"/>
      <c r="K876" s="4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 spans="1:26" ht="15.75" customHeight="1" x14ac:dyDescent="0.3">
      <c r="A877" s="69"/>
      <c r="B877" s="69"/>
      <c r="C877" s="159"/>
      <c r="D877" s="69"/>
      <c r="E877" s="69"/>
      <c r="F877" s="160"/>
      <c r="G877" s="160"/>
      <c r="H877" s="69"/>
      <c r="I877" s="69"/>
      <c r="J877" s="4"/>
      <c r="K877" s="4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 spans="1:26" ht="15.75" customHeight="1" x14ac:dyDescent="0.3">
      <c r="A878" s="69"/>
      <c r="B878" s="69"/>
      <c r="C878" s="159"/>
      <c r="D878" s="69"/>
      <c r="E878" s="69"/>
      <c r="F878" s="160"/>
      <c r="G878" s="160"/>
      <c r="H878" s="69"/>
      <c r="I878" s="69"/>
      <c r="J878" s="4"/>
      <c r="K878" s="4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 spans="1:26" ht="15.75" customHeight="1" x14ac:dyDescent="0.3">
      <c r="A879" s="69"/>
      <c r="B879" s="69"/>
      <c r="C879" s="159"/>
      <c r="D879" s="69"/>
      <c r="E879" s="69"/>
      <c r="F879" s="160"/>
      <c r="G879" s="160"/>
      <c r="H879" s="69"/>
      <c r="I879" s="69"/>
      <c r="J879" s="4"/>
      <c r="K879" s="4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 spans="1:26" ht="15.75" customHeight="1" x14ac:dyDescent="0.3">
      <c r="A880" s="69"/>
      <c r="B880" s="69"/>
      <c r="C880" s="159"/>
      <c r="D880" s="69"/>
      <c r="E880" s="69"/>
      <c r="F880" s="160"/>
      <c r="G880" s="160"/>
      <c r="H880" s="69"/>
      <c r="I880" s="69"/>
      <c r="J880" s="4"/>
      <c r="K880" s="4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 spans="1:26" ht="15.75" customHeight="1" x14ac:dyDescent="0.3">
      <c r="A881" s="69"/>
      <c r="B881" s="69"/>
      <c r="C881" s="159"/>
      <c r="D881" s="69"/>
      <c r="E881" s="69"/>
      <c r="F881" s="160"/>
      <c r="G881" s="160"/>
      <c r="H881" s="69"/>
      <c r="I881" s="69"/>
      <c r="J881" s="4"/>
      <c r="K881" s="4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 spans="1:26" ht="15.75" customHeight="1" x14ac:dyDescent="0.3">
      <c r="A882" s="69"/>
      <c r="B882" s="69"/>
      <c r="C882" s="159"/>
      <c r="D882" s="69"/>
      <c r="E882" s="69"/>
      <c r="F882" s="160"/>
      <c r="G882" s="160"/>
      <c r="H882" s="69"/>
      <c r="I882" s="69"/>
      <c r="J882" s="4"/>
      <c r="K882" s="4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 spans="1:26" ht="15.75" customHeight="1" x14ac:dyDescent="0.3">
      <c r="A883" s="69"/>
      <c r="B883" s="69"/>
      <c r="C883" s="159"/>
      <c r="D883" s="69"/>
      <c r="E883" s="69"/>
      <c r="F883" s="160"/>
      <c r="G883" s="160"/>
      <c r="H883" s="69"/>
      <c r="I883" s="69"/>
      <c r="J883" s="4"/>
      <c r="K883" s="4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 spans="1:26" ht="15.75" customHeight="1" x14ac:dyDescent="0.3">
      <c r="A884" s="69"/>
      <c r="B884" s="69"/>
      <c r="C884" s="159"/>
      <c r="D884" s="69"/>
      <c r="E884" s="69"/>
      <c r="F884" s="160"/>
      <c r="G884" s="160"/>
      <c r="H884" s="69"/>
      <c r="I884" s="69"/>
      <c r="J884" s="4"/>
      <c r="K884" s="4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 spans="1:26" ht="15.75" customHeight="1" x14ac:dyDescent="0.3">
      <c r="A885" s="69"/>
      <c r="B885" s="69"/>
      <c r="C885" s="159"/>
      <c r="D885" s="69"/>
      <c r="E885" s="69"/>
      <c r="F885" s="160"/>
      <c r="G885" s="160"/>
      <c r="H885" s="69"/>
      <c r="I885" s="69"/>
      <c r="J885" s="4"/>
      <c r="K885" s="4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 spans="1:26" ht="15.75" customHeight="1" x14ac:dyDescent="0.3">
      <c r="A886" s="69"/>
      <c r="B886" s="69"/>
      <c r="C886" s="159"/>
      <c r="D886" s="69"/>
      <c r="E886" s="69"/>
      <c r="F886" s="160"/>
      <c r="G886" s="160"/>
      <c r="H886" s="69"/>
      <c r="I886" s="69"/>
      <c r="J886" s="4"/>
      <c r="K886" s="4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 spans="1:26" ht="15.75" customHeight="1" x14ac:dyDescent="0.3">
      <c r="A887" s="69"/>
      <c r="B887" s="69"/>
      <c r="C887" s="159"/>
      <c r="D887" s="69"/>
      <c r="E887" s="69"/>
      <c r="F887" s="160"/>
      <c r="G887" s="160"/>
      <c r="H887" s="69"/>
      <c r="I887" s="69"/>
      <c r="J887" s="4"/>
      <c r="K887" s="4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 spans="1:26" ht="15.75" customHeight="1" x14ac:dyDescent="0.3">
      <c r="A888" s="69"/>
      <c r="B888" s="69"/>
      <c r="C888" s="159"/>
      <c r="D888" s="69"/>
      <c r="E888" s="69"/>
      <c r="F888" s="160"/>
      <c r="G888" s="160"/>
      <c r="H888" s="69"/>
      <c r="I888" s="69"/>
      <c r="J888" s="4"/>
      <c r="K888" s="4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 spans="1:26" ht="15.75" customHeight="1" x14ac:dyDescent="0.3">
      <c r="A889" s="69"/>
      <c r="B889" s="69"/>
      <c r="C889" s="159"/>
      <c r="D889" s="69"/>
      <c r="E889" s="69"/>
      <c r="F889" s="160"/>
      <c r="G889" s="160"/>
      <c r="H889" s="69"/>
      <c r="I889" s="69"/>
      <c r="J889" s="4"/>
      <c r="K889" s="4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 spans="1:26" ht="15.75" customHeight="1" x14ac:dyDescent="0.3">
      <c r="A890" s="69"/>
      <c r="B890" s="69"/>
      <c r="C890" s="159"/>
      <c r="D890" s="69"/>
      <c r="E890" s="69"/>
      <c r="F890" s="160"/>
      <c r="G890" s="160"/>
      <c r="H890" s="69"/>
      <c r="I890" s="69"/>
      <c r="J890" s="4"/>
      <c r="K890" s="4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 spans="1:26" ht="15.75" customHeight="1" x14ac:dyDescent="0.3">
      <c r="A891" s="69"/>
      <c r="B891" s="69"/>
      <c r="C891" s="159"/>
      <c r="D891" s="69"/>
      <c r="E891" s="69"/>
      <c r="F891" s="160"/>
      <c r="G891" s="160"/>
      <c r="H891" s="69"/>
      <c r="I891" s="69"/>
      <c r="J891" s="4"/>
      <c r="K891" s="4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 spans="1:26" ht="15.75" customHeight="1" x14ac:dyDescent="0.3">
      <c r="A892" s="69"/>
      <c r="B892" s="69"/>
      <c r="C892" s="159"/>
      <c r="D892" s="69"/>
      <c r="E892" s="69"/>
      <c r="F892" s="160"/>
      <c r="G892" s="160"/>
      <c r="H892" s="69"/>
      <c r="I892" s="69"/>
      <c r="J892" s="4"/>
      <c r="K892" s="4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 spans="1:26" ht="15.75" customHeight="1" x14ac:dyDescent="0.3">
      <c r="A893" s="69"/>
      <c r="B893" s="69"/>
      <c r="C893" s="159"/>
      <c r="D893" s="69"/>
      <c r="E893" s="69"/>
      <c r="F893" s="160"/>
      <c r="G893" s="160"/>
      <c r="H893" s="69"/>
      <c r="I893" s="69"/>
      <c r="J893" s="4"/>
      <c r="K893" s="4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 spans="1:26" ht="15.75" customHeight="1" x14ac:dyDescent="0.3">
      <c r="A894" s="69"/>
      <c r="B894" s="69"/>
      <c r="C894" s="159"/>
      <c r="D894" s="69"/>
      <c r="E894" s="69"/>
      <c r="F894" s="160"/>
      <c r="G894" s="160"/>
      <c r="H894" s="69"/>
      <c r="I894" s="69"/>
      <c r="J894" s="4"/>
      <c r="K894" s="4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 spans="1:26" ht="15.75" customHeight="1" x14ac:dyDescent="0.3">
      <c r="A895" s="69"/>
      <c r="B895" s="69"/>
      <c r="C895" s="159"/>
      <c r="D895" s="69"/>
      <c r="E895" s="69"/>
      <c r="F895" s="160"/>
      <c r="G895" s="160"/>
      <c r="H895" s="69"/>
      <c r="I895" s="69"/>
      <c r="J895" s="4"/>
      <c r="K895" s="4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 spans="1:26" ht="15.75" customHeight="1" x14ac:dyDescent="0.3">
      <c r="A896" s="69"/>
      <c r="B896" s="69"/>
      <c r="C896" s="159"/>
      <c r="D896" s="69"/>
      <c r="E896" s="69"/>
      <c r="F896" s="160"/>
      <c r="G896" s="160"/>
      <c r="H896" s="69"/>
      <c r="I896" s="69"/>
      <c r="J896" s="4"/>
      <c r="K896" s="4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 spans="1:26" ht="15.75" customHeight="1" x14ac:dyDescent="0.3">
      <c r="A897" s="69"/>
      <c r="B897" s="69"/>
      <c r="C897" s="159"/>
      <c r="D897" s="69"/>
      <c r="E897" s="69"/>
      <c r="F897" s="160"/>
      <c r="G897" s="160"/>
      <c r="H897" s="69"/>
      <c r="I897" s="69"/>
      <c r="J897" s="4"/>
      <c r="K897" s="4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 spans="1:26" ht="15.75" customHeight="1" x14ac:dyDescent="0.3">
      <c r="A898" s="69"/>
      <c r="B898" s="69"/>
      <c r="C898" s="159"/>
      <c r="D898" s="69"/>
      <c r="E898" s="69"/>
      <c r="F898" s="160"/>
      <c r="G898" s="160"/>
      <c r="H898" s="69"/>
      <c r="I898" s="69"/>
      <c r="J898" s="4"/>
      <c r="K898" s="4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 spans="1:26" ht="15.75" customHeight="1" x14ac:dyDescent="0.3">
      <c r="A899" s="69"/>
      <c r="B899" s="69"/>
      <c r="C899" s="159"/>
      <c r="D899" s="69"/>
      <c r="E899" s="69"/>
      <c r="F899" s="160"/>
      <c r="G899" s="160"/>
      <c r="H899" s="69"/>
      <c r="I899" s="69"/>
      <c r="J899" s="4"/>
      <c r="K899" s="4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 spans="1:26" ht="15.75" customHeight="1" x14ac:dyDescent="0.3">
      <c r="A900" s="69"/>
      <c r="B900" s="69"/>
      <c r="C900" s="159"/>
      <c r="D900" s="69"/>
      <c r="E900" s="69"/>
      <c r="F900" s="160"/>
      <c r="G900" s="160"/>
      <c r="H900" s="69"/>
      <c r="I900" s="69"/>
      <c r="J900" s="4"/>
      <c r="K900" s="4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 spans="1:26" ht="15.75" customHeight="1" x14ac:dyDescent="0.3">
      <c r="A901" s="69"/>
      <c r="B901" s="69"/>
      <c r="C901" s="159"/>
      <c r="D901" s="69"/>
      <c r="E901" s="69"/>
      <c r="F901" s="160"/>
      <c r="G901" s="160"/>
      <c r="H901" s="69"/>
      <c r="I901" s="69"/>
      <c r="J901" s="4"/>
      <c r="K901" s="4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 spans="1:26" ht="15.75" customHeight="1" x14ac:dyDescent="0.3">
      <c r="A902" s="69"/>
      <c r="B902" s="69"/>
      <c r="C902" s="159"/>
      <c r="D902" s="69"/>
      <c r="E902" s="69"/>
      <c r="F902" s="160"/>
      <c r="G902" s="160"/>
      <c r="H902" s="69"/>
      <c r="I902" s="69"/>
      <c r="J902" s="4"/>
      <c r="K902" s="4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 spans="1:26" ht="15.75" customHeight="1" x14ac:dyDescent="0.3">
      <c r="A903" s="69"/>
      <c r="B903" s="69"/>
      <c r="C903" s="159"/>
      <c r="D903" s="69"/>
      <c r="E903" s="69"/>
      <c r="F903" s="160"/>
      <c r="G903" s="160"/>
      <c r="H903" s="69"/>
      <c r="I903" s="69"/>
      <c r="J903" s="4"/>
      <c r="K903" s="4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 spans="1:26" ht="15.75" customHeight="1" x14ac:dyDescent="0.3">
      <c r="A904" s="69"/>
      <c r="B904" s="69"/>
      <c r="C904" s="159"/>
      <c r="D904" s="69"/>
      <c r="E904" s="69"/>
      <c r="F904" s="160"/>
      <c r="G904" s="160"/>
      <c r="H904" s="69"/>
      <c r="I904" s="69"/>
      <c r="J904" s="4"/>
      <c r="K904" s="4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 spans="1:26" ht="15.75" customHeight="1" x14ac:dyDescent="0.3">
      <c r="A905" s="69"/>
      <c r="B905" s="69"/>
      <c r="C905" s="159"/>
      <c r="D905" s="69"/>
      <c r="E905" s="69"/>
      <c r="F905" s="160"/>
      <c r="G905" s="160"/>
      <c r="H905" s="69"/>
      <c r="I905" s="69"/>
      <c r="J905" s="4"/>
      <c r="K905" s="4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 spans="1:26" ht="15.75" customHeight="1" x14ac:dyDescent="0.3">
      <c r="A906" s="69"/>
      <c r="B906" s="69"/>
      <c r="C906" s="159"/>
      <c r="D906" s="69"/>
      <c r="E906" s="69"/>
      <c r="F906" s="160"/>
      <c r="G906" s="160"/>
      <c r="H906" s="69"/>
      <c r="I906" s="69"/>
      <c r="J906" s="4"/>
      <c r="K906" s="4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 spans="1:26" ht="15.75" customHeight="1" x14ac:dyDescent="0.3">
      <c r="A907" s="69"/>
      <c r="B907" s="69"/>
      <c r="C907" s="159"/>
      <c r="D907" s="69"/>
      <c r="E907" s="69"/>
      <c r="F907" s="160"/>
      <c r="G907" s="160"/>
      <c r="H907" s="69"/>
      <c r="I907" s="69"/>
      <c r="J907" s="4"/>
      <c r="K907" s="4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 spans="1:26" ht="15.75" customHeight="1" x14ac:dyDescent="0.3">
      <c r="A908" s="69"/>
      <c r="B908" s="69"/>
      <c r="C908" s="159"/>
      <c r="D908" s="69"/>
      <c r="E908" s="69"/>
      <c r="F908" s="160"/>
      <c r="G908" s="160"/>
      <c r="H908" s="69"/>
      <c r="I908" s="69"/>
      <c r="J908" s="4"/>
      <c r="K908" s="4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 spans="1:26" ht="15.75" customHeight="1" x14ac:dyDescent="0.3">
      <c r="A909" s="69"/>
      <c r="B909" s="69"/>
      <c r="C909" s="159"/>
      <c r="D909" s="69"/>
      <c r="E909" s="69"/>
      <c r="F909" s="160"/>
      <c r="G909" s="160"/>
      <c r="H909" s="69"/>
      <c r="I909" s="69"/>
      <c r="J909" s="4"/>
      <c r="K909" s="4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 spans="1:26" ht="15.75" customHeight="1" x14ac:dyDescent="0.3">
      <c r="A910" s="69"/>
      <c r="B910" s="69"/>
      <c r="C910" s="159"/>
      <c r="D910" s="69"/>
      <c r="E910" s="69"/>
      <c r="F910" s="160"/>
      <c r="G910" s="160"/>
      <c r="H910" s="69"/>
      <c r="I910" s="69"/>
      <c r="J910" s="4"/>
      <c r="K910" s="4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 spans="1:26" ht="15.75" customHeight="1" x14ac:dyDescent="0.3">
      <c r="A911" s="69"/>
      <c r="B911" s="69"/>
      <c r="C911" s="159"/>
      <c r="D911" s="69"/>
      <c r="E911" s="69"/>
      <c r="F911" s="160"/>
      <c r="G911" s="160"/>
      <c r="H911" s="69"/>
      <c r="I911" s="69"/>
      <c r="J911" s="4"/>
      <c r="K911" s="4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 spans="1:26" ht="15.75" customHeight="1" x14ac:dyDescent="0.3">
      <c r="A912" s="69"/>
      <c r="B912" s="69"/>
      <c r="C912" s="159"/>
      <c r="D912" s="69"/>
      <c r="E912" s="69"/>
      <c r="F912" s="160"/>
      <c r="G912" s="160"/>
      <c r="H912" s="69"/>
      <c r="I912" s="69"/>
      <c r="J912" s="4"/>
      <c r="K912" s="4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 spans="1:26" ht="15.75" customHeight="1" x14ac:dyDescent="0.3">
      <c r="A913" s="69"/>
      <c r="B913" s="69"/>
      <c r="C913" s="159"/>
      <c r="D913" s="69"/>
      <c r="E913" s="69"/>
      <c r="F913" s="160"/>
      <c r="G913" s="160"/>
      <c r="H913" s="69"/>
      <c r="I913" s="69"/>
      <c r="J913" s="4"/>
      <c r="K913" s="4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 spans="1:26" ht="15.75" customHeight="1" x14ac:dyDescent="0.3">
      <c r="A914" s="69"/>
      <c r="B914" s="69"/>
      <c r="C914" s="159"/>
      <c r="D914" s="69"/>
      <c r="E914" s="69"/>
      <c r="F914" s="160"/>
      <c r="G914" s="160"/>
      <c r="H914" s="69"/>
      <c r="I914" s="69"/>
      <c r="J914" s="4"/>
      <c r="K914" s="4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 spans="1:26" ht="15.75" customHeight="1" x14ac:dyDescent="0.3">
      <c r="A915" s="69"/>
      <c r="B915" s="69"/>
      <c r="C915" s="159"/>
      <c r="D915" s="69"/>
      <c r="E915" s="69"/>
      <c r="F915" s="160"/>
      <c r="G915" s="160"/>
      <c r="H915" s="69"/>
      <c r="I915" s="69"/>
      <c r="J915" s="4"/>
      <c r="K915" s="4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 spans="1:26" ht="15.75" customHeight="1" x14ac:dyDescent="0.3">
      <c r="A916" s="69"/>
      <c r="B916" s="69"/>
      <c r="C916" s="159"/>
      <c r="D916" s="69"/>
      <c r="E916" s="69"/>
      <c r="F916" s="160"/>
      <c r="G916" s="160"/>
      <c r="H916" s="69"/>
      <c r="I916" s="69"/>
      <c r="J916" s="4"/>
      <c r="K916" s="4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 spans="1:26" ht="15.75" customHeight="1" x14ac:dyDescent="0.3">
      <c r="A917" s="69"/>
      <c r="B917" s="69"/>
      <c r="C917" s="159"/>
      <c r="D917" s="69"/>
      <c r="E917" s="69"/>
      <c r="F917" s="160"/>
      <c r="G917" s="160"/>
      <c r="H917" s="69"/>
      <c r="I917" s="69"/>
      <c r="J917" s="4"/>
      <c r="K917" s="4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 spans="1:26" ht="15.75" customHeight="1" x14ac:dyDescent="0.3">
      <c r="A918" s="69"/>
      <c r="B918" s="69"/>
      <c r="C918" s="159"/>
      <c r="D918" s="69"/>
      <c r="E918" s="69"/>
      <c r="F918" s="160"/>
      <c r="G918" s="160"/>
      <c r="H918" s="69"/>
      <c r="I918" s="69"/>
      <c r="J918" s="4"/>
      <c r="K918" s="4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 spans="1:26" ht="15.75" customHeight="1" x14ac:dyDescent="0.3">
      <c r="A919" s="69"/>
      <c r="B919" s="69"/>
      <c r="C919" s="159"/>
      <c r="D919" s="69"/>
      <c r="E919" s="69"/>
      <c r="F919" s="160"/>
      <c r="G919" s="160"/>
      <c r="H919" s="69"/>
      <c r="I919" s="69"/>
      <c r="J919" s="4"/>
      <c r="K919" s="4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 spans="1:26" ht="15.75" customHeight="1" x14ac:dyDescent="0.3">
      <c r="A920" s="69"/>
      <c r="B920" s="69"/>
      <c r="C920" s="159"/>
      <c r="D920" s="69"/>
      <c r="E920" s="69"/>
      <c r="F920" s="160"/>
      <c r="G920" s="160"/>
      <c r="H920" s="69"/>
      <c r="I920" s="69"/>
      <c r="J920" s="4"/>
      <c r="K920" s="4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 spans="1:26" ht="15.75" customHeight="1" x14ac:dyDescent="0.3">
      <c r="A921" s="69"/>
      <c r="B921" s="69"/>
      <c r="C921" s="159"/>
      <c r="D921" s="69"/>
      <c r="E921" s="69"/>
      <c r="F921" s="160"/>
      <c r="G921" s="160"/>
      <c r="H921" s="69"/>
      <c r="I921" s="69"/>
      <c r="J921" s="4"/>
      <c r="K921" s="4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 spans="1:26" ht="15.75" customHeight="1" x14ac:dyDescent="0.3">
      <c r="A922" s="69"/>
      <c r="B922" s="69"/>
      <c r="C922" s="159"/>
      <c r="D922" s="69"/>
      <c r="E922" s="69"/>
      <c r="F922" s="160"/>
      <c r="G922" s="160"/>
      <c r="H922" s="69"/>
      <c r="I922" s="69"/>
      <c r="J922" s="4"/>
      <c r="K922" s="4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 spans="1:26" ht="15.75" customHeight="1" x14ac:dyDescent="0.3">
      <c r="A923" s="69"/>
      <c r="B923" s="69"/>
      <c r="C923" s="159"/>
      <c r="D923" s="69"/>
      <c r="E923" s="69"/>
      <c r="F923" s="160"/>
      <c r="G923" s="160"/>
      <c r="H923" s="69"/>
      <c r="I923" s="69"/>
      <c r="J923" s="4"/>
      <c r="K923" s="4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 spans="1:26" ht="15.75" customHeight="1" x14ac:dyDescent="0.3">
      <c r="A924" s="69"/>
      <c r="B924" s="69"/>
      <c r="C924" s="159"/>
      <c r="D924" s="69"/>
      <c r="E924" s="69"/>
      <c r="F924" s="160"/>
      <c r="G924" s="160"/>
      <c r="H924" s="69"/>
      <c r="I924" s="69"/>
      <c r="J924" s="4"/>
      <c r="K924" s="4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 spans="1:26" ht="15.75" customHeight="1" x14ac:dyDescent="0.3">
      <c r="A925" s="69"/>
      <c r="B925" s="69"/>
      <c r="C925" s="159"/>
      <c r="D925" s="69"/>
      <c r="E925" s="69"/>
      <c r="F925" s="160"/>
      <c r="G925" s="160"/>
      <c r="H925" s="69"/>
      <c r="I925" s="69"/>
      <c r="J925" s="4"/>
      <c r="K925" s="4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 spans="1:26" ht="15.75" customHeight="1" x14ac:dyDescent="0.3">
      <c r="A926" s="69"/>
      <c r="B926" s="69"/>
      <c r="C926" s="159"/>
      <c r="D926" s="69"/>
      <c r="E926" s="69"/>
      <c r="F926" s="160"/>
      <c r="G926" s="160"/>
      <c r="H926" s="69"/>
      <c r="I926" s="69"/>
      <c r="J926" s="4"/>
      <c r="K926" s="4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 spans="1:26" ht="15.75" customHeight="1" x14ac:dyDescent="0.3">
      <c r="A927" s="69"/>
      <c r="B927" s="69"/>
      <c r="C927" s="159"/>
      <c r="D927" s="69"/>
      <c r="E927" s="69"/>
      <c r="F927" s="160"/>
      <c r="G927" s="160"/>
      <c r="H927" s="69"/>
      <c r="I927" s="69"/>
      <c r="J927" s="4"/>
      <c r="K927" s="4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 spans="1:26" ht="15.75" customHeight="1" x14ac:dyDescent="0.3">
      <c r="A928" s="69"/>
      <c r="B928" s="69"/>
      <c r="C928" s="159"/>
      <c r="D928" s="69"/>
      <c r="E928" s="69"/>
      <c r="F928" s="160"/>
      <c r="G928" s="160"/>
      <c r="H928" s="69"/>
      <c r="I928" s="69"/>
      <c r="J928" s="4"/>
      <c r="K928" s="4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 spans="1:26" ht="15.75" customHeight="1" x14ac:dyDescent="0.3">
      <c r="A929" s="69"/>
      <c r="B929" s="69"/>
      <c r="C929" s="159"/>
      <c r="D929" s="69"/>
      <c r="E929" s="69"/>
      <c r="F929" s="160"/>
      <c r="G929" s="160"/>
      <c r="H929" s="69"/>
      <c r="I929" s="69"/>
      <c r="J929" s="4"/>
      <c r="K929" s="4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 spans="1:26" ht="15.75" customHeight="1" x14ac:dyDescent="0.3">
      <c r="A930" s="69"/>
      <c r="B930" s="69"/>
      <c r="C930" s="159"/>
      <c r="D930" s="69"/>
      <c r="E930" s="69"/>
      <c r="F930" s="160"/>
      <c r="G930" s="160"/>
      <c r="H930" s="69"/>
      <c r="I930" s="69"/>
      <c r="J930" s="4"/>
      <c r="K930" s="4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 spans="1:26" ht="15.75" customHeight="1" x14ac:dyDescent="0.3">
      <c r="A931" s="69"/>
      <c r="B931" s="69"/>
      <c r="C931" s="159"/>
      <c r="D931" s="69"/>
      <c r="E931" s="69"/>
      <c r="F931" s="160"/>
      <c r="G931" s="160"/>
      <c r="H931" s="69"/>
      <c r="I931" s="69"/>
      <c r="J931" s="4"/>
      <c r="K931" s="4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 spans="1:26" ht="15.75" customHeight="1" x14ac:dyDescent="0.3">
      <c r="A932" s="69"/>
      <c r="B932" s="69"/>
      <c r="C932" s="159"/>
      <c r="D932" s="69"/>
      <c r="E932" s="69"/>
      <c r="F932" s="160"/>
      <c r="G932" s="160"/>
      <c r="H932" s="69"/>
      <c r="I932" s="69"/>
      <c r="J932" s="4"/>
      <c r="K932" s="4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 spans="1:26" ht="15.75" customHeight="1" x14ac:dyDescent="0.3">
      <c r="A933" s="69"/>
      <c r="B933" s="69"/>
      <c r="C933" s="159"/>
      <c r="D933" s="69"/>
      <c r="E933" s="69"/>
      <c r="F933" s="160"/>
      <c r="G933" s="160"/>
      <c r="H933" s="69"/>
      <c r="I933" s="69"/>
      <c r="J933" s="4"/>
      <c r="K933" s="4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 spans="1:26" ht="15.75" customHeight="1" x14ac:dyDescent="0.3">
      <c r="A934" s="69"/>
      <c r="B934" s="69"/>
      <c r="C934" s="159"/>
      <c r="D934" s="69"/>
      <c r="E934" s="69"/>
      <c r="F934" s="160"/>
      <c r="G934" s="160"/>
      <c r="H934" s="69"/>
      <c r="I934" s="69"/>
      <c r="J934" s="4"/>
      <c r="K934" s="4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 spans="1:26" ht="15.75" customHeight="1" x14ac:dyDescent="0.3">
      <c r="A935" s="69"/>
      <c r="B935" s="69"/>
      <c r="C935" s="159"/>
      <c r="D935" s="69"/>
      <c r="E935" s="69"/>
      <c r="F935" s="160"/>
      <c r="G935" s="160"/>
      <c r="H935" s="69"/>
      <c r="I935" s="69"/>
      <c r="J935" s="4"/>
      <c r="K935" s="4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 spans="1:26" ht="15.75" customHeight="1" x14ac:dyDescent="0.3">
      <c r="A936" s="69"/>
      <c r="B936" s="69"/>
      <c r="C936" s="159"/>
      <c r="D936" s="69"/>
      <c r="E936" s="69"/>
      <c r="F936" s="160"/>
      <c r="G936" s="160"/>
      <c r="H936" s="69"/>
      <c r="I936" s="69"/>
      <c r="J936" s="4"/>
      <c r="K936" s="4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 spans="1:26" ht="15.75" customHeight="1" x14ac:dyDescent="0.3">
      <c r="A937" s="69"/>
      <c r="B937" s="69"/>
      <c r="C937" s="159"/>
      <c r="D937" s="69"/>
      <c r="E937" s="69"/>
      <c r="F937" s="160"/>
      <c r="G937" s="160"/>
      <c r="H937" s="69"/>
      <c r="I937" s="69"/>
      <c r="J937" s="4"/>
      <c r="K937" s="4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 spans="1:26" ht="15.75" customHeight="1" x14ac:dyDescent="0.3">
      <c r="A938" s="69"/>
      <c r="B938" s="69"/>
      <c r="C938" s="159"/>
      <c r="D938" s="69"/>
      <c r="E938" s="69"/>
      <c r="F938" s="160"/>
      <c r="G938" s="160"/>
      <c r="H938" s="69"/>
      <c r="I938" s="69"/>
      <c r="J938" s="4"/>
      <c r="K938" s="4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 spans="1:26" ht="15.75" customHeight="1" x14ac:dyDescent="0.3">
      <c r="A939" s="69"/>
      <c r="B939" s="69"/>
      <c r="C939" s="159"/>
      <c r="D939" s="69"/>
      <c r="E939" s="69"/>
      <c r="F939" s="160"/>
      <c r="G939" s="160"/>
      <c r="H939" s="69"/>
      <c r="I939" s="69"/>
      <c r="J939" s="4"/>
      <c r="K939" s="4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 spans="1:26" ht="15.75" customHeight="1" x14ac:dyDescent="0.3">
      <c r="A940" s="69"/>
      <c r="B940" s="69"/>
      <c r="C940" s="159"/>
      <c r="D940" s="69"/>
      <c r="E940" s="69"/>
      <c r="F940" s="160"/>
      <c r="G940" s="160"/>
      <c r="H940" s="69"/>
      <c r="I940" s="69"/>
      <c r="J940" s="4"/>
      <c r="K940" s="4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 spans="1:26" ht="15.75" customHeight="1" x14ac:dyDescent="0.3">
      <c r="A941" s="69"/>
      <c r="B941" s="69"/>
      <c r="C941" s="159"/>
      <c r="D941" s="69"/>
      <c r="E941" s="69"/>
      <c r="F941" s="160"/>
      <c r="G941" s="160"/>
      <c r="H941" s="69"/>
      <c r="I941" s="69"/>
      <c r="J941" s="4"/>
      <c r="K941" s="4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 spans="1:26" ht="15.75" customHeight="1" x14ac:dyDescent="0.3">
      <c r="A942" s="69"/>
      <c r="B942" s="69"/>
      <c r="C942" s="159"/>
      <c r="D942" s="69"/>
      <c r="E942" s="69"/>
      <c r="F942" s="160"/>
      <c r="G942" s="160"/>
      <c r="H942" s="69"/>
      <c r="I942" s="69"/>
      <c r="J942" s="4"/>
      <c r="K942" s="4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 spans="1:26" ht="15.75" customHeight="1" x14ac:dyDescent="0.3">
      <c r="A943" s="69"/>
      <c r="B943" s="69"/>
      <c r="C943" s="159"/>
      <c r="D943" s="69"/>
      <c r="E943" s="69"/>
      <c r="F943" s="160"/>
      <c r="G943" s="160"/>
      <c r="H943" s="69"/>
      <c r="I943" s="69"/>
      <c r="J943" s="4"/>
      <c r="K943" s="4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 spans="1:26" ht="15.75" customHeight="1" x14ac:dyDescent="0.3">
      <c r="A944" s="69"/>
      <c r="B944" s="69"/>
      <c r="C944" s="159"/>
      <c r="D944" s="69"/>
      <c r="E944" s="69"/>
      <c r="F944" s="160"/>
      <c r="G944" s="160"/>
      <c r="H944" s="69"/>
      <c r="I944" s="69"/>
      <c r="J944" s="4"/>
      <c r="K944" s="4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 spans="1:26" ht="15.75" customHeight="1" x14ac:dyDescent="0.3">
      <c r="A945" s="69"/>
      <c r="B945" s="69"/>
      <c r="C945" s="159"/>
      <c r="D945" s="69"/>
      <c r="E945" s="69"/>
      <c r="F945" s="160"/>
      <c r="G945" s="160"/>
      <c r="H945" s="69"/>
      <c r="I945" s="69"/>
      <c r="J945" s="4"/>
      <c r="K945" s="4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 spans="1:26" ht="15.75" customHeight="1" x14ac:dyDescent="0.3">
      <c r="A946" s="69"/>
      <c r="B946" s="69"/>
      <c r="C946" s="159"/>
      <c r="D946" s="69"/>
      <c r="E946" s="69"/>
      <c r="F946" s="160"/>
      <c r="G946" s="160"/>
      <c r="H946" s="69"/>
      <c r="I946" s="69"/>
      <c r="J946" s="4"/>
      <c r="K946" s="4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 spans="1:26" ht="15.75" customHeight="1" x14ac:dyDescent="0.3">
      <c r="A947" s="69"/>
      <c r="B947" s="69"/>
      <c r="C947" s="159"/>
      <c r="D947" s="69"/>
      <c r="E947" s="69"/>
      <c r="F947" s="160"/>
      <c r="G947" s="160"/>
      <c r="H947" s="69"/>
      <c r="I947" s="69"/>
      <c r="J947" s="4"/>
      <c r="K947" s="4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 spans="1:26" ht="15.75" customHeight="1" x14ac:dyDescent="0.3">
      <c r="A948" s="69"/>
      <c r="B948" s="69"/>
      <c r="C948" s="159"/>
      <c r="D948" s="69"/>
      <c r="E948" s="69"/>
      <c r="F948" s="160"/>
      <c r="G948" s="160"/>
      <c r="H948" s="69"/>
      <c r="I948" s="69"/>
      <c r="J948" s="4"/>
      <c r="K948" s="4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 spans="1:26" ht="15.75" customHeight="1" x14ac:dyDescent="0.3">
      <c r="A949" s="69"/>
      <c r="B949" s="69"/>
      <c r="C949" s="159"/>
      <c r="D949" s="69"/>
      <c r="E949" s="69"/>
      <c r="F949" s="160"/>
      <c r="G949" s="160"/>
      <c r="H949" s="69"/>
      <c r="I949" s="69"/>
      <c r="J949" s="4"/>
      <c r="K949" s="4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 spans="1:26" ht="15.75" customHeight="1" x14ac:dyDescent="0.3">
      <c r="A950" s="69"/>
      <c r="B950" s="69"/>
      <c r="C950" s="159"/>
      <c r="D950" s="69"/>
      <c r="E950" s="69"/>
      <c r="F950" s="160"/>
      <c r="G950" s="160"/>
      <c r="H950" s="69"/>
      <c r="I950" s="69"/>
      <c r="J950" s="4"/>
      <c r="K950" s="4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 spans="1:26" ht="15.75" customHeight="1" x14ac:dyDescent="0.3">
      <c r="A951" s="69"/>
      <c r="B951" s="69"/>
      <c r="C951" s="159"/>
      <c r="D951" s="69"/>
      <c r="E951" s="69"/>
      <c r="F951" s="160"/>
      <c r="G951" s="160"/>
      <c r="H951" s="69"/>
      <c r="I951" s="69"/>
      <c r="J951" s="4"/>
      <c r="K951" s="4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 spans="1:26" ht="15.75" customHeight="1" x14ac:dyDescent="0.3">
      <c r="A952" s="69"/>
      <c r="B952" s="69"/>
      <c r="C952" s="159"/>
      <c r="D952" s="69"/>
      <c r="E952" s="69"/>
      <c r="F952" s="160"/>
      <c r="G952" s="160"/>
      <c r="H952" s="69"/>
      <c r="I952" s="69"/>
      <c r="J952" s="4"/>
      <c r="K952" s="4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 spans="1:26" ht="15.75" customHeight="1" x14ac:dyDescent="0.3">
      <c r="A953" s="69"/>
      <c r="B953" s="69"/>
      <c r="C953" s="159"/>
      <c r="D953" s="69"/>
      <c r="E953" s="69"/>
      <c r="F953" s="160"/>
      <c r="G953" s="160"/>
      <c r="H953" s="69"/>
      <c r="I953" s="69"/>
      <c r="J953" s="4"/>
      <c r="K953" s="4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 spans="1:26" ht="15.75" customHeight="1" x14ac:dyDescent="0.3">
      <c r="A954" s="69"/>
      <c r="B954" s="69"/>
      <c r="C954" s="159"/>
      <c r="D954" s="69"/>
      <c r="E954" s="69"/>
      <c r="F954" s="160"/>
      <c r="G954" s="160"/>
      <c r="H954" s="69"/>
      <c r="I954" s="69"/>
      <c r="J954" s="4"/>
      <c r="K954" s="4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 spans="1:26" ht="15.75" customHeight="1" x14ac:dyDescent="0.3">
      <c r="A955" s="69"/>
      <c r="B955" s="69"/>
      <c r="C955" s="159"/>
      <c r="D955" s="69"/>
      <c r="E955" s="69"/>
      <c r="F955" s="160"/>
      <c r="G955" s="160"/>
      <c r="H955" s="69"/>
      <c r="I955" s="69"/>
      <c r="J955" s="4"/>
      <c r="K955" s="4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 spans="1:26" ht="15.75" customHeight="1" x14ac:dyDescent="0.3">
      <c r="A956" s="69"/>
      <c r="B956" s="69"/>
      <c r="C956" s="159"/>
      <c r="D956" s="69"/>
      <c r="E956" s="69"/>
      <c r="F956" s="160"/>
      <c r="G956" s="160"/>
      <c r="H956" s="69"/>
      <c r="I956" s="69"/>
      <c r="J956" s="4"/>
      <c r="K956" s="4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 spans="1:26" ht="15.75" customHeight="1" x14ac:dyDescent="0.3">
      <c r="A957" s="69"/>
      <c r="B957" s="69"/>
      <c r="C957" s="159"/>
      <c r="D957" s="69"/>
      <c r="E957" s="69"/>
      <c r="F957" s="160"/>
      <c r="G957" s="160"/>
      <c r="H957" s="69"/>
      <c r="I957" s="69"/>
      <c r="J957" s="4"/>
      <c r="K957" s="4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 spans="1:26" ht="15.75" customHeight="1" x14ac:dyDescent="0.3">
      <c r="A958" s="69"/>
      <c r="B958" s="69"/>
      <c r="C958" s="159"/>
      <c r="D958" s="69"/>
      <c r="E958" s="69"/>
      <c r="F958" s="160"/>
      <c r="G958" s="160"/>
      <c r="H958" s="69"/>
      <c r="I958" s="69"/>
      <c r="J958" s="4"/>
      <c r="K958" s="4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 spans="1:26" ht="15.75" customHeight="1" x14ac:dyDescent="0.3">
      <c r="A959" s="69"/>
      <c r="B959" s="69"/>
      <c r="C959" s="159"/>
      <c r="D959" s="69"/>
      <c r="E959" s="69"/>
      <c r="F959" s="160"/>
      <c r="G959" s="160"/>
      <c r="H959" s="69"/>
      <c r="I959" s="69"/>
      <c r="J959" s="4"/>
      <c r="K959" s="4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 spans="1:26" ht="15.75" customHeight="1" x14ac:dyDescent="0.3">
      <c r="A960" s="69"/>
      <c r="B960" s="69"/>
      <c r="C960" s="159"/>
      <c r="D960" s="69"/>
      <c r="E960" s="69"/>
      <c r="F960" s="160"/>
      <c r="G960" s="160"/>
      <c r="H960" s="69"/>
      <c r="I960" s="69"/>
      <c r="J960" s="4"/>
      <c r="K960" s="4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 spans="1:26" ht="15.75" customHeight="1" x14ac:dyDescent="0.3">
      <c r="A961" s="69"/>
      <c r="B961" s="69"/>
      <c r="C961" s="159"/>
      <c r="D961" s="69"/>
      <c r="E961" s="69"/>
      <c r="F961" s="160"/>
      <c r="G961" s="160"/>
      <c r="H961" s="69"/>
      <c r="I961" s="69"/>
      <c r="J961" s="4"/>
      <c r="K961" s="4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 spans="1:26" ht="15.75" customHeight="1" x14ac:dyDescent="0.3">
      <c r="A962" s="69"/>
      <c r="B962" s="69"/>
      <c r="C962" s="159"/>
      <c r="D962" s="69"/>
      <c r="E962" s="69"/>
      <c r="F962" s="160"/>
      <c r="G962" s="160"/>
      <c r="H962" s="69"/>
      <c r="I962" s="69"/>
      <c r="J962" s="4"/>
      <c r="K962" s="4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 spans="1:26" ht="15.75" customHeight="1" x14ac:dyDescent="0.3">
      <c r="A963" s="69"/>
      <c r="B963" s="69"/>
      <c r="C963" s="159"/>
      <c r="D963" s="69"/>
      <c r="E963" s="69"/>
      <c r="F963" s="160"/>
      <c r="G963" s="160"/>
      <c r="H963" s="69"/>
      <c r="I963" s="69"/>
      <c r="J963" s="4"/>
      <c r="K963" s="4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 spans="1:26" ht="15.75" customHeight="1" x14ac:dyDescent="0.3">
      <c r="A964" s="69"/>
      <c r="B964" s="69"/>
      <c r="C964" s="159"/>
      <c r="D964" s="69"/>
      <c r="E964" s="69"/>
      <c r="F964" s="160"/>
      <c r="G964" s="160"/>
      <c r="H964" s="69"/>
      <c r="I964" s="69"/>
      <c r="J964" s="4"/>
      <c r="K964" s="4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 spans="1:26" ht="15.75" customHeight="1" x14ac:dyDescent="0.3">
      <c r="A965" s="69"/>
      <c r="B965" s="69"/>
      <c r="C965" s="159"/>
      <c r="D965" s="69"/>
      <c r="E965" s="69"/>
      <c r="F965" s="160"/>
      <c r="G965" s="160"/>
      <c r="H965" s="69"/>
      <c r="I965" s="69"/>
      <c r="J965" s="4"/>
      <c r="K965" s="4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 spans="1:26" ht="15.75" customHeight="1" x14ac:dyDescent="0.3">
      <c r="A966" s="69"/>
      <c r="B966" s="69"/>
      <c r="C966" s="159"/>
      <c r="D966" s="69"/>
      <c r="E966" s="69"/>
      <c r="F966" s="160"/>
      <c r="G966" s="160"/>
      <c r="H966" s="69"/>
      <c r="I966" s="69"/>
      <c r="J966" s="4"/>
      <c r="K966" s="4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 spans="1:26" ht="15.75" customHeight="1" x14ac:dyDescent="0.3">
      <c r="A967" s="69"/>
      <c r="B967" s="69"/>
      <c r="C967" s="159"/>
      <c r="D967" s="69"/>
      <c r="E967" s="69"/>
      <c r="F967" s="160"/>
      <c r="G967" s="160"/>
      <c r="H967" s="69"/>
      <c r="I967" s="69"/>
      <c r="J967" s="4"/>
      <c r="K967" s="4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 spans="1:26" ht="15.75" customHeight="1" x14ac:dyDescent="0.3">
      <c r="A968" s="69"/>
      <c r="B968" s="69"/>
      <c r="C968" s="159"/>
      <c r="D968" s="69"/>
      <c r="E968" s="69"/>
      <c r="F968" s="160"/>
      <c r="G968" s="160"/>
      <c r="H968" s="69"/>
      <c r="I968" s="69"/>
      <c r="J968" s="4"/>
      <c r="K968" s="4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 spans="1:26" ht="15.75" customHeight="1" x14ac:dyDescent="0.3">
      <c r="A969" s="69"/>
      <c r="B969" s="69"/>
      <c r="C969" s="159"/>
      <c r="D969" s="69"/>
      <c r="E969" s="69"/>
      <c r="F969" s="160"/>
      <c r="G969" s="160"/>
      <c r="H969" s="69"/>
      <c r="I969" s="69"/>
      <c r="J969" s="4"/>
      <c r="K969" s="4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 spans="1:26" ht="15.75" customHeight="1" x14ac:dyDescent="0.3">
      <c r="A970" s="69"/>
      <c r="B970" s="69"/>
      <c r="C970" s="159"/>
      <c r="D970" s="69"/>
      <c r="E970" s="69"/>
      <c r="F970" s="160"/>
      <c r="G970" s="160"/>
      <c r="H970" s="69"/>
      <c r="I970" s="69"/>
      <c r="J970" s="4"/>
      <c r="K970" s="4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 spans="1:26" ht="15.75" customHeight="1" x14ac:dyDescent="0.3">
      <c r="A971" s="69"/>
      <c r="B971" s="69"/>
      <c r="C971" s="159"/>
      <c r="D971" s="69"/>
      <c r="E971" s="69"/>
      <c r="F971" s="160"/>
      <c r="G971" s="160"/>
      <c r="H971" s="69"/>
      <c r="I971" s="69"/>
      <c r="J971" s="4"/>
      <c r="K971" s="4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 spans="1:26" ht="15.75" customHeight="1" x14ac:dyDescent="0.3">
      <c r="A972" s="69"/>
      <c r="B972" s="69"/>
      <c r="C972" s="159"/>
      <c r="D972" s="69"/>
      <c r="E972" s="69"/>
      <c r="F972" s="160"/>
      <c r="G972" s="160"/>
      <c r="H972" s="69"/>
      <c r="I972" s="69"/>
      <c r="J972" s="4"/>
      <c r="K972" s="4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 spans="1:26" ht="15.75" customHeight="1" x14ac:dyDescent="0.3">
      <c r="A973" s="69"/>
      <c r="B973" s="69"/>
      <c r="C973" s="159"/>
      <c r="D973" s="69"/>
      <c r="E973" s="69"/>
      <c r="F973" s="160"/>
      <c r="G973" s="160"/>
      <c r="H973" s="69"/>
      <c r="I973" s="69"/>
      <c r="J973" s="4"/>
      <c r="K973" s="4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 spans="1:26" ht="15.75" customHeight="1" x14ac:dyDescent="0.3">
      <c r="A974" s="69"/>
      <c r="B974" s="69"/>
      <c r="C974" s="159"/>
      <c r="D974" s="69"/>
      <c r="E974" s="69"/>
      <c r="F974" s="160"/>
      <c r="G974" s="160"/>
      <c r="H974" s="69"/>
      <c r="I974" s="69"/>
      <c r="J974" s="4"/>
      <c r="K974" s="4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 spans="1:26" ht="15.75" customHeight="1" x14ac:dyDescent="0.3">
      <c r="A975" s="69"/>
      <c r="B975" s="69"/>
      <c r="C975" s="159"/>
      <c r="D975" s="69"/>
      <c r="E975" s="69"/>
      <c r="F975" s="160"/>
      <c r="G975" s="160"/>
      <c r="H975" s="69"/>
      <c r="I975" s="69"/>
      <c r="J975" s="4"/>
      <c r="K975" s="4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 spans="1:26" ht="15.75" customHeight="1" x14ac:dyDescent="0.3">
      <c r="A976" s="69"/>
      <c r="B976" s="69"/>
      <c r="C976" s="159"/>
      <c r="D976" s="69"/>
      <c r="E976" s="69"/>
      <c r="F976" s="160"/>
      <c r="G976" s="160"/>
      <c r="H976" s="69"/>
      <c r="I976" s="69"/>
      <c r="J976" s="4"/>
      <c r="K976" s="4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 spans="1:26" ht="15.75" customHeight="1" x14ac:dyDescent="0.3">
      <c r="A977" s="69"/>
      <c r="B977" s="69"/>
      <c r="C977" s="159"/>
      <c r="D977" s="69"/>
      <c r="E977" s="69"/>
      <c r="F977" s="160"/>
      <c r="G977" s="160"/>
      <c r="H977" s="69"/>
      <c r="I977" s="69"/>
      <c r="J977" s="4"/>
      <c r="K977" s="4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 spans="1:26" ht="15.75" customHeight="1" x14ac:dyDescent="0.3">
      <c r="A978" s="69"/>
      <c r="B978" s="69"/>
      <c r="C978" s="159"/>
      <c r="D978" s="69"/>
      <c r="E978" s="69"/>
      <c r="F978" s="160"/>
      <c r="G978" s="160"/>
      <c r="H978" s="69"/>
      <c r="I978" s="69"/>
      <c r="J978" s="4"/>
      <c r="K978" s="4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 spans="1:26" ht="15.75" customHeight="1" x14ac:dyDescent="0.3">
      <c r="A979" s="69"/>
      <c r="B979" s="69"/>
      <c r="C979" s="159"/>
      <c r="D979" s="69"/>
      <c r="E979" s="69"/>
      <c r="F979" s="160"/>
      <c r="G979" s="160"/>
      <c r="H979" s="69"/>
      <c r="I979" s="69"/>
      <c r="J979" s="4"/>
      <c r="K979" s="4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 spans="1:26" ht="15.75" customHeight="1" x14ac:dyDescent="0.3">
      <c r="A980" s="69"/>
      <c r="B980" s="69"/>
      <c r="C980" s="159"/>
      <c r="D980" s="69"/>
      <c r="E980" s="69"/>
      <c r="F980" s="160"/>
      <c r="G980" s="160"/>
      <c r="H980" s="69"/>
      <c r="I980" s="69"/>
      <c r="J980" s="4"/>
      <c r="K980" s="4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 spans="1:26" ht="15.75" customHeight="1" x14ac:dyDescent="0.3">
      <c r="A981" s="69"/>
      <c r="B981" s="69"/>
      <c r="C981" s="159"/>
      <c r="D981" s="69"/>
      <c r="E981" s="69"/>
      <c r="F981" s="160"/>
      <c r="G981" s="160"/>
      <c r="H981" s="69"/>
      <c r="I981" s="69"/>
      <c r="J981" s="4"/>
      <c r="K981" s="4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 spans="1:26" ht="15.75" customHeight="1" x14ac:dyDescent="0.3">
      <c r="A982" s="69"/>
      <c r="B982" s="69"/>
      <c r="C982" s="159"/>
      <c r="D982" s="69"/>
      <c r="E982" s="69"/>
      <c r="F982" s="160"/>
      <c r="G982" s="160"/>
      <c r="H982" s="69"/>
      <c r="I982" s="69"/>
      <c r="J982" s="4"/>
      <c r="K982" s="4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 spans="1:26" ht="15.75" customHeight="1" x14ac:dyDescent="0.3">
      <c r="A983" s="69"/>
      <c r="B983" s="69"/>
      <c r="C983" s="159"/>
      <c r="D983" s="69"/>
      <c r="E983" s="69"/>
      <c r="F983" s="160"/>
      <c r="G983" s="160"/>
      <c r="H983" s="69"/>
      <c r="I983" s="69"/>
      <c r="J983" s="4"/>
      <c r="K983" s="4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 spans="1:26" ht="15.75" customHeight="1" x14ac:dyDescent="0.3">
      <c r="A984" s="69"/>
      <c r="B984" s="69"/>
      <c r="C984" s="159"/>
      <c r="D984" s="69"/>
      <c r="E984" s="69"/>
      <c r="F984" s="160"/>
      <c r="G984" s="160"/>
      <c r="H984" s="69"/>
      <c r="I984" s="69"/>
      <c r="J984" s="4"/>
      <c r="K984" s="4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 spans="1:26" ht="15.75" customHeight="1" x14ac:dyDescent="0.3">
      <c r="A985" s="69"/>
      <c r="B985" s="69"/>
      <c r="C985" s="159"/>
      <c r="D985" s="69"/>
      <c r="E985" s="69"/>
      <c r="F985" s="160"/>
      <c r="G985" s="160"/>
      <c r="H985" s="69"/>
      <c r="I985" s="69"/>
      <c r="J985" s="4"/>
      <c r="K985" s="4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 spans="1:26" ht="15.75" customHeight="1" x14ac:dyDescent="0.3">
      <c r="A986" s="69"/>
      <c r="B986" s="69"/>
      <c r="C986" s="159"/>
      <c r="D986" s="69"/>
      <c r="E986" s="69"/>
      <c r="F986" s="160"/>
      <c r="G986" s="160"/>
      <c r="H986" s="69"/>
      <c r="I986" s="69"/>
      <c r="J986" s="4"/>
      <c r="K986" s="4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 spans="1:26" ht="15.75" customHeight="1" x14ac:dyDescent="0.3">
      <c r="A987" s="69"/>
      <c r="B987" s="69"/>
      <c r="C987" s="159"/>
      <c r="D987" s="69"/>
      <c r="E987" s="69"/>
      <c r="F987" s="160"/>
      <c r="G987" s="160"/>
      <c r="H987" s="69"/>
      <c r="I987" s="69"/>
      <c r="J987" s="4"/>
      <c r="K987" s="4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 spans="1:26" ht="15.75" customHeight="1" x14ac:dyDescent="0.3">
      <c r="A988" s="69"/>
      <c r="B988" s="69"/>
      <c r="C988" s="159"/>
      <c r="D988" s="69"/>
      <c r="E988" s="69"/>
      <c r="F988" s="160"/>
      <c r="G988" s="160"/>
      <c r="H988" s="69"/>
      <c r="I988" s="69"/>
      <c r="J988" s="4"/>
      <c r="K988" s="4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 spans="1:26" ht="15.75" customHeight="1" x14ac:dyDescent="0.3">
      <c r="A989" s="69"/>
      <c r="B989" s="69"/>
      <c r="C989" s="159"/>
      <c r="D989" s="69"/>
      <c r="E989" s="69"/>
      <c r="F989" s="160"/>
      <c r="G989" s="160"/>
      <c r="H989" s="69"/>
      <c r="I989" s="69"/>
      <c r="J989" s="4"/>
      <c r="K989" s="4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 spans="1:26" ht="15.75" customHeight="1" x14ac:dyDescent="0.3">
      <c r="A990" s="69"/>
      <c r="B990" s="69"/>
      <c r="C990" s="159"/>
      <c r="D990" s="69"/>
      <c r="E990" s="69"/>
      <c r="F990" s="160"/>
      <c r="G990" s="160"/>
      <c r="H990" s="69"/>
      <c r="I990" s="69"/>
      <c r="J990" s="4"/>
      <c r="K990" s="4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 spans="1:26" ht="15.75" customHeight="1" x14ac:dyDescent="0.3">
      <c r="A991" s="69"/>
      <c r="B991" s="69"/>
      <c r="C991" s="159"/>
      <c r="D991" s="69"/>
      <c r="E991" s="69"/>
      <c r="F991" s="160"/>
      <c r="G991" s="160"/>
      <c r="H991" s="69"/>
      <c r="I991" s="69"/>
      <c r="J991" s="4"/>
      <c r="K991" s="4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 spans="1:26" ht="15.75" customHeight="1" x14ac:dyDescent="0.3">
      <c r="A992" s="69"/>
      <c r="B992" s="69"/>
      <c r="C992" s="159"/>
      <c r="D992" s="69"/>
      <c r="E992" s="69"/>
      <c r="F992" s="160"/>
      <c r="G992" s="160"/>
      <c r="H992" s="69"/>
      <c r="I992" s="69"/>
      <c r="J992" s="4"/>
      <c r="K992" s="4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 spans="1:26" ht="15.75" customHeight="1" x14ac:dyDescent="0.3">
      <c r="A993" s="69"/>
      <c r="B993" s="69"/>
      <c r="C993" s="159"/>
      <c r="D993" s="69"/>
      <c r="E993" s="69"/>
      <c r="F993" s="160"/>
      <c r="G993" s="160"/>
      <c r="H993" s="69"/>
      <c r="I993" s="69"/>
      <c r="J993" s="4"/>
      <c r="K993" s="4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 spans="1:26" ht="15.75" customHeight="1" x14ac:dyDescent="0.3">
      <c r="A994" s="69"/>
      <c r="B994" s="69"/>
      <c r="C994" s="159"/>
      <c r="D994" s="69"/>
      <c r="E994" s="69"/>
      <c r="F994" s="160"/>
      <c r="G994" s="160"/>
      <c r="H994" s="69"/>
      <c r="I994" s="69"/>
      <c r="J994" s="4"/>
      <c r="K994" s="4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 spans="1:26" ht="15.75" customHeight="1" x14ac:dyDescent="0.3">
      <c r="A995" s="69"/>
      <c r="B995" s="69"/>
      <c r="C995" s="159"/>
      <c r="D995" s="69"/>
      <c r="E995" s="69"/>
      <c r="F995" s="160"/>
      <c r="G995" s="160"/>
      <c r="H995" s="69"/>
      <c r="I995" s="69"/>
      <c r="J995" s="4"/>
      <c r="K995" s="4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 spans="1:26" ht="15.75" customHeight="1" x14ac:dyDescent="0.3">
      <c r="A996" s="69"/>
      <c r="B996" s="69"/>
      <c r="C996" s="159"/>
      <c r="D996" s="69"/>
      <c r="E996" s="69"/>
      <c r="F996" s="160"/>
      <c r="G996" s="160"/>
      <c r="H996" s="69"/>
      <c r="I996" s="69"/>
      <c r="J996" s="4"/>
      <c r="K996" s="4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 spans="1:26" ht="15.75" customHeight="1" x14ac:dyDescent="0.3">
      <c r="A997" s="69"/>
      <c r="B997" s="69"/>
      <c r="C997" s="159"/>
      <c r="D997" s="69"/>
      <c r="E997" s="69"/>
      <c r="F997" s="160"/>
      <c r="G997" s="160"/>
      <c r="H997" s="69"/>
      <c r="I997" s="69"/>
      <c r="J997" s="4"/>
      <c r="K997" s="4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 spans="1:26" ht="15.75" customHeight="1" x14ac:dyDescent="0.3">
      <c r="A998" s="69"/>
      <c r="B998" s="69"/>
      <c r="C998" s="159"/>
      <c r="D998" s="69"/>
      <c r="E998" s="69"/>
      <c r="F998" s="160"/>
      <c r="G998" s="160"/>
      <c r="H998" s="69"/>
      <c r="I998" s="69"/>
      <c r="J998" s="4"/>
      <c r="K998" s="4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 spans="1:26" ht="15.75" customHeight="1" x14ac:dyDescent="0.3">
      <c r="A999" s="69"/>
      <c r="B999" s="69"/>
      <c r="C999" s="159"/>
      <c r="D999" s="69"/>
      <c r="E999" s="69"/>
      <c r="F999" s="160"/>
      <c r="G999" s="160"/>
      <c r="H999" s="69"/>
      <c r="I999" s="69"/>
      <c r="J999" s="4"/>
      <c r="K999" s="4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 spans="1:26" ht="15.75" customHeight="1" x14ac:dyDescent="0.3">
      <c r="A1000" s="69"/>
      <c r="B1000" s="69"/>
      <c r="C1000" s="159"/>
      <c r="D1000" s="69"/>
      <c r="E1000" s="69"/>
      <c r="F1000" s="160"/>
      <c r="G1000" s="160"/>
      <c r="H1000" s="69"/>
      <c r="I1000" s="69"/>
      <c r="J1000" s="4"/>
      <c r="K1000" s="4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3">
    <mergeCell ref="A1:G1"/>
    <mergeCell ref="D3:E3"/>
    <mergeCell ref="C12:D12"/>
  </mergeCells>
  <pageMargins left="0.7" right="0.7" top="0.75" bottom="0.75" header="0" footer="0"/>
  <pageSetup fitToHeight="0"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B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8.109375" customWidth="1"/>
    <col min="3" max="3" width="10.44140625" customWidth="1"/>
    <col min="4" max="4" width="24.88671875" customWidth="1"/>
    <col min="5" max="5" width="23.6640625" customWidth="1"/>
    <col min="6" max="6" width="6.6640625" customWidth="1"/>
    <col min="7" max="7" width="7.88671875" customWidth="1"/>
    <col min="8" max="8" width="8.109375" customWidth="1"/>
    <col min="9" max="9" width="27.6640625" customWidth="1"/>
    <col min="10" max="26" width="8.6640625" customWidth="1"/>
  </cols>
  <sheetData>
    <row r="1" spans="2:10" ht="21" customHeight="1" x14ac:dyDescent="0.3">
      <c r="B1" s="282" t="s">
        <v>320</v>
      </c>
      <c r="C1" s="253"/>
      <c r="D1" s="253"/>
      <c r="E1" s="253"/>
      <c r="F1" s="253"/>
      <c r="G1" s="253"/>
      <c r="H1" s="253"/>
      <c r="I1" s="254"/>
      <c r="J1" s="164"/>
    </row>
    <row r="2" spans="2:10" ht="21" customHeight="1" x14ac:dyDescent="0.3">
      <c r="B2" s="165" t="s">
        <v>1</v>
      </c>
      <c r="C2" s="17" t="s">
        <v>8</v>
      </c>
      <c r="D2" s="17" t="s">
        <v>321</v>
      </c>
      <c r="E2" s="70" t="s">
        <v>3</v>
      </c>
      <c r="F2" s="70" t="s">
        <v>87</v>
      </c>
      <c r="G2" s="70" t="s">
        <v>88</v>
      </c>
      <c r="H2" s="17" t="s">
        <v>322</v>
      </c>
      <c r="I2" s="166" t="s">
        <v>22</v>
      </c>
    </row>
    <row r="3" spans="2:10" ht="21" customHeight="1" x14ac:dyDescent="0.3">
      <c r="B3" s="165">
        <v>1</v>
      </c>
      <c r="C3" s="167">
        <v>45519</v>
      </c>
      <c r="D3" s="17" t="s">
        <v>323</v>
      </c>
      <c r="E3" s="17" t="s">
        <v>324</v>
      </c>
      <c r="F3" s="70">
        <v>360</v>
      </c>
      <c r="G3" s="70" t="s">
        <v>97</v>
      </c>
      <c r="H3" s="105">
        <v>5760</v>
      </c>
      <c r="I3" s="120" t="s">
        <v>325</v>
      </c>
    </row>
    <row r="4" spans="2:10" ht="21" customHeight="1" x14ac:dyDescent="0.3">
      <c r="B4" s="165">
        <v>2</v>
      </c>
      <c r="C4" s="167">
        <v>45519</v>
      </c>
      <c r="D4" s="17" t="s">
        <v>323</v>
      </c>
      <c r="E4" s="17" t="s">
        <v>326</v>
      </c>
      <c r="F4" s="70">
        <v>8</v>
      </c>
      <c r="G4" s="70" t="s">
        <v>103</v>
      </c>
      <c r="H4" s="105">
        <v>1440</v>
      </c>
      <c r="I4" s="120" t="s">
        <v>325</v>
      </c>
    </row>
    <row r="5" spans="2:10" ht="21" customHeight="1" x14ac:dyDescent="0.3">
      <c r="B5" s="165">
        <v>3</v>
      </c>
      <c r="C5" s="167">
        <v>45519</v>
      </c>
      <c r="D5" s="17" t="s">
        <v>327</v>
      </c>
      <c r="E5" s="17" t="s">
        <v>328</v>
      </c>
      <c r="F5" s="70">
        <v>50</v>
      </c>
      <c r="G5" s="70" t="s">
        <v>97</v>
      </c>
      <c r="H5" s="105">
        <v>1000</v>
      </c>
      <c r="I5" s="120" t="s">
        <v>329</v>
      </c>
    </row>
    <row r="6" spans="2:10" ht="21" customHeight="1" x14ac:dyDescent="0.3">
      <c r="B6" s="165">
        <v>4</v>
      </c>
      <c r="C6" s="167">
        <v>45519</v>
      </c>
      <c r="D6" s="17" t="s">
        <v>330</v>
      </c>
      <c r="E6" s="17" t="s">
        <v>331</v>
      </c>
      <c r="F6" s="70">
        <v>10</v>
      </c>
      <c r="G6" s="70" t="s">
        <v>97</v>
      </c>
      <c r="H6" s="105">
        <v>400</v>
      </c>
      <c r="I6" s="120" t="s">
        <v>332</v>
      </c>
    </row>
    <row r="7" spans="2:10" ht="21" customHeight="1" x14ac:dyDescent="0.3">
      <c r="B7" s="165">
        <v>5</v>
      </c>
      <c r="C7" s="167">
        <v>45518</v>
      </c>
      <c r="D7" s="17" t="s">
        <v>333</v>
      </c>
      <c r="E7" s="17" t="s">
        <v>333</v>
      </c>
      <c r="F7" s="70">
        <v>2</v>
      </c>
      <c r="G7" s="70" t="s">
        <v>103</v>
      </c>
      <c r="H7" s="105">
        <v>80</v>
      </c>
      <c r="I7" s="120" t="s">
        <v>332</v>
      </c>
    </row>
    <row r="8" spans="2:10" ht="21" customHeight="1" x14ac:dyDescent="0.3">
      <c r="B8" s="165">
        <v>6</v>
      </c>
      <c r="C8" s="167">
        <v>45519</v>
      </c>
      <c r="D8" s="17" t="s">
        <v>334</v>
      </c>
      <c r="E8" s="17" t="s">
        <v>134</v>
      </c>
      <c r="F8" s="70">
        <v>12</v>
      </c>
      <c r="G8" s="70" t="s">
        <v>97</v>
      </c>
      <c r="H8" s="105">
        <v>240</v>
      </c>
      <c r="I8" s="120" t="s">
        <v>335</v>
      </c>
    </row>
    <row r="9" spans="2:10" ht="21" customHeight="1" x14ac:dyDescent="0.3">
      <c r="B9" s="165">
        <v>7</v>
      </c>
      <c r="C9" s="167">
        <v>45519</v>
      </c>
      <c r="D9" s="17" t="s">
        <v>334</v>
      </c>
      <c r="E9" s="17" t="s">
        <v>336</v>
      </c>
      <c r="F9" s="70">
        <v>1</v>
      </c>
      <c r="G9" s="70" t="s">
        <v>103</v>
      </c>
      <c r="H9" s="105">
        <v>150</v>
      </c>
      <c r="I9" s="120" t="s">
        <v>335</v>
      </c>
    </row>
    <row r="10" spans="2:10" ht="21" customHeight="1" x14ac:dyDescent="0.3">
      <c r="B10" s="165">
        <v>8</v>
      </c>
      <c r="C10" s="167">
        <v>45519</v>
      </c>
      <c r="D10" s="17" t="s">
        <v>337</v>
      </c>
      <c r="E10" s="17" t="s">
        <v>338</v>
      </c>
      <c r="F10" s="70">
        <v>8</v>
      </c>
      <c r="G10" s="70" t="s">
        <v>339</v>
      </c>
      <c r="H10" s="105">
        <v>1200</v>
      </c>
      <c r="I10" s="120" t="s">
        <v>137</v>
      </c>
    </row>
    <row r="11" spans="2:10" ht="21" customHeight="1" x14ac:dyDescent="0.3">
      <c r="B11" s="165">
        <v>9</v>
      </c>
      <c r="C11" s="167">
        <v>45519</v>
      </c>
      <c r="D11" s="17" t="s">
        <v>340</v>
      </c>
      <c r="E11" s="17" t="s">
        <v>131</v>
      </c>
      <c r="F11" s="70">
        <v>100</v>
      </c>
      <c r="G11" s="70" t="s">
        <v>97</v>
      </c>
      <c r="H11" s="105">
        <v>100</v>
      </c>
      <c r="I11" s="120" t="s">
        <v>137</v>
      </c>
    </row>
    <row r="12" spans="2:10" ht="21" customHeight="1" x14ac:dyDescent="0.3">
      <c r="B12" s="165">
        <v>10</v>
      </c>
      <c r="C12" s="167">
        <v>45519</v>
      </c>
      <c r="D12" s="17" t="s">
        <v>341</v>
      </c>
      <c r="E12" s="17" t="s">
        <v>342</v>
      </c>
      <c r="F12" s="70">
        <v>2</v>
      </c>
      <c r="G12" s="70" t="s">
        <v>97</v>
      </c>
      <c r="H12" s="105">
        <v>3000</v>
      </c>
      <c r="I12" s="120" t="s">
        <v>343</v>
      </c>
    </row>
    <row r="13" spans="2:10" ht="21" customHeight="1" x14ac:dyDescent="0.3">
      <c r="B13" s="165">
        <v>11</v>
      </c>
      <c r="C13" s="167">
        <v>45519</v>
      </c>
      <c r="D13" s="17" t="s">
        <v>35</v>
      </c>
      <c r="E13" s="17" t="s">
        <v>344</v>
      </c>
      <c r="F13" s="70">
        <v>400</v>
      </c>
      <c r="G13" s="70" t="s">
        <v>97</v>
      </c>
      <c r="H13" s="105">
        <v>2000</v>
      </c>
      <c r="I13" s="120" t="s">
        <v>345</v>
      </c>
    </row>
    <row r="14" spans="2:10" ht="21" customHeight="1" x14ac:dyDescent="0.3">
      <c r="B14" s="168"/>
      <c r="C14" s="169"/>
      <c r="D14" s="283" t="s">
        <v>346</v>
      </c>
      <c r="E14" s="250"/>
      <c r="F14" s="250"/>
      <c r="G14" s="248"/>
      <c r="H14" s="170">
        <f>SUM(H3:H13)</f>
        <v>15370</v>
      </c>
      <c r="I14" s="171"/>
    </row>
    <row r="15" spans="2:10" ht="21" customHeight="1" x14ac:dyDescent="0.3">
      <c r="B15" s="172"/>
      <c r="C15" s="173"/>
      <c r="D15" s="174"/>
      <c r="E15" s="175"/>
      <c r="F15" s="175"/>
      <c r="G15" s="175"/>
      <c r="H15" s="176"/>
      <c r="I15" s="4"/>
    </row>
    <row r="16" spans="2:10" ht="21" customHeight="1" x14ac:dyDescent="0.3">
      <c r="B16" s="284" t="s">
        <v>146</v>
      </c>
      <c r="C16" s="253"/>
      <c r="D16" s="253"/>
      <c r="E16" s="253"/>
      <c r="F16" s="258"/>
      <c r="G16" s="285">
        <v>20000</v>
      </c>
      <c r="H16" s="254"/>
    </row>
    <row r="17" spans="2:8" ht="21" customHeight="1" x14ac:dyDescent="0.3">
      <c r="B17" s="286" t="s">
        <v>145</v>
      </c>
      <c r="C17" s="243"/>
      <c r="D17" s="243"/>
      <c r="E17" s="243"/>
      <c r="F17" s="240"/>
      <c r="G17" s="266">
        <f>SUM(H3:H13)</f>
        <v>15370</v>
      </c>
      <c r="H17" s="246"/>
    </row>
    <row r="18" spans="2:8" ht="21" customHeight="1" x14ac:dyDescent="0.3">
      <c r="B18" s="279" t="s">
        <v>347</v>
      </c>
      <c r="C18" s="243"/>
      <c r="D18" s="243"/>
      <c r="E18" s="243"/>
      <c r="F18" s="240"/>
      <c r="G18" s="266">
        <v>4602</v>
      </c>
      <c r="H18" s="246"/>
    </row>
    <row r="19" spans="2:8" ht="21" customHeight="1" x14ac:dyDescent="0.3">
      <c r="B19" s="280" t="s">
        <v>149</v>
      </c>
      <c r="C19" s="250"/>
      <c r="D19" s="250"/>
      <c r="E19" s="250"/>
      <c r="F19" s="248"/>
      <c r="G19" s="281">
        <f>G16-G17-G18</f>
        <v>28</v>
      </c>
      <c r="H19" s="251"/>
    </row>
    <row r="20" spans="2:8" ht="21" customHeight="1" x14ac:dyDescent="0.3">
      <c r="B20" s="72"/>
      <c r="F20" s="72"/>
      <c r="G20" s="72"/>
    </row>
    <row r="21" spans="2:8" ht="21" customHeight="1" x14ac:dyDescent="0.3">
      <c r="B21" s="72"/>
      <c r="F21" s="72"/>
      <c r="G21" s="72"/>
    </row>
    <row r="22" spans="2:8" ht="21" customHeight="1" x14ac:dyDescent="0.3">
      <c r="B22" s="72"/>
      <c r="F22" s="72"/>
      <c r="G22" s="72"/>
    </row>
    <row r="23" spans="2:8" ht="21" customHeight="1" x14ac:dyDescent="0.3">
      <c r="B23" s="72"/>
      <c r="F23" s="72"/>
      <c r="G23" s="72"/>
    </row>
    <row r="24" spans="2:8" ht="21" customHeight="1" x14ac:dyDescent="0.3">
      <c r="B24" s="72"/>
      <c r="F24" s="72"/>
      <c r="G24" s="72"/>
    </row>
    <row r="25" spans="2:8" ht="21" customHeight="1" x14ac:dyDescent="0.3">
      <c r="B25" s="72"/>
      <c r="F25" s="72"/>
      <c r="G25" s="72"/>
    </row>
    <row r="26" spans="2:8" ht="21" customHeight="1" x14ac:dyDescent="0.3">
      <c r="B26" s="29"/>
    </row>
    <row r="27" spans="2:8" ht="21" customHeight="1" x14ac:dyDescent="0.3"/>
    <row r="28" spans="2:8" ht="21" customHeight="1" x14ac:dyDescent="0.3"/>
    <row r="29" spans="2:8" ht="21" customHeight="1" x14ac:dyDescent="0.3"/>
    <row r="30" spans="2:8" ht="21" customHeight="1" x14ac:dyDescent="0.3">
      <c r="B30" s="4"/>
      <c r="F30" s="4"/>
      <c r="G30" s="4"/>
    </row>
    <row r="31" spans="2:8" ht="21" customHeight="1" x14ac:dyDescent="0.3"/>
    <row r="32" spans="2:8" ht="21" customHeight="1" x14ac:dyDescent="0.3"/>
    <row r="33" ht="21" customHeight="1" x14ac:dyDescent="0.3"/>
    <row r="34" ht="21" customHeight="1" x14ac:dyDescent="0.3"/>
    <row r="35" ht="21" customHeight="1" x14ac:dyDescent="0.3"/>
    <row r="36" ht="21" customHeight="1" x14ac:dyDescent="0.3"/>
    <row r="37" ht="21" customHeight="1" x14ac:dyDescent="0.3"/>
    <row r="38" ht="21" customHeight="1" x14ac:dyDescent="0.3"/>
    <row r="39" ht="21" customHeight="1" x14ac:dyDescent="0.3"/>
    <row r="40" ht="21" customHeight="1" x14ac:dyDescent="0.3"/>
    <row r="41" ht="21" customHeight="1" x14ac:dyDescent="0.3"/>
    <row r="42" ht="21" customHeight="1" x14ac:dyDescent="0.3"/>
    <row r="43" ht="21" customHeight="1" x14ac:dyDescent="0.3"/>
    <row r="44" ht="21" customHeight="1" x14ac:dyDescent="0.3"/>
    <row r="45" ht="21" customHeight="1" x14ac:dyDescent="0.3"/>
    <row r="46" ht="21" customHeight="1" x14ac:dyDescent="0.3"/>
    <row r="47" ht="21" customHeight="1" x14ac:dyDescent="0.3"/>
    <row r="48" ht="21" customHeight="1" x14ac:dyDescent="0.3"/>
    <row r="49" ht="21" customHeight="1" x14ac:dyDescent="0.3"/>
    <row r="50" ht="21" customHeight="1" x14ac:dyDescent="0.3"/>
    <row r="51" ht="21" customHeight="1" x14ac:dyDescent="0.3"/>
    <row r="52" ht="21" customHeight="1" x14ac:dyDescent="0.3"/>
    <row r="53" ht="21" customHeight="1" x14ac:dyDescent="0.3"/>
    <row r="54" ht="21" customHeight="1" x14ac:dyDescent="0.3"/>
    <row r="55" ht="21" customHeight="1" x14ac:dyDescent="0.3"/>
    <row r="56" ht="21" customHeight="1" x14ac:dyDescent="0.3"/>
    <row r="57" ht="21" customHeight="1" x14ac:dyDescent="0.3"/>
    <row r="58" ht="21" customHeight="1" x14ac:dyDescent="0.3"/>
    <row r="59" ht="21" customHeight="1" x14ac:dyDescent="0.3"/>
    <row r="60" ht="21" customHeight="1" x14ac:dyDescent="0.3"/>
    <row r="61" ht="21" customHeight="1" x14ac:dyDescent="0.3"/>
    <row r="62" ht="21" customHeight="1" x14ac:dyDescent="0.3"/>
    <row r="63" ht="21" customHeight="1" x14ac:dyDescent="0.3"/>
    <row r="64" ht="21" customHeight="1" x14ac:dyDescent="0.3"/>
    <row r="65" ht="21" customHeight="1" x14ac:dyDescent="0.3"/>
    <row r="66" ht="21" customHeight="1" x14ac:dyDescent="0.3"/>
    <row r="67" ht="21" customHeight="1" x14ac:dyDescent="0.3"/>
    <row r="68" ht="21" customHeight="1" x14ac:dyDescent="0.3"/>
    <row r="69" ht="21" customHeight="1" x14ac:dyDescent="0.3"/>
    <row r="70" ht="21" customHeight="1" x14ac:dyDescent="0.3"/>
    <row r="71" ht="21" customHeight="1" x14ac:dyDescent="0.3"/>
    <row r="72" ht="21" customHeight="1" x14ac:dyDescent="0.3"/>
    <row r="73" ht="21" customHeight="1" x14ac:dyDescent="0.3"/>
    <row r="74" ht="21" customHeight="1" x14ac:dyDescent="0.3"/>
    <row r="75" ht="21" customHeight="1" x14ac:dyDescent="0.3"/>
    <row r="76" ht="21" customHeight="1" x14ac:dyDescent="0.3"/>
    <row r="77" ht="21" customHeight="1" x14ac:dyDescent="0.3"/>
    <row r="78" ht="21" customHeight="1" x14ac:dyDescent="0.3"/>
    <row r="79" ht="21" customHeight="1" x14ac:dyDescent="0.3"/>
    <row r="80" ht="21" customHeight="1" x14ac:dyDescent="0.3"/>
    <row r="81" ht="21" customHeight="1" x14ac:dyDescent="0.3"/>
    <row r="82" ht="21" customHeight="1" x14ac:dyDescent="0.3"/>
    <row r="83" ht="21" customHeight="1" x14ac:dyDescent="0.3"/>
    <row r="84" ht="21" customHeight="1" x14ac:dyDescent="0.3"/>
    <row r="85" ht="21" customHeight="1" x14ac:dyDescent="0.3"/>
    <row r="86" ht="21" customHeight="1" x14ac:dyDescent="0.3"/>
    <row r="87" ht="21" customHeight="1" x14ac:dyDescent="0.3"/>
    <row r="88" ht="21" customHeight="1" x14ac:dyDescent="0.3"/>
    <row r="89" ht="21" customHeight="1" x14ac:dyDescent="0.3"/>
    <row r="90" ht="21" customHeight="1" x14ac:dyDescent="0.3"/>
    <row r="91" ht="21" customHeight="1" x14ac:dyDescent="0.3"/>
    <row r="92" ht="21" customHeight="1" x14ac:dyDescent="0.3"/>
    <row r="93" ht="21" customHeight="1" x14ac:dyDescent="0.3"/>
    <row r="94" ht="21" customHeight="1" x14ac:dyDescent="0.3"/>
    <row r="95" ht="21" customHeight="1" x14ac:dyDescent="0.3"/>
    <row r="96" ht="21" customHeight="1" x14ac:dyDescent="0.3"/>
    <row r="97" ht="21" customHeight="1" x14ac:dyDescent="0.3"/>
    <row r="98" ht="21" customHeight="1" x14ac:dyDescent="0.3"/>
    <row r="99" ht="21" customHeight="1" x14ac:dyDescent="0.3"/>
    <row r="100" ht="21" customHeight="1" x14ac:dyDescent="0.3"/>
    <row r="101" ht="21" customHeight="1" x14ac:dyDescent="0.3"/>
    <row r="102" ht="21" customHeight="1" x14ac:dyDescent="0.3"/>
    <row r="103" ht="21" customHeight="1" x14ac:dyDescent="0.3"/>
    <row r="104" ht="21" customHeight="1" x14ac:dyDescent="0.3"/>
    <row r="105" ht="21" customHeight="1" x14ac:dyDescent="0.3"/>
    <row r="106" ht="21" customHeight="1" x14ac:dyDescent="0.3"/>
    <row r="107" ht="21" customHeight="1" x14ac:dyDescent="0.3"/>
    <row r="108" ht="21" customHeight="1" x14ac:dyDescent="0.3"/>
    <row r="109" ht="21" customHeight="1" x14ac:dyDescent="0.3"/>
    <row r="110" ht="21" customHeight="1" x14ac:dyDescent="0.3"/>
    <row r="111" ht="21" customHeight="1" x14ac:dyDescent="0.3"/>
    <row r="112" ht="21" customHeight="1" x14ac:dyDescent="0.3"/>
    <row r="113" ht="21" customHeight="1" x14ac:dyDescent="0.3"/>
    <row r="114" ht="21" customHeight="1" x14ac:dyDescent="0.3"/>
    <row r="115" ht="21" customHeight="1" x14ac:dyDescent="0.3"/>
    <row r="116" ht="21" customHeight="1" x14ac:dyDescent="0.3"/>
    <row r="117" ht="21" customHeight="1" x14ac:dyDescent="0.3"/>
    <row r="118" ht="21" customHeight="1" x14ac:dyDescent="0.3"/>
    <row r="119" ht="21" customHeight="1" x14ac:dyDescent="0.3"/>
    <row r="120" ht="21" customHeight="1" x14ac:dyDescent="0.3"/>
    <row r="121" ht="21" customHeight="1" x14ac:dyDescent="0.3"/>
    <row r="122" ht="21" customHeight="1" x14ac:dyDescent="0.3"/>
    <row r="123" ht="21" customHeight="1" x14ac:dyDescent="0.3"/>
    <row r="124" ht="21" customHeight="1" x14ac:dyDescent="0.3"/>
    <row r="125" ht="21" customHeight="1" x14ac:dyDescent="0.3"/>
    <row r="126" ht="21" customHeight="1" x14ac:dyDescent="0.3"/>
    <row r="127" ht="21" customHeight="1" x14ac:dyDescent="0.3"/>
    <row r="128" ht="21" customHeight="1" x14ac:dyDescent="0.3"/>
    <row r="129" ht="21" customHeight="1" x14ac:dyDescent="0.3"/>
    <row r="130" ht="21" customHeight="1" x14ac:dyDescent="0.3"/>
    <row r="131" ht="21" customHeight="1" x14ac:dyDescent="0.3"/>
    <row r="132" ht="21" customHeight="1" x14ac:dyDescent="0.3"/>
    <row r="133" ht="21" customHeight="1" x14ac:dyDescent="0.3"/>
    <row r="134" ht="21" customHeight="1" x14ac:dyDescent="0.3"/>
    <row r="135" ht="21" customHeight="1" x14ac:dyDescent="0.3"/>
    <row r="136" ht="21" customHeight="1" x14ac:dyDescent="0.3"/>
    <row r="137" ht="21" customHeight="1" x14ac:dyDescent="0.3"/>
    <row r="138" ht="21" customHeight="1" x14ac:dyDescent="0.3"/>
    <row r="139" ht="21" customHeight="1" x14ac:dyDescent="0.3"/>
    <row r="140" ht="21" customHeight="1" x14ac:dyDescent="0.3"/>
    <row r="141" ht="21" customHeight="1" x14ac:dyDescent="0.3"/>
    <row r="142" ht="21" customHeight="1" x14ac:dyDescent="0.3"/>
    <row r="143" ht="21" customHeight="1" x14ac:dyDescent="0.3"/>
    <row r="144" ht="21" customHeight="1" x14ac:dyDescent="0.3"/>
    <row r="145" ht="21" customHeight="1" x14ac:dyDescent="0.3"/>
    <row r="146" ht="21" customHeight="1" x14ac:dyDescent="0.3"/>
    <row r="147" ht="21" customHeight="1" x14ac:dyDescent="0.3"/>
    <row r="148" ht="21" customHeight="1" x14ac:dyDescent="0.3"/>
    <row r="149" ht="21" customHeight="1" x14ac:dyDescent="0.3"/>
    <row r="150" ht="21" customHeight="1" x14ac:dyDescent="0.3"/>
    <row r="151" ht="21" customHeight="1" x14ac:dyDescent="0.3"/>
    <row r="152" ht="21" customHeight="1" x14ac:dyDescent="0.3"/>
    <row r="153" ht="21" customHeight="1" x14ac:dyDescent="0.3"/>
    <row r="154" ht="21" customHeight="1" x14ac:dyDescent="0.3"/>
    <row r="155" ht="21" customHeight="1" x14ac:dyDescent="0.3"/>
    <row r="156" ht="21" customHeight="1" x14ac:dyDescent="0.3"/>
    <row r="157" ht="21" customHeight="1" x14ac:dyDescent="0.3"/>
    <row r="158" ht="21" customHeight="1" x14ac:dyDescent="0.3"/>
    <row r="159" ht="21" customHeight="1" x14ac:dyDescent="0.3"/>
    <row r="160" ht="21" customHeight="1" x14ac:dyDescent="0.3"/>
    <row r="161" ht="21" customHeight="1" x14ac:dyDescent="0.3"/>
    <row r="162" ht="21" customHeight="1" x14ac:dyDescent="0.3"/>
    <row r="163" ht="21" customHeight="1" x14ac:dyDescent="0.3"/>
    <row r="164" ht="21" customHeight="1" x14ac:dyDescent="0.3"/>
    <row r="165" ht="21" customHeight="1" x14ac:dyDescent="0.3"/>
    <row r="166" ht="21" customHeight="1" x14ac:dyDescent="0.3"/>
    <row r="167" ht="21" customHeight="1" x14ac:dyDescent="0.3"/>
    <row r="168" ht="21" customHeight="1" x14ac:dyDescent="0.3"/>
    <row r="169" ht="21" customHeight="1" x14ac:dyDescent="0.3"/>
    <row r="170" ht="21" customHeight="1" x14ac:dyDescent="0.3"/>
    <row r="171" ht="21" customHeight="1" x14ac:dyDescent="0.3"/>
    <row r="172" ht="21" customHeight="1" x14ac:dyDescent="0.3"/>
    <row r="173" ht="21" customHeight="1" x14ac:dyDescent="0.3"/>
    <row r="174" ht="21" customHeight="1" x14ac:dyDescent="0.3"/>
    <row r="175" ht="21" customHeight="1" x14ac:dyDescent="0.3"/>
    <row r="176" ht="21" customHeight="1" x14ac:dyDescent="0.3"/>
    <row r="177" ht="21" customHeight="1" x14ac:dyDescent="0.3"/>
    <row r="178" ht="21" customHeight="1" x14ac:dyDescent="0.3"/>
    <row r="179" ht="21" customHeight="1" x14ac:dyDescent="0.3"/>
    <row r="180" ht="21" customHeight="1" x14ac:dyDescent="0.3"/>
    <row r="181" ht="21" customHeight="1" x14ac:dyDescent="0.3"/>
    <row r="182" ht="21" customHeight="1" x14ac:dyDescent="0.3"/>
    <row r="183" ht="21" customHeight="1" x14ac:dyDescent="0.3"/>
    <row r="184" ht="21" customHeight="1" x14ac:dyDescent="0.3"/>
    <row r="185" ht="21" customHeight="1" x14ac:dyDescent="0.3"/>
    <row r="186" ht="21" customHeight="1" x14ac:dyDescent="0.3"/>
    <row r="187" ht="21" customHeight="1" x14ac:dyDescent="0.3"/>
    <row r="188" ht="21" customHeight="1" x14ac:dyDescent="0.3"/>
    <row r="189" ht="21" customHeight="1" x14ac:dyDescent="0.3"/>
    <row r="190" ht="21" customHeight="1" x14ac:dyDescent="0.3"/>
    <row r="191" ht="21" customHeight="1" x14ac:dyDescent="0.3"/>
    <row r="192" ht="21" customHeight="1" x14ac:dyDescent="0.3"/>
    <row r="193" ht="21" customHeight="1" x14ac:dyDescent="0.3"/>
    <row r="194" ht="21" customHeight="1" x14ac:dyDescent="0.3"/>
    <row r="195" ht="21" customHeight="1" x14ac:dyDescent="0.3"/>
    <row r="196" ht="21" customHeight="1" x14ac:dyDescent="0.3"/>
    <row r="197" ht="21" customHeight="1" x14ac:dyDescent="0.3"/>
    <row r="198" ht="21" customHeight="1" x14ac:dyDescent="0.3"/>
    <row r="199" ht="21" customHeight="1" x14ac:dyDescent="0.3"/>
    <row r="200" ht="21" customHeight="1" x14ac:dyDescent="0.3"/>
    <row r="201" ht="21" customHeight="1" x14ac:dyDescent="0.3"/>
    <row r="202" ht="21" customHeight="1" x14ac:dyDescent="0.3"/>
    <row r="203" ht="21" customHeight="1" x14ac:dyDescent="0.3"/>
    <row r="204" ht="21" customHeight="1" x14ac:dyDescent="0.3"/>
    <row r="205" ht="21" customHeight="1" x14ac:dyDescent="0.3"/>
    <row r="206" ht="21" customHeight="1" x14ac:dyDescent="0.3"/>
    <row r="207" ht="21" customHeight="1" x14ac:dyDescent="0.3"/>
    <row r="208" ht="21" customHeight="1" x14ac:dyDescent="0.3"/>
    <row r="209" ht="21" customHeight="1" x14ac:dyDescent="0.3"/>
    <row r="210" ht="21" customHeight="1" x14ac:dyDescent="0.3"/>
    <row r="211" ht="21" customHeight="1" x14ac:dyDescent="0.3"/>
    <row r="212" ht="21" customHeight="1" x14ac:dyDescent="0.3"/>
    <row r="213" ht="21" customHeight="1" x14ac:dyDescent="0.3"/>
    <row r="214" ht="21" customHeight="1" x14ac:dyDescent="0.3"/>
    <row r="215" ht="21" customHeight="1" x14ac:dyDescent="0.3"/>
    <row r="216" ht="21" customHeight="1" x14ac:dyDescent="0.3"/>
    <row r="217" ht="21" customHeight="1" x14ac:dyDescent="0.3"/>
    <row r="218" ht="21" customHeight="1" x14ac:dyDescent="0.3"/>
    <row r="219" ht="21" customHeight="1" x14ac:dyDescent="0.3"/>
    <row r="220" ht="21" customHeight="1" x14ac:dyDescent="0.3"/>
    <row r="221" ht="21" customHeight="1" x14ac:dyDescent="0.3"/>
    <row r="222" ht="21" customHeight="1" x14ac:dyDescent="0.3"/>
    <row r="223" ht="21" customHeight="1" x14ac:dyDescent="0.3"/>
    <row r="224" ht="21" customHeight="1" x14ac:dyDescent="0.3"/>
    <row r="225" ht="21" customHeight="1" x14ac:dyDescent="0.3"/>
    <row r="226" ht="21" customHeight="1" x14ac:dyDescent="0.3"/>
    <row r="227" ht="21" customHeight="1" x14ac:dyDescent="0.3"/>
    <row r="228" ht="21" customHeight="1" x14ac:dyDescent="0.3"/>
    <row r="229" ht="21" customHeight="1" x14ac:dyDescent="0.3"/>
    <row r="230" ht="21" customHeight="1" x14ac:dyDescent="0.3"/>
    <row r="231" ht="21" customHeight="1" x14ac:dyDescent="0.3"/>
    <row r="232" ht="21" customHeight="1" x14ac:dyDescent="0.3"/>
    <row r="233" ht="21" customHeight="1" x14ac:dyDescent="0.3"/>
    <row r="234" ht="21" customHeight="1" x14ac:dyDescent="0.3"/>
    <row r="235" ht="21" customHeight="1" x14ac:dyDescent="0.3"/>
    <row r="236" ht="21" customHeight="1" x14ac:dyDescent="0.3"/>
    <row r="237" ht="21" customHeight="1" x14ac:dyDescent="0.3"/>
    <row r="238" ht="21" customHeight="1" x14ac:dyDescent="0.3"/>
    <row r="239" ht="21" customHeight="1" x14ac:dyDescent="0.3"/>
    <row r="240" ht="21" customHeight="1" x14ac:dyDescent="0.3"/>
    <row r="241" ht="21" customHeight="1" x14ac:dyDescent="0.3"/>
    <row r="242" ht="21" customHeight="1" x14ac:dyDescent="0.3"/>
    <row r="243" ht="21" customHeight="1" x14ac:dyDescent="0.3"/>
    <row r="244" ht="21" customHeight="1" x14ac:dyDescent="0.3"/>
    <row r="245" ht="21" customHeight="1" x14ac:dyDescent="0.3"/>
    <row r="246" ht="21" customHeight="1" x14ac:dyDescent="0.3"/>
    <row r="247" ht="21" customHeight="1" x14ac:dyDescent="0.3"/>
    <row r="248" ht="21" customHeight="1" x14ac:dyDescent="0.3"/>
    <row r="249" ht="21" customHeight="1" x14ac:dyDescent="0.3"/>
    <row r="250" ht="21" customHeight="1" x14ac:dyDescent="0.3"/>
    <row r="251" ht="21" customHeight="1" x14ac:dyDescent="0.3"/>
    <row r="252" ht="21" customHeight="1" x14ac:dyDescent="0.3"/>
    <row r="253" ht="21" customHeight="1" x14ac:dyDescent="0.3"/>
    <row r="254" ht="21" customHeight="1" x14ac:dyDescent="0.3"/>
    <row r="255" ht="21" customHeight="1" x14ac:dyDescent="0.3"/>
    <row r="256" ht="21" customHeight="1" x14ac:dyDescent="0.3"/>
    <row r="257" ht="21" customHeight="1" x14ac:dyDescent="0.3"/>
    <row r="258" ht="21" customHeight="1" x14ac:dyDescent="0.3"/>
    <row r="259" ht="21" customHeight="1" x14ac:dyDescent="0.3"/>
    <row r="260" ht="21" customHeight="1" x14ac:dyDescent="0.3"/>
    <row r="261" ht="21" customHeight="1" x14ac:dyDescent="0.3"/>
    <row r="262" ht="21" customHeight="1" x14ac:dyDescent="0.3"/>
    <row r="263" ht="21" customHeight="1" x14ac:dyDescent="0.3"/>
    <row r="264" ht="21" customHeight="1" x14ac:dyDescent="0.3"/>
    <row r="265" ht="21" customHeight="1" x14ac:dyDescent="0.3"/>
    <row r="266" ht="21" customHeight="1" x14ac:dyDescent="0.3"/>
    <row r="267" ht="21" customHeight="1" x14ac:dyDescent="0.3"/>
    <row r="268" ht="21" customHeight="1" x14ac:dyDescent="0.3"/>
    <row r="269" ht="21" customHeight="1" x14ac:dyDescent="0.3"/>
    <row r="270" ht="21" customHeight="1" x14ac:dyDescent="0.3"/>
    <row r="271" ht="21" customHeight="1" x14ac:dyDescent="0.3"/>
    <row r="272" ht="21" customHeight="1" x14ac:dyDescent="0.3"/>
    <row r="273" ht="21" customHeight="1" x14ac:dyDescent="0.3"/>
    <row r="274" ht="21" customHeight="1" x14ac:dyDescent="0.3"/>
    <row r="275" ht="21" customHeight="1" x14ac:dyDescent="0.3"/>
    <row r="276" ht="21" customHeight="1" x14ac:dyDescent="0.3"/>
    <row r="277" ht="21" customHeight="1" x14ac:dyDescent="0.3"/>
    <row r="278" ht="21" customHeight="1" x14ac:dyDescent="0.3"/>
    <row r="279" ht="21" customHeight="1" x14ac:dyDescent="0.3"/>
    <row r="280" ht="21" customHeight="1" x14ac:dyDescent="0.3"/>
    <row r="281" ht="21" customHeight="1" x14ac:dyDescent="0.3"/>
    <row r="282" ht="21" customHeight="1" x14ac:dyDescent="0.3"/>
    <row r="283" ht="21" customHeight="1" x14ac:dyDescent="0.3"/>
    <row r="284" ht="21" customHeight="1" x14ac:dyDescent="0.3"/>
    <row r="285" ht="21" customHeight="1" x14ac:dyDescent="0.3"/>
    <row r="286" ht="21" customHeight="1" x14ac:dyDescent="0.3"/>
    <row r="287" ht="21" customHeight="1" x14ac:dyDescent="0.3"/>
    <row r="288" ht="21" customHeight="1" x14ac:dyDescent="0.3"/>
    <row r="289" ht="21" customHeight="1" x14ac:dyDescent="0.3"/>
    <row r="290" ht="21" customHeight="1" x14ac:dyDescent="0.3"/>
    <row r="291" ht="21" customHeight="1" x14ac:dyDescent="0.3"/>
    <row r="292" ht="21" customHeight="1" x14ac:dyDescent="0.3"/>
    <row r="293" ht="21" customHeight="1" x14ac:dyDescent="0.3"/>
    <row r="294" ht="21" customHeight="1" x14ac:dyDescent="0.3"/>
    <row r="295" ht="21" customHeight="1" x14ac:dyDescent="0.3"/>
    <row r="296" ht="21" customHeight="1" x14ac:dyDescent="0.3"/>
    <row r="297" ht="21" customHeight="1" x14ac:dyDescent="0.3"/>
    <row r="298" ht="21" customHeight="1" x14ac:dyDescent="0.3"/>
    <row r="299" ht="21" customHeight="1" x14ac:dyDescent="0.3"/>
    <row r="300" ht="21" customHeight="1" x14ac:dyDescent="0.3"/>
    <row r="301" ht="21" customHeight="1" x14ac:dyDescent="0.3"/>
    <row r="302" ht="21" customHeight="1" x14ac:dyDescent="0.3"/>
    <row r="303" ht="21" customHeight="1" x14ac:dyDescent="0.3"/>
    <row r="304" ht="21" customHeight="1" x14ac:dyDescent="0.3"/>
    <row r="305" ht="21" customHeight="1" x14ac:dyDescent="0.3"/>
    <row r="306" ht="21" customHeight="1" x14ac:dyDescent="0.3"/>
    <row r="307" ht="21" customHeight="1" x14ac:dyDescent="0.3"/>
    <row r="308" ht="21" customHeight="1" x14ac:dyDescent="0.3"/>
    <row r="309" ht="21" customHeight="1" x14ac:dyDescent="0.3"/>
    <row r="310" ht="21" customHeight="1" x14ac:dyDescent="0.3"/>
    <row r="311" ht="21" customHeight="1" x14ac:dyDescent="0.3"/>
    <row r="312" ht="21" customHeight="1" x14ac:dyDescent="0.3"/>
    <row r="313" ht="21" customHeight="1" x14ac:dyDescent="0.3"/>
    <row r="314" ht="21" customHeight="1" x14ac:dyDescent="0.3"/>
    <row r="315" ht="21" customHeight="1" x14ac:dyDescent="0.3"/>
    <row r="316" ht="21" customHeight="1" x14ac:dyDescent="0.3"/>
    <row r="317" ht="21" customHeight="1" x14ac:dyDescent="0.3"/>
    <row r="318" ht="21" customHeight="1" x14ac:dyDescent="0.3"/>
    <row r="319" ht="21" customHeight="1" x14ac:dyDescent="0.3"/>
    <row r="320" ht="21" customHeight="1" x14ac:dyDescent="0.3"/>
    <row r="321" ht="21" customHeight="1" x14ac:dyDescent="0.3"/>
    <row r="322" ht="21" customHeight="1" x14ac:dyDescent="0.3"/>
    <row r="323" ht="21" customHeight="1" x14ac:dyDescent="0.3"/>
    <row r="324" ht="21" customHeight="1" x14ac:dyDescent="0.3"/>
    <row r="325" ht="21" customHeight="1" x14ac:dyDescent="0.3"/>
    <row r="326" ht="21" customHeight="1" x14ac:dyDescent="0.3"/>
    <row r="327" ht="21" customHeight="1" x14ac:dyDescent="0.3"/>
    <row r="328" ht="21" customHeight="1" x14ac:dyDescent="0.3"/>
    <row r="329" ht="21" customHeight="1" x14ac:dyDescent="0.3"/>
    <row r="330" ht="21" customHeight="1" x14ac:dyDescent="0.3"/>
    <row r="331" ht="21" customHeight="1" x14ac:dyDescent="0.3"/>
    <row r="332" ht="21" customHeight="1" x14ac:dyDescent="0.3"/>
    <row r="333" ht="21" customHeight="1" x14ac:dyDescent="0.3"/>
    <row r="334" ht="21" customHeight="1" x14ac:dyDescent="0.3"/>
    <row r="335" ht="21" customHeight="1" x14ac:dyDescent="0.3"/>
    <row r="336" ht="21" customHeight="1" x14ac:dyDescent="0.3"/>
    <row r="337" ht="21" customHeight="1" x14ac:dyDescent="0.3"/>
    <row r="338" ht="21" customHeight="1" x14ac:dyDescent="0.3"/>
    <row r="339" ht="21" customHeight="1" x14ac:dyDescent="0.3"/>
    <row r="340" ht="21" customHeight="1" x14ac:dyDescent="0.3"/>
    <row r="341" ht="21" customHeight="1" x14ac:dyDescent="0.3"/>
    <row r="342" ht="21" customHeight="1" x14ac:dyDescent="0.3"/>
    <row r="343" ht="21" customHeight="1" x14ac:dyDescent="0.3"/>
    <row r="344" ht="21" customHeight="1" x14ac:dyDescent="0.3"/>
    <row r="345" ht="21" customHeight="1" x14ac:dyDescent="0.3"/>
    <row r="346" ht="21" customHeight="1" x14ac:dyDescent="0.3"/>
    <row r="347" ht="21" customHeight="1" x14ac:dyDescent="0.3"/>
    <row r="348" ht="21" customHeight="1" x14ac:dyDescent="0.3"/>
    <row r="349" ht="21" customHeight="1" x14ac:dyDescent="0.3"/>
    <row r="350" ht="21" customHeight="1" x14ac:dyDescent="0.3"/>
    <row r="351" ht="21" customHeight="1" x14ac:dyDescent="0.3"/>
    <row r="352" ht="21" customHeight="1" x14ac:dyDescent="0.3"/>
    <row r="353" ht="21" customHeight="1" x14ac:dyDescent="0.3"/>
    <row r="354" ht="21" customHeight="1" x14ac:dyDescent="0.3"/>
    <row r="355" ht="21" customHeight="1" x14ac:dyDescent="0.3"/>
    <row r="356" ht="21" customHeight="1" x14ac:dyDescent="0.3"/>
    <row r="357" ht="21" customHeight="1" x14ac:dyDescent="0.3"/>
    <row r="358" ht="21" customHeight="1" x14ac:dyDescent="0.3"/>
    <row r="359" ht="21" customHeight="1" x14ac:dyDescent="0.3"/>
    <row r="360" ht="21" customHeight="1" x14ac:dyDescent="0.3"/>
    <row r="361" ht="21" customHeight="1" x14ac:dyDescent="0.3"/>
    <row r="362" ht="21" customHeight="1" x14ac:dyDescent="0.3"/>
    <row r="363" ht="21" customHeight="1" x14ac:dyDescent="0.3"/>
    <row r="364" ht="21" customHeight="1" x14ac:dyDescent="0.3"/>
    <row r="365" ht="21" customHeight="1" x14ac:dyDescent="0.3"/>
    <row r="366" ht="21" customHeight="1" x14ac:dyDescent="0.3"/>
    <row r="367" ht="21" customHeight="1" x14ac:dyDescent="0.3"/>
    <row r="368" ht="21" customHeight="1" x14ac:dyDescent="0.3"/>
    <row r="369" ht="21" customHeight="1" x14ac:dyDescent="0.3"/>
    <row r="370" ht="21" customHeight="1" x14ac:dyDescent="0.3"/>
    <row r="371" ht="21" customHeight="1" x14ac:dyDescent="0.3"/>
    <row r="372" ht="21" customHeight="1" x14ac:dyDescent="0.3"/>
    <row r="373" ht="21" customHeight="1" x14ac:dyDescent="0.3"/>
    <row r="374" ht="21" customHeight="1" x14ac:dyDescent="0.3"/>
    <row r="375" ht="21" customHeight="1" x14ac:dyDescent="0.3"/>
    <row r="376" ht="21" customHeight="1" x14ac:dyDescent="0.3"/>
    <row r="377" ht="21" customHeight="1" x14ac:dyDescent="0.3"/>
    <row r="378" ht="21" customHeight="1" x14ac:dyDescent="0.3"/>
    <row r="379" ht="21" customHeight="1" x14ac:dyDescent="0.3"/>
    <row r="380" ht="21" customHeight="1" x14ac:dyDescent="0.3"/>
    <row r="381" ht="21" customHeight="1" x14ac:dyDescent="0.3"/>
    <row r="382" ht="21" customHeight="1" x14ac:dyDescent="0.3"/>
    <row r="383" ht="21" customHeight="1" x14ac:dyDescent="0.3"/>
    <row r="384" ht="21" customHeight="1" x14ac:dyDescent="0.3"/>
    <row r="385" ht="21" customHeight="1" x14ac:dyDescent="0.3"/>
    <row r="386" ht="21" customHeight="1" x14ac:dyDescent="0.3"/>
    <row r="387" ht="21" customHeight="1" x14ac:dyDescent="0.3"/>
    <row r="388" ht="21" customHeight="1" x14ac:dyDescent="0.3"/>
    <row r="389" ht="21" customHeight="1" x14ac:dyDescent="0.3"/>
    <row r="390" ht="21" customHeight="1" x14ac:dyDescent="0.3"/>
    <row r="391" ht="21" customHeight="1" x14ac:dyDescent="0.3"/>
    <row r="392" ht="21" customHeight="1" x14ac:dyDescent="0.3"/>
    <row r="393" ht="21" customHeight="1" x14ac:dyDescent="0.3"/>
    <row r="394" ht="21" customHeight="1" x14ac:dyDescent="0.3"/>
    <row r="395" ht="21" customHeight="1" x14ac:dyDescent="0.3"/>
    <row r="396" ht="21" customHeight="1" x14ac:dyDescent="0.3"/>
    <row r="397" ht="21" customHeight="1" x14ac:dyDescent="0.3"/>
    <row r="398" ht="21" customHeight="1" x14ac:dyDescent="0.3"/>
    <row r="399" ht="21" customHeight="1" x14ac:dyDescent="0.3"/>
    <row r="400" ht="21" customHeight="1" x14ac:dyDescent="0.3"/>
    <row r="401" ht="21" customHeight="1" x14ac:dyDescent="0.3"/>
    <row r="402" ht="21" customHeight="1" x14ac:dyDescent="0.3"/>
    <row r="403" ht="21" customHeight="1" x14ac:dyDescent="0.3"/>
    <row r="404" ht="21" customHeight="1" x14ac:dyDescent="0.3"/>
    <row r="405" ht="21" customHeight="1" x14ac:dyDescent="0.3"/>
    <row r="406" ht="21" customHeight="1" x14ac:dyDescent="0.3"/>
    <row r="407" ht="21" customHeight="1" x14ac:dyDescent="0.3"/>
    <row r="408" ht="21" customHeight="1" x14ac:dyDescent="0.3"/>
    <row r="409" ht="21" customHeight="1" x14ac:dyDescent="0.3"/>
    <row r="410" ht="21" customHeight="1" x14ac:dyDescent="0.3"/>
    <row r="411" ht="21" customHeight="1" x14ac:dyDescent="0.3"/>
    <row r="412" ht="21" customHeight="1" x14ac:dyDescent="0.3"/>
    <row r="413" ht="21" customHeight="1" x14ac:dyDescent="0.3"/>
    <row r="414" ht="21" customHeight="1" x14ac:dyDescent="0.3"/>
    <row r="415" ht="21" customHeight="1" x14ac:dyDescent="0.3"/>
    <row r="416" ht="21" customHeight="1" x14ac:dyDescent="0.3"/>
    <row r="417" ht="21" customHeight="1" x14ac:dyDescent="0.3"/>
    <row r="418" ht="21" customHeight="1" x14ac:dyDescent="0.3"/>
    <row r="419" ht="21" customHeight="1" x14ac:dyDescent="0.3"/>
    <row r="420" ht="21" customHeight="1" x14ac:dyDescent="0.3"/>
    <row r="421" ht="21" customHeight="1" x14ac:dyDescent="0.3"/>
    <row r="422" ht="21" customHeight="1" x14ac:dyDescent="0.3"/>
    <row r="423" ht="21" customHeight="1" x14ac:dyDescent="0.3"/>
    <row r="424" ht="21" customHeight="1" x14ac:dyDescent="0.3"/>
    <row r="425" ht="21" customHeight="1" x14ac:dyDescent="0.3"/>
    <row r="426" ht="21" customHeight="1" x14ac:dyDescent="0.3"/>
    <row r="427" ht="21" customHeight="1" x14ac:dyDescent="0.3"/>
    <row r="428" ht="21" customHeight="1" x14ac:dyDescent="0.3"/>
    <row r="429" ht="21" customHeight="1" x14ac:dyDescent="0.3"/>
    <row r="430" ht="21" customHeight="1" x14ac:dyDescent="0.3"/>
    <row r="431" ht="21" customHeight="1" x14ac:dyDescent="0.3"/>
    <row r="432" ht="21" customHeight="1" x14ac:dyDescent="0.3"/>
    <row r="433" ht="21" customHeight="1" x14ac:dyDescent="0.3"/>
    <row r="434" ht="21" customHeight="1" x14ac:dyDescent="0.3"/>
    <row r="435" ht="21" customHeight="1" x14ac:dyDescent="0.3"/>
    <row r="436" ht="21" customHeight="1" x14ac:dyDescent="0.3"/>
    <row r="437" ht="21" customHeight="1" x14ac:dyDescent="0.3"/>
    <row r="438" ht="21" customHeight="1" x14ac:dyDescent="0.3"/>
    <row r="439" ht="21" customHeight="1" x14ac:dyDescent="0.3"/>
    <row r="440" ht="21" customHeight="1" x14ac:dyDescent="0.3"/>
    <row r="441" ht="21" customHeight="1" x14ac:dyDescent="0.3"/>
    <row r="442" ht="21" customHeight="1" x14ac:dyDescent="0.3"/>
    <row r="443" ht="21" customHeight="1" x14ac:dyDescent="0.3"/>
    <row r="444" ht="21" customHeight="1" x14ac:dyDescent="0.3"/>
    <row r="445" ht="21" customHeight="1" x14ac:dyDescent="0.3"/>
    <row r="446" ht="21" customHeight="1" x14ac:dyDescent="0.3"/>
    <row r="447" ht="21" customHeight="1" x14ac:dyDescent="0.3"/>
    <row r="448" ht="21" customHeight="1" x14ac:dyDescent="0.3"/>
    <row r="449" ht="21" customHeight="1" x14ac:dyDescent="0.3"/>
    <row r="450" ht="21" customHeight="1" x14ac:dyDescent="0.3"/>
    <row r="451" ht="21" customHeight="1" x14ac:dyDescent="0.3"/>
    <row r="452" ht="21" customHeight="1" x14ac:dyDescent="0.3"/>
    <row r="453" ht="21" customHeight="1" x14ac:dyDescent="0.3"/>
    <row r="454" ht="21" customHeight="1" x14ac:dyDescent="0.3"/>
    <row r="455" ht="21" customHeight="1" x14ac:dyDescent="0.3"/>
    <row r="456" ht="21" customHeight="1" x14ac:dyDescent="0.3"/>
    <row r="457" ht="21" customHeight="1" x14ac:dyDescent="0.3"/>
    <row r="458" ht="21" customHeight="1" x14ac:dyDescent="0.3"/>
    <row r="459" ht="21" customHeight="1" x14ac:dyDescent="0.3"/>
    <row r="460" ht="21" customHeight="1" x14ac:dyDescent="0.3"/>
    <row r="461" ht="21" customHeight="1" x14ac:dyDescent="0.3"/>
    <row r="462" ht="21" customHeight="1" x14ac:dyDescent="0.3"/>
    <row r="463" ht="21" customHeight="1" x14ac:dyDescent="0.3"/>
    <row r="464" ht="21" customHeight="1" x14ac:dyDescent="0.3"/>
    <row r="465" ht="21" customHeight="1" x14ac:dyDescent="0.3"/>
    <row r="466" ht="21" customHeight="1" x14ac:dyDescent="0.3"/>
    <row r="467" ht="21" customHeight="1" x14ac:dyDescent="0.3"/>
    <row r="468" ht="21" customHeight="1" x14ac:dyDescent="0.3"/>
    <row r="469" ht="21" customHeight="1" x14ac:dyDescent="0.3"/>
    <row r="470" ht="21" customHeight="1" x14ac:dyDescent="0.3"/>
    <row r="471" ht="21" customHeight="1" x14ac:dyDescent="0.3"/>
    <row r="472" ht="21" customHeight="1" x14ac:dyDescent="0.3"/>
    <row r="473" ht="21" customHeight="1" x14ac:dyDescent="0.3"/>
    <row r="474" ht="21" customHeight="1" x14ac:dyDescent="0.3"/>
    <row r="475" ht="21" customHeight="1" x14ac:dyDescent="0.3"/>
    <row r="476" ht="21" customHeight="1" x14ac:dyDescent="0.3"/>
    <row r="477" ht="21" customHeight="1" x14ac:dyDescent="0.3"/>
    <row r="478" ht="21" customHeight="1" x14ac:dyDescent="0.3"/>
    <row r="479" ht="21" customHeight="1" x14ac:dyDescent="0.3"/>
    <row r="480" ht="21" customHeight="1" x14ac:dyDescent="0.3"/>
    <row r="481" ht="21" customHeight="1" x14ac:dyDescent="0.3"/>
    <row r="482" ht="21" customHeight="1" x14ac:dyDescent="0.3"/>
    <row r="483" ht="21" customHeight="1" x14ac:dyDescent="0.3"/>
    <row r="484" ht="21" customHeight="1" x14ac:dyDescent="0.3"/>
    <row r="485" ht="21" customHeight="1" x14ac:dyDescent="0.3"/>
    <row r="486" ht="21" customHeight="1" x14ac:dyDescent="0.3"/>
    <row r="487" ht="21" customHeight="1" x14ac:dyDescent="0.3"/>
    <row r="488" ht="21" customHeight="1" x14ac:dyDescent="0.3"/>
    <row r="489" ht="21" customHeight="1" x14ac:dyDescent="0.3"/>
    <row r="490" ht="21" customHeight="1" x14ac:dyDescent="0.3"/>
    <row r="491" ht="21" customHeight="1" x14ac:dyDescent="0.3"/>
    <row r="492" ht="21" customHeight="1" x14ac:dyDescent="0.3"/>
    <row r="493" ht="21" customHeight="1" x14ac:dyDescent="0.3"/>
    <row r="494" ht="21" customHeight="1" x14ac:dyDescent="0.3"/>
    <row r="495" ht="21" customHeight="1" x14ac:dyDescent="0.3"/>
    <row r="496" ht="21" customHeight="1" x14ac:dyDescent="0.3"/>
    <row r="497" ht="21" customHeight="1" x14ac:dyDescent="0.3"/>
    <row r="498" ht="21" customHeight="1" x14ac:dyDescent="0.3"/>
    <row r="499" ht="21" customHeight="1" x14ac:dyDescent="0.3"/>
    <row r="500" ht="21" customHeight="1" x14ac:dyDescent="0.3"/>
    <row r="501" ht="21" customHeight="1" x14ac:dyDescent="0.3"/>
    <row r="502" ht="21" customHeight="1" x14ac:dyDescent="0.3"/>
    <row r="503" ht="21" customHeight="1" x14ac:dyDescent="0.3"/>
    <row r="504" ht="21" customHeight="1" x14ac:dyDescent="0.3"/>
    <row r="505" ht="21" customHeight="1" x14ac:dyDescent="0.3"/>
    <row r="506" ht="21" customHeight="1" x14ac:dyDescent="0.3"/>
    <row r="507" ht="21" customHeight="1" x14ac:dyDescent="0.3"/>
    <row r="508" ht="21" customHeight="1" x14ac:dyDescent="0.3"/>
    <row r="509" ht="21" customHeight="1" x14ac:dyDescent="0.3"/>
    <row r="510" ht="21" customHeight="1" x14ac:dyDescent="0.3"/>
    <row r="511" ht="21" customHeight="1" x14ac:dyDescent="0.3"/>
    <row r="512" ht="21" customHeight="1" x14ac:dyDescent="0.3"/>
    <row r="513" ht="21" customHeight="1" x14ac:dyDescent="0.3"/>
    <row r="514" ht="21" customHeight="1" x14ac:dyDescent="0.3"/>
    <row r="515" ht="21" customHeight="1" x14ac:dyDescent="0.3"/>
    <row r="516" ht="21" customHeight="1" x14ac:dyDescent="0.3"/>
    <row r="517" ht="21" customHeight="1" x14ac:dyDescent="0.3"/>
    <row r="518" ht="21" customHeight="1" x14ac:dyDescent="0.3"/>
    <row r="519" ht="21" customHeight="1" x14ac:dyDescent="0.3"/>
    <row r="520" ht="21" customHeight="1" x14ac:dyDescent="0.3"/>
    <row r="521" ht="21" customHeight="1" x14ac:dyDescent="0.3"/>
    <row r="522" ht="21" customHeight="1" x14ac:dyDescent="0.3"/>
    <row r="523" ht="21" customHeight="1" x14ac:dyDescent="0.3"/>
    <row r="524" ht="21" customHeight="1" x14ac:dyDescent="0.3"/>
    <row r="525" ht="21" customHeight="1" x14ac:dyDescent="0.3"/>
    <row r="526" ht="21" customHeight="1" x14ac:dyDescent="0.3"/>
    <row r="527" ht="21" customHeight="1" x14ac:dyDescent="0.3"/>
    <row r="528" ht="21" customHeight="1" x14ac:dyDescent="0.3"/>
    <row r="529" ht="21" customHeight="1" x14ac:dyDescent="0.3"/>
    <row r="530" ht="21" customHeight="1" x14ac:dyDescent="0.3"/>
    <row r="531" ht="21" customHeight="1" x14ac:dyDescent="0.3"/>
    <row r="532" ht="21" customHeight="1" x14ac:dyDescent="0.3"/>
    <row r="533" ht="21" customHeight="1" x14ac:dyDescent="0.3"/>
    <row r="534" ht="21" customHeight="1" x14ac:dyDescent="0.3"/>
    <row r="535" ht="21" customHeight="1" x14ac:dyDescent="0.3"/>
    <row r="536" ht="21" customHeight="1" x14ac:dyDescent="0.3"/>
    <row r="537" ht="21" customHeight="1" x14ac:dyDescent="0.3"/>
    <row r="538" ht="21" customHeight="1" x14ac:dyDescent="0.3"/>
    <row r="539" ht="21" customHeight="1" x14ac:dyDescent="0.3"/>
    <row r="540" ht="21" customHeight="1" x14ac:dyDescent="0.3"/>
    <row r="541" ht="21" customHeight="1" x14ac:dyDescent="0.3"/>
    <row r="542" ht="21" customHeight="1" x14ac:dyDescent="0.3"/>
    <row r="543" ht="21" customHeight="1" x14ac:dyDescent="0.3"/>
    <row r="544" ht="21" customHeight="1" x14ac:dyDescent="0.3"/>
    <row r="545" ht="21" customHeight="1" x14ac:dyDescent="0.3"/>
    <row r="546" ht="21" customHeight="1" x14ac:dyDescent="0.3"/>
    <row r="547" ht="21" customHeight="1" x14ac:dyDescent="0.3"/>
    <row r="548" ht="21" customHeight="1" x14ac:dyDescent="0.3"/>
    <row r="549" ht="21" customHeight="1" x14ac:dyDescent="0.3"/>
    <row r="550" ht="21" customHeight="1" x14ac:dyDescent="0.3"/>
    <row r="551" ht="21" customHeight="1" x14ac:dyDescent="0.3"/>
    <row r="552" ht="21" customHeight="1" x14ac:dyDescent="0.3"/>
    <row r="553" ht="21" customHeight="1" x14ac:dyDescent="0.3"/>
    <row r="554" ht="21" customHeight="1" x14ac:dyDescent="0.3"/>
    <row r="555" ht="21" customHeight="1" x14ac:dyDescent="0.3"/>
    <row r="556" ht="21" customHeight="1" x14ac:dyDescent="0.3"/>
    <row r="557" ht="21" customHeight="1" x14ac:dyDescent="0.3"/>
    <row r="558" ht="21" customHeight="1" x14ac:dyDescent="0.3"/>
    <row r="559" ht="21" customHeight="1" x14ac:dyDescent="0.3"/>
    <row r="560" ht="21" customHeight="1" x14ac:dyDescent="0.3"/>
    <row r="561" ht="21" customHeight="1" x14ac:dyDescent="0.3"/>
    <row r="562" ht="21" customHeight="1" x14ac:dyDescent="0.3"/>
    <row r="563" ht="21" customHeight="1" x14ac:dyDescent="0.3"/>
    <row r="564" ht="21" customHeight="1" x14ac:dyDescent="0.3"/>
    <row r="565" ht="21" customHeight="1" x14ac:dyDescent="0.3"/>
    <row r="566" ht="21" customHeight="1" x14ac:dyDescent="0.3"/>
    <row r="567" ht="21" customHeight="1" x14ac:dyDescent="0.3"/>
    <row r="568" ht="21" customHeight="1" x14ac:dyDescent="0.3"/>
    <row r="569" ht="21" customHeight="1" x14ac:dyDescent="0.3"/>
    <row r="570" ht="21" customHeight="1" x14ac:dyDescent="0.3"/>
    <row r="571" ht="21" customHeight="1" x14ac:dyDescent="0.3"/>
    <row r="572" ht="21" customHeight="1" x14ac:dyDescent="0.3"/>
    <row r="573" ht="21" customHeight="1" x14ac:dyDescent="0.3"/>
    <row r="574" ht="21" customHeight="1" x14ac:dyDescent="0.3"/>
    <row r="575" ht="21" customHeight="1" x14ac:dyDescent="0.3"/>
    <row r="576" ht="21" customHeight="1" x14ac:dyDescent="0.3"/>
    <row r="577" ht="21" customHeight="1" x14ac:dyDescent="0.3"/>
    <row r="578" ht="21" customHeight="1" x14ac:dyDescent="0.3"/>
    <row r="579" ht="21" customHeight="1" x14ac:dyDescent="0.3"/>
    <row r="580" ht="21" customHeight="1" x14ac:dyDescent="0.3"/>
    <row r="581" ht="21" customHeight="1" x14ac:dyDescent="0.3"/>
    <row r="582" ht="21" customHeight="1" x14ac:dyDescent="0.3"/>
    <row r="583" ht="21" customHeight="1" x14ac:dyDescent="0.3"/>
    <row r="584" ht="21" customHeight="1" x14ac:dyDescent="0.3"/>
    <row r="585" ht="21" customHeight="1" x14ac:dyDescent="0.3"/>
    <row r="586" ht="21" customHeight="1" x14ac:dyDescent="0.3"/>
    <row r="587" ht="21" customHeight="1" x14ac:dyDescent="0.3"/>
    <row r="588" ht="21" customHeight="1" x14ac:dyDescent="0.3"/>
    <row r="589" ht="21" customHeight="1" x14ac:dyDescent="0.3"/>
    <row r="590" ht="21" customHeight="1" x14ac:dyDescent="0.3"/>
    <row r="591" ht="21" customHeight="1" x14ac:dyDescent="0.3"/>
    <row r="592" ht="21" customHeight="1" x14ac:dyDescent="0.3"/>
    <row r="593" ht="21" customHeight="1" x14ac:dyDescent="0.3"/>
    <row r="594" ht="21" customHeight="1" x14ac:dyDescent="0.3"/>
    <row r="595" ht="21" customHeight="1" x14ac:dyDescent="0.3"/>
    <row r="596" ht="21" customHeight="1" x14ac:dyDescent="0.3"/>
    <row r="597" ht="21" customHeight="1" x14ac:dyDescent="0.3"/>
    <row r="598" ht="21" customHeight="1" x14ac:dyDescent="0.3"/>
    <row r="599" ht="21" customHeight="1" x14ac:dyDescent="0.3"/>
    <row r="600" ht="21" customHeight="1" x14ac:dyDescent="0.3"/>
    <row r="601" ht="21" customHeight="1" x14ac:dyDescent="0.3"/>
    <row r="602" ht="21" customHeight="1" x14ac:dyDescent="0.3"/>
    <row r="603" ht="21" customHeight="1" x14ac:dyDescent="0.3"/>
    <row r="604" ht="21" customHeight="1" x14ac:dyDescent="0.3"/>
    <row r="605" ht="21" customHeight="1" x14ac:dyDescent="0.3"/>
    <row r="606" ht="21" customHeight="1" x14ac:dyDescent="0.3"/>
    <row r="607" ht="21" customHeight="1" x14ac:dyDescent="0.3"/>
    <row r="608" ht="21" customHeight="1" x14ac:dyDescent="0.3"/>
    <row r="609" ht="21" customHeight="1" x14ac:dyDescent="0.3"/>
    <row r="610" ht="21" customHeight="1" x14ac:dyDescent="0.3"/>
    <row r="611" ht="21" customHeight="1" x14ac:dyDescent="0.3"/>
    <row r="612" ht="21" customHeight="1" x14ac:dyDescent="0.3"/>
    <row r="613" ht="21" customHeight="1" x14ac:dyDescent="0.3"/>
    <row r="614" ht="21" customHeight="1" x14ac:dyDescent="0.3"/>
    <row r="615" ht="21" customHeight="1" x14ac:dyDescent="0.3"/>
    <row r="616" ht="21" customHeight="1" x14ac:dyDescent="0.3"/>
    <row r="617" ht="21" customHeight="1" x14ac:dyDescent="0.3"/>
    <row r="618" ht="21" customHeight="1" x14ac:dyDescent="0.3"/>
    <row r="619" ht="21" customHeight="1" x14ac:dyDescent="0.3"/>
    <row r="620" ht="21" customHeight="1" x14ac:dyDescent="0.3"/>
    <row r="621" ht="21" customHeight="1" x14ac:dyDescent="0.3"/>
    <row r="622" ht="21" customHeight="1" x14ac:dyDescent="0.3"/>
    <row r="623" ht="21" customHeight="1" x14ac:dyDescent="0.3"/>
    <row r="624" ht="21" customHeight="1" x14ac:dyDescent="0.3"/>
    <row r="625" ht="21" customHeight="1" x14ac:dyDescent="0.3"/>
    <row r="626" ht="21" customHeight="1" x14ac:dyDescent="0.3"/>
    <row r="627" ht="21" customHeight="1" x14ac:dyDescent="0.3"/>
    <row r="628" ht="21" customHeight="1" x14ac:dyDescent="0.3"/>
    <row r="629" ht="21" customHeight="1" x14ac:dyDescent="0.3"/>
    <row r="630" ht="21" customHeight="1" x14ac:dyDescent="0.3"/>
    <row r="631" ht="21" customHeight="1" x14ac:dyDescent="0.3"/>
    <row r="632" ht="21" customHeight="1" x14ac:dyDescent="0.3"/>
    <row r="633" ht="21" customHeight="1" x14ac:dyDescent="0.3"/>
    <row r="634" ht="21" customHeight="1" x14ac:dyDescent="0.3"/>
    <row r="635" ht="21" customHeight="1" x14ac:dyDescent="0.3"/>
    <row r="636" ht="21" customHeight="1" x14ac:dyDescent="0.3"/>
    <row r="637" ht="21" customHeight="1" x14ac:dyDescent="0.3"/>
    <row r="638" ht="21" customHeight="1" x14ac:dyDescent="0.3"/>
    <row r="639" ht="21" customHeight="1" x14ac:dyDescent="0.3"/>
    <row r="640" ht="21" customHeight="1" x14ac:dyDescent="0.3"/>
    <row r="641" ht="21" customHeight="1" x14ac:dyDescent="0.3"/>
    <row r="642" ht="21" customHeight="1" x14ac:dyDescent="0.3"/>
    <row r="643" ht="21" customHeight="1" x14ac:dyDescent="0.3"/>
    <row r="644" ht="21" customHeight="1" x14ac:dyDescent="0.3"/>
    <row r="645" ht="21" customHeight="1" x14ac:dyDescent="0.3"/>
    <row r="646" ht="21" customHeight="1" x14ac:dyDescent="0.3"/>
    <row r="647" ht="21" customHeight="1" x14ac:dyDescent="0.3"/>
    <row r="648" ht="21" customHeight="1" x14ac:dyDescent="0.3"/>
    <row r="649" ht="21" customHeight="1" x14ac:dyDescent="0.3"/>
    <row r="650" ht="21" customHeight="1" x14ac:dyDescent="0.3"/>
    <row r="651" ht="21" customHeight="1" x14ac:dyDescent="0.3"/>
    <row r="652" ht="21" customHeight="1" x14ac:dyDescent="0.3"/>
    <row r="653" ht="21" customHeight="1" x14ac:dyDescent="0.3"/>
    <row r="654" ht="21" customHeight="1" x14ac:dyDescent="0.3"/>
    <row r="655" ht="21" customHeight="1" x14ac:dyDescent="0.3"/>
    <row r="656" ht="21" customHeight="1" x14ac:dyDescent="0.3"/>
    <row r="657" ht="21" customHeight="1" x14ac:dyDescent="0.3"/>
    <row r="658" ht="21" customHeight="1" x14ac:dyDescent="0.3"/>
    <row r="659" ht="21" customHeight="1" x14ac:dyDescent="0.3"/>
    <row r="660" ht="21" customHeight="1" x14ac:dyDescent="0.3"/>
    <row r="661" ht="21" customHeight="1" x14ac:dyDescent="0.3"/>
    <row r="662" ht="21" customHeight="1" x14ac:dyDescent="0.3"/>
    <row r="663" ht="21" customHeight="1" x14ac:dyDescent="0.3"/>
    <row r="664" ht="21" customHeight="1" x14ac:dyDescent="0.3"/>
    <row r="665" ht="21" customHeight="1" x14ac:dyDescent="0.3"/>
    <row r="666" ht="21" customHeight="1" x14ac:dyDescent="0.3"/>
    <row r="667" ht="21" customHeight="1" x14ac:dyDescent="0.3"/>
    <row r="668" ht="21" customHeight="1" x14ac:dyDescent="0.3"/>
    <row r="669" ht="21" customHeight="1" x14ac:dyDescent="0.3"/>
    <row r="670" ht="21" customHeight="1" x14ac:dyDescent="0.3"/>
    <row r="671" ht="21" customHeight="1" x14ac:dyDescent="0.3"/>
    <row r="672" ht="21" customHeight="1" x14ac:dyDescent="0.3"/>
    <row r="673" ht="21" customHeight="1" x14ac:dyDescent="0.3"/>
    <row r="674" ht="21" customHeight="1" x14ac:dyDescent="0.3"/>
    <row r="675" ht="21" customHeight="1" x14ac:dyDescent="0.3"/>
    <row r="676" ht="21" customHeight="1" x14ac:dyDescent="0.3"/>
    <row r="677" ht="21" customHeight="1" x14ac:dyDescent="0.3"/>
    <row r="678" ht="21" customHeight="1" x14ac:dyDescent="0.3"/>
    <row r="679" ht="21" customHeight="1" x14ac:dyDescent="0.3"/>
    <row r="680" ht="21" customHeight="1" x14ac:dyDescent="0.3"/>
    <row r="681" ht="21" customHeight="1" x14ac:dyDescent="0.3"/>
    <row r="682" ht="21" customHeight="1" x14ac:dyDescent="0.3"/>
    <row r="683" ht="21" customHeight="1" x14ac:dyDescent="0.3"/>
    <row r="684" ht="21" customHeight="1" x14ac:dyDescent="0.3"/>
    <row r="685" ht="21" customHeight="1" x14ac:dyDescent="0.3"/>
    <row r="686" ht="21" customHeight="1" x14ac:dyDescent="0.3"/>
    <row r="687" ht="21" customHeight="1" x14ac:dyDescent="0.3"/>
    <row r="688" ht="21" customHeight="1" x14ac:dyDescent="0.3"/>
    <row r="689" ht="21" customHeight="1" x14ac:dyDescent="0.3"/>
    <row r="690" ht="21" customHeight="1" x14ac:dyDescent="0.3"/>
    <row r="691" ht="21" customHeight="1" x14ac:dyDescent="0.3"/>
    <row r="692" ht="21" customHeight="1" x14ac:dyDescent="0.3"/>
    <row r="693" ht="21" customHeight="1" x14ac:dyDescent="0.3"/>
    <row r="694" ht="21" customHeight="1" x14ac:dyDescent="0.3"/>
    <row r="695" ht="21" customHeight="1" x14ac:dyDescent="0.3"/>
    <row r="696" ht="21" customHeight="1" x14ac:dyDescent="0.3"/>
    <row r="697" ht="21" customHeight="1" x14ac:dyDescent="0.3"/>
    <row r="698" ht="21" customHeight="1" x14ac:dyDescent="0.3"/>
    <row r="699" ht="21" customHeight="1" x14ac:dyDescent="0.3"/>
    <row r="700" ht="21" customHeight="1" x14ac:dyDescent="0.3"/>
    <row r="701" ht="21" customHeight="1" x14ac:dyDescent="0.3"/>
    <row r="702" ht="21" customHeight="1" x14ac:dyDescent="0.3"/>
    <row r="703" ht="21" customHeight="1" x14ac:dyDescent="0.3"/>
    <row r="704" ht="21" customHeight="1" x14ac:dyDescent="0.3"/>
    <row r="705" ht="21" customHeight="1" x14ac:dyDescent="0.3"/>
    <row r="706" ht="21" customHeight="1" x14ac:dyDescent="0.3"/>
    <row r="707" ht="21" customHeight="1" x14ac:dyDescent="0.3"/>
    <row r="708" ht="21" customHeight="1" x14ac:dyDescent="0.3"/>
    <row r="709" ht="21" customHeight="1" x14ac:dyDescent="0.3"/>
    <row r="710" ht="21" customHeight="1" x14ac:dyDescent="0.3"/>
    <row r="711" ht="21" customHeight="1" x14ac:dyDescent="0.3"/>
    <row r="712" ht="21" customHeight="1" x14ac:dyDescent="0.3"/>
    <row r="713" ht="21" customHeight="1" x14ac:dyDescent="0.3"/>
    <row r="714" ht="21" customHeight="1" x14ac:dyDescent="0.3"/>
    <row r="715" ht="21" customHeight="1" x14ac:dyDescent="0.3"/>
    <row r="716" ht="21" customHeight="1" x14ac:dyDescent="0.3"/>
    <row r="717" ht="21" customHeight="1" x14ac:dyDescent="0.3"/>
    <row r="718" ht="21" customHeight="1" x14ac:dyDescent="0.3"/>
    <row r="719" ht="21" customHeight="1" x14ac:dyDescent="0.3"/>
    <row r="720" ht="21" customHeight="1" x14ac:dyDescent="0.3"/>
    <row r="721" ht="21" customHeight="1" x14ac:dyDescent="0.3"/>
    <row r="722" ht="21" customHeight="1" x14ac:dyDescent="0.3"/>
    <row r="723" ht="21" customHeight="1" x14ac:dyDescent="0.3"/>
    <row r="724" ht="21" customHeight="1" x14ac:dyDescent="0.3"/>
    <row r="725" ht="21" customHeight="1" x14ac:dyDescent="0.3"/>
    <row r="726" ht="21" customHeight="1" x14ac:dyDescent="0.3"/>
    <row r="727" ht="21" customHeight="1" x14ac:dyDescent="0.3"/>
    <row r="728" ht="21" customHeight="1" x14ac:dyDescent="0.3"/>
    <row r="729" ht="21" customHeight="1" x14ac:dyDescent="0.3"/>
    <row r="730" ht="21" customHeight="1" x14ac:dyDescent="0.3"/>
    <row r="731" ht="21" customHeight="1" x14ac:dyDescent="0.3"/>
    <row r="732" ht="21" customHeight="1" x14ac:dyDescent="0.3"/>
    <row r="733" ht="21" customHeight="1" x14ac:dyDescent="0.3"/>
    <row r="734" ht="21" customHeight="1" x14ac:dyDescent="0.3"/>
    <row r="735" ht="21" customHeight="1" x14ac:dyDescent="0.3"/>
    <row r="736" ht="21" customHeight="1" x14ac:dyDescent="0.3"/>
    <row r="737" ht="21" customHeight="1" x14ac:dyDescent="0.3"/>
    <row r="738" ht="21" customHeight="1" x14ac:dyDescent="0.3"/>
    <row r="739" ht="21" customHeight="1" x14ac:dyDescent="0.3"/>
    <row r="740" ht="21" customHeight="1" x14ac:dyDescent="0.3"/>
    <row r="741" ht="21" customHeight="1" x14ac:dyDescent="0.3"/>
    <row r="742" ht="21" customHeight="1" x14ac:dyDescent="0.3"/>
    <row r="743" ht="21" customHeight="1" x14ac:dyDescent="0.3"/>
    <row r="744" ht="21" customHeight="1" x14ac:dyDescent="0.3"/>
    <row r="745" ht="21" customHeight="1" x14ac:dyDescent="0.3"/>
    <row r="746" ht="21" customHeight="1" x14ac:dyDescent="0.3"/>
    <row r="747" ht="21" customHeight="1" x14ac:dyDescent="0.3"/>
    <row r="748" ht="21" customHeight="1" x14ac:dyDescent="0.3"/>
    <row r="749" ht="21" customHeight="1" x14ac:dyDescent="0.3"/>
    <row r="750" ht="21" customHeight="1" x14ac:dyDescent="0.3"/>
    <row r="751" ht="21" customHeight="1" x14ac:dyDescent="0.3"/>
    <row r="752" ht="21" customHeight="1" x14ac:dyDescent="0.3"/>
    <row r="753" ht="21" customHeight="1" x14ac:dyDescent="0.3"/>
    <row r="754" ht="21" customHeight="1" x14ac:dyDescent="0.3"/>
    <row r="755" ht="21" customHeight="1" x14ac:dyDescent="0.3"/>
    <row r="756" ht="21" customHeight="1" x14ac:dyDescent="0.3"/>
    <row r="757" ht="21" customHeight="1" x14ac:dyDescent="0.3"/>
    <row r="758" ht="21" customHeight="1" x14ac:dyDescent="0.3"/>
    <row r="759" ht="21" customHeight="1" x14ac:dyDescent="0.3"/>
    <row r="760" ht="21" customHeight="1" x14ac:dyDescent="0.3"/>
    <row r="761" ht="21" customHeight="1" x14ac:dyDescent="0.3"/>
    <row r="762" ht="21" customHeight="1" x14ac:dyDescent="0.3"/>
    <row r="763" ht="21" customHeight="1" x14ac:dyDescent="0.3"/>
    <row r="764" ht="21" customHeight="1" x14ac:dyDescent="0.3"/>
    <row r="765" ht="21" customHeight="1" x14ac:dyDescent="0.3"/>
    <row r="766" ht="21" customHeight="1" x14ac:dyDescent="0.3"/>
    <row r="767" ht="21" customHeight="1" x14ac:dyDescent="0.3"/>
    <row r="768" ht="21" customHeight="1" x14ac:dyDescent="0.3"/>
    <row r="769" ht="21" customHeight="1" x14ac:dyDescent="0.3"/>
    <row r="770" ht="21" customHeight="1" x14ac:dyDescent="0.3"/>
    <row r="771" ht="21" customHeight="1" x14ac:dyDescent="0.3"/>
    <row r="772" ht="21" customHeight="1" x14ac:dyDescent="0.3"/>
    <row r="773" ht="21" customHeight="1" x14ac:dyDescent="0.3"/>
    <row r="774" ht="21" customHeight="1" x14ac:dyDescent="0.3"/>
    <row r="775" ht="21" customHeight="1" x14ac:dyDescent="0.3"/>
    <row r="776" ht="21" customHeight="1" x14ac:dyDescent="0.3"/>
    <row r="777" ht="21" customHeight="1" x14ac:dyDescent="0.3"/>
    <row r="778" ht="21" customHeight="1" x14ac:dyDescent="0.3"/>
    <row r="779" ht="21" customHeight="1" x14ac:dyDescent="0.3"/>
    <row r="780" ht="21" customHeight="1" x14ac:dyDescent="0.3"/>
    <row r="781" ht="21" customHeight="1" x14ac:dyDescent="0.3"/>
    <row r="782" ht="21" customHeight="1" x14ac:dyDescent="0.3"/>
    <row r="783" ht="21" customHeight="1" x14ac:dyDescent="0.3"/>
    <row r="784" ht="21" customHeight="1" x14ac:dyDescent="0.3"/>
    <row r="785" ht="21" customHeight="1" x14ac:dyDescent="0.3"/>
    <row r="786" ht="21" customHeight="1" x14ac:dyDescent="0.3"/>
    <row r="787" ht="21" customHeight="1" x14ac:dyDescent="0.3"/>
    <row r="788" ht="21" customHeight="1" x14ac:dyDescent="0.3"/>
    <row r="789" ht="21" customHeight="1" x14ac:dyDescent="0.3"/>
    <row r="790" ht="21" customHeight="1" x14ac:dyDescent="0.3"/>
    <row r="791" ht="21" customHeight="1" x14ac:dyDescent="0.3"/>
    <row r="792" ht="21" customHeight="1" x14ac:dyDescent="0.3"/>
    <row r="793" ht="21" customHeight="1" x14ac:dyDescent="0.3"/>
    <row r="794" ht="21" customHeight="1" x14ac:dyDescent="0.3"/>
    <row r="795" ht="21" customHeight="1" x14ac:dyDescent="0.3"/>
    <row r="796" ht="21" customHeight="1" x14ac:dyDescent="0.3"/>
    <row r="797" ht="21" customHeight="1" x14ac:dyDescent="0.3"/>
    <row r="798" ht="21" customHeight="1" x14ac:dyDescent="0.3"/>
    <row r="799" ht="21" customHeight="1" x14ac:dyDescent="0.3"/>
    <row r="800" ht="21" customHeight="1" x14ac:dyDescent="0.3"/>
    <row r="801" ht="21" customHeight="1" x14ac:dyDescent="0.3"/>
    <row r="802" ht="21" customHeight="1" x14ac:dyDescent="0.3"/>
    <row r="803" ht="21" customHeight="1" x14ac:dyDescent="0.3"/>
    <row r="804" ht="21" customHeight="1" x14ac:dyDescent="0.3"/>
    <row r="805" ht="21" customHeight="1" x14ac:dyDescent="0.3"/>
    <row r="806" ht="21" customHeight="1" x14ac:dyDescent="0.3"/>
    <row r="807" ht="21" customHeight="1" x14ac:dyDescent="0.3"/>
    <row r="808" ht="21" customHeight="1" x14ac:dyDescent="0.3"/>
    <row r="809" ht="21" customHeight="1" x14ac:dyDescent="0.3"/>
    <row r="810" ht="21" customHeight="1" x14ac:dyDescent="0.3"/>
    <row r="811" ht="21" customHeight="1" x14ac:dyDescent="0.3"/>
    <row r="812" ht="21" customHeight="1" x14ac:dyDescent="0.3"/>
    <row r="813" ht="21" customHeight="1" x14ac:dyDescent="0.3"/>
    <row r="814" ht="21" customHeight="1" x14ac:dyDescent="0.3"/>
    <row r="815" ht="21" customHeight="1" x14ac:dyDescent="0.3"/>
    <row r="816" ht="21" customHeight="1" x14ac:dyDescent="0.3"/>
    <row r="817" ht="21" customHeight="1" x14ac:dyDescent="0.3"/>
    <row r="818" ht="21" customHeight="1" x14ac:dyDescent="0.3"/>
    <row r="819" ht="21" customHeight="1" x14ac:dyDescent="0.3"/>
    <row r="820" ht="21" customHeight="1" x14ac:dyDescent="0.3"/>
    <row r="821" ht="21" customHeight="1" x14ac:dyDescent="0.3"/>
    <row r="822" ht="21" customHeight="1" x14ac:dyDescent="0.3"/>
    <row r="823" ht="21" customHeight="1" x14ac:dyDescent="0.3"/>
    <row r="824" ht="21" customHeight="1" x14ac:dyDescent="0.3"/>
    <row r="825" ht="21" customHeight="1" x14ac:dyDescent="0.3"/>
    <row r="826" ht="21" customHeight="1" x14ac:dyDescent="0.3"/>
    <row r="827" ht="21" customHeight="1" x14ac:dyDescent="0.3"/>
    <row r="828" ht="21" customHeight="1" x14ac:dyDescent="0.3"/>
    <row r="829" ht="21" customHeight="1" x14ac:dyDescent="0.3"/>
    <row r="830" ht="21" customHeight="1" x14ac:dyDescent="0.3"/>
    <row r="831" ht="21" customHeight="1" x14ac:dyDescent="0.3"/>
    <row r="832" ht="21" customHeight="1" x14ac:dyDescent="0.3"/>
    <row r="833" ht="21" customHeight="1" x14ac:dyDescent="0.3"/>
    <row r="834" ht="21" customHeight="1" x14ac:dyDescent="0.3"/>
    <row r="835" ht="21" customHeight="1" x14ac:dyDescent="0.3"/>
    <row r="836" ht="21" customHeight="1" x14ac:dyDescent="0.3"/>
    <row r="837" ht="21" customHeight="1" x14ac:dyDescent="0.3"/>
    <row r="838" ht="21" customHeight="1" x14ac:dyDescent="0.3"/>
    <row r="839" ht="21" customHeight="1" x14ac:dyDescent="0.3"/>
    <row r="840" ht="21" customHeight="1" x14ac:dyDescent="0.3"/>
    <row r="841" ht="21" customHeight="1" x14ac:dyDescent="0.3"/>
    <row r="842" ht="21" customHeight="1" x14ac:dyDescent="0.3"/>
    <row r="843" ht="21" customHeight="1" x14ac:dyDescent="0.3"/>
    <row r="844" ht="21" customHeight="1" x14ac:dyDescent="0.3"/>
    <row r="845" ht="21" customHeight="1" x14ac:dyDescent="0.3"/>
    <row r="846" ht="21" customHeight="1" x14ac:dyDescent="0.3"/>
    <row r="847" ht="21" customHeight="1" x14ac:dyDescent="0.3"/>
    <row r="848" ht="21" customHeight="1" x14ac:dyDescent="0.3"/>
    <row r="849" ht="21" customHeight="1" x14ac:dyDescent="0.3"/>
    <row r="850" ht="21" customHeight="1" x14ac:dyDescent="0.3"/>
    <row r="851" ht="21" customHeight="1" x14ac:dyDescent="0.3"/>
    <row r="852" ht="21" customHeight="1" x14ac:dyDescent="0.3"/>
    <row r="853" ht="21" customHeight="1" x14ac:dyDescent="0.3"/>
    <row r="854" ht="21" customHeight="1" x14ac:dyDescent="0.3"/>
    <row r="855" ht="21" customHeight="1" x14ac:dyDescent="0.3"/>
    <row r="856" ht="21" customHeight="1" x14ac:dyDescent="0.3"/>
    <row r="857" ht="21" customHeight="1" x14ac:dyDescent="0.3"/>
    <row r="858" ht="21" customHeight="1" x14ac:dyDescent="0.3"/>
    <row r="859" ht="21" customHeight="1" x14ac:dyDescent="0.3"/>
    <row r="860" ht="21" customHeight="1" x14ac:dyDescent="0.3"/>
    <row r="861" ht="21" customHeight="1" x14ac:dyDescent="0.3"/>
    <row r="862" ht="21" customHeight="1" x14ac:dyDescent="0.3"/>
    <row r="863" ht="21" customHeight="1" x14ac:dyDescent="0.3"/>
    <row r="864" ht="21" customHeight="1" x14ac:dyDescent="0.3"/>
    <row r="865" ht="21" customHeight="1" x14ac:dyDescent="0.3"/>
    <row r="866" ht="21" customHeight="1" x14ac:dyDescent="0.3"/>
    <row r="867" ht="21" customHeight="1" x14ac:dyDescent="0.3"/>
    <row r="868" ht="21" customHeight="1" x14ac:dyDescent="0.3"/>
    <row r="869" ht="21" customHeight="1" x14ac:dyDescent="0.3"/>
    <row r="870" ht="21" customHeight="1" x14ac:dyDescent="0.3"/>
    <row r="871" ht="21" customHeight="1" x14ac:dyDescent="0.3"/>
    <row r="872" ht="21" customHeight="1" x14ac:dyDescent="0.3"/>
    <row r="873" ht="21" customHeight="1" x14ac:dyDescent="0.3"/>
    <row r="874" ht="21" customHeight="1" x14ac:dyDescent="0.3"/>
    <row r="875" ht="21" customHeight="1" x14ac:dyDescent="0.3"/>
    <row r="876" ht="21" customHeight="1" x14ac:dyDescent="0.3"/>
    <row r="877" ht="21" customHeight="1" x14ac:dyDescent="0.3"/>
    <row r="878" ht="21" customHeight="1" x14ac:dyDescent="0.3"/>
    <row r="879" ht="21" customHeight="1" x14ac:dyDescent="0.3"/>
    <row r="880" ht="21" customHeight="1" x14ac:dyDescent="0.3"/>
    <row r="881" ht="21" customHeight="1" x14ac:dyDescent="0.3"/>
    <row r="882" ht="21" customHeight="1" x14ac:dyDescent="0.3"/>
    <row r="883" ht="21" customHeight="1" x14ac:dyDescent="0.3"/>
    <row r="884" ht="21" customHeight="1" x14ac:dyDescent="0.3"/>
    <row r="885" ht="21" customHeight="1" x14ac:dyDescent="0.3"/>
    <row r="886" ht="21" customHeight="1" x14ac:dyDescent="0.3"/>
    <row r="887" ht="21" customHeight="1" x14ac:dyDescent="0.3"/>
    <row r="888" ht="21" customHeight="1" x14ac:dyDescent="0.3"/>
    <row r="889" ht="21" customHeight="1" x14ac:dyDescent="0.3"/>
    <row r="890" ht="21" customHeight="1" x14ac:dyDescent="0.3"/>
    <row r="891" ht="21" customHeight="1" x14ac:dyDescent="0.3"/>
    <row r="892" ht="21" customHeight="1" x14ac:dyDescent="0.3"/>
    <row r="893" ht="21" customHeight="1" x14ac:dyDescent="0.3"/>
    <row r="894" ht="21" customHeight="1" x14ac:dyDescent="0.3"/>
    <row r="895" ht="21" customHeight="1" x14ac:dyDescent="0.3"/>
    <row r="896" ht="21" customHeight="1" x14ac:dyDescent="0.3"/>
    <row r="897" ht="21" customHeight="1" x14ac:dyDescent="0.3"/>
    <row r="898" ht="21" customHeight="1" x14ac:dyDescent="0.3"/>
    <row r="899" ht="21" customHeight="1" x14ac:dyDescent="0.3"/>
    <row r="900" ht="21" customHeight="1" x14ac:dyDescent="0.3"/>
    <row r="901" ht="21" customHeight="1" x14ac:dyDescent="0.3"/>
    <row r="902" ht="21" customHeight="1" x14ac:dyDescent="0.3"/>
    <row r="903" ht="21" customHeight="1" x14ac:dyDescent="0.3"/>
    <row r="904" ht="21" customHeight="1" x14ac:dyDescent="0.3"/>
    <row r="905" ht="21" customHeight="1" x14ac:dyDescent="0.3"/>
    <row r="906" ht="21" customHeight="1" x14ac:dyDescent="0.3"/>
    <row r="907" ht="21" customHeight="1" x14ac:dyDescent="0.3"/>
    <row r="908" ht="21" customHeight="1" x14ac:dyDescent="0.3"/>
    <row r="909" ht="21" customHeight="1" x14ac:dyDescent="0.3"/>
    <row r="910" ht="21" customHeight="1" x14ac:dyDescent="0.3"/>
    <row r="911" ht="21" customHeight="1" x14ac:dyDescent="0.3"/>
    <row r="912" ht="21" customHeight="1" x14ac:dyDescent="0.3"/>
    <row r="913" ht="21" customHeight="1" x14ac:dyDescent="0.3"/>
    <row r="914" ht="21" customHeight="1" x14ac:dyDescent="0.3"/>
    <row r="915" ht="21" customHeight="1" x14ac:dyDescent="0.3"/>
    <row r="916" ht="21" customHeight="1" x14ac:dyDescent="0.3"/>
    <row r="917" ht="21" customHeight="1" x14ac:dyDescent="0.3"/>
    <row r="918" ht="21" customHeight="1" x14ac:dyDescent="0.3"/>
    <row r="919" ht="21" customHeight="1" x14ac:dyDescent="0.3"/>
    <row r="920" ht="21" customHeight="1" x14ac:dyDescent="0.3"/>
    <row r="921" ht="21" customHeight="1" x14ac:dyDescent="0.3"/>
    <row r="922" ht="21" customHeight="1" x14ac:dyDescent="0.3"/>
    <row r="923" ht="21" customHeight="1" x14ac:dyDescent="0.3"/>
    <row r="924" ht="21" customHeight="1" x14ac:dyDescent="0.3"/>
    <row r="925" ht="21" customHeight="1" x14ac:dyDescent="0.3"/>
    <row r="926" ht="21" customHeight="1" x14ac:dyDescent="0.3"/>
    <row r="927" ht="21" customHeight="1" x14ac:dyDescent="0.3"/>
    <row r="928" ht="21" customHeight="1" x14ac:dyDescent="0.3"/>
    <row r="929" ht="21" customHeight="1" x14ac:dyDescent="0.3"/>
    <row r="930" ht="21" customHeight="1" x14ac:dyDescent="0.3"/>
    <row r="931" ht="21" customHeight="1" x14ac:dyDescent="0.3"/>
    <row r="932" ht="21" customHeight="1" x14ac:dyDescent="0.3"/>
    <row r="933" ht="21" customHeight="1" x14ac:dyDescent="0.3"/>
    <row r="934" ht="21" customHeight="1" x14ac:dyDescent="0.3"/>
    <row r="935" ht="21" customHeight="1" x14ac:dyDescent="0.3"/>
    <row r="936" ht="21" customHeight="1" x14ac:dyDescent="0.3"/>
    <row r="937" ht="21" customHeight="1" x14ac:dyDescent="0.3"/>
    <row r="938" ht="21" customHeight="1" x14ac:dyDescent="0.3"/>
    <row r="939" ht="21" customHeight="1" x14ac:dyDescent="0.3"/>
    <row r="940" ht="21" customHeight="1" x14ac:dyDescent="0.3"/>
    <row r="941" ht="21" customHeight="1" x14ac:dyDescent="0.3"/>
    <row r="942" ht="21" customHeight="1" x14ac:dyDescent="0.3"/>
    <row r="943" ht="21" customHeight="1" x14ac:dyDescent="0.3"/>
    <row r="944" ht="21" customHeight="1" x14ac:dyDescent="0.3"/>
    <row r="945" ht="21" customHeight="1" x14ac:dyDescent="0.3"/>
    <row r="946" ht="21" customHeight="1" x14ac:dyDescent="0.3"/>
    <row r="947" ht="21" customHeight="1" x14ac:dyDescent="0.3"/>
    <row r="948" ht="21" customHeight="1" x14ac:dyDescent="0.3"/>
    <row r="949" ht="21" customHeight="1" x14ac:dyDescent="0.3"/>
    <row r="950" ht="21" customHeight="1" x14ac:dyDescent="0.3"/>
    <row r="951" ht="21" customHeight="1" x14ac:dyDescent="0.3"/>
    <row r="952" ht="21" customHeight="1" x14ac:dyDescent="0.3"/>
    <row r="953" ht="21" customHeight="1" x14ac:dyDescent="0.3"/>
    <row r="954" ht="21" customHeight="1" x14ac:dyDescent="0.3"/>
    <row r="955" ht="21" customHeight="1" x14ac:dyDescent="0.3"/>
    <row r="956" ht="21" customHeight="1" x14ac:dyDescent="0.3"/>
    <row r="957" ht="21" customHeight="1" x14ac:dyDescent="0.3"/>
    <row r="958" ht="21" customHeight="1" x14ac:dyDescent="0.3"/>
    <row r="959" ht="21" customHeight="1" x14ac:dyDescent="0.3"/>
    <row r="960" ht="21" customHeight="1" x14ac:dyDescent="0.3"/>
    <row r="961" ht="21" customHeight="1" x14ac:dyDescent="0.3"/>
    <row r="962" ht="21" customHeight="1" x14ac:dyDescent="0.3"/>
    <row r="963" ht="21" customHeight="1" x14ac:dyDescent="0.3"/>
    <row r="964" ht="21" customHeight="1" x14ac:dyDescent="0.3"/>
    <row r="965" ht="21" customHeight="1" x14ac:dyDescent="0.3"/>
    <row r="966" ht="21" customHeight="1" x14ac:dyDescent="0.3"/>
    <row r="967" ht="21" customHeight="1" x14ac:dyDescent="0.3"/>
    <row r="968" ht="21" customHeight="1" x14ac:dyDescent="0.3"/>
    <row r="969" ht="21" customHeight="1" x14ac:dyDescent="0.3"/>
    <row r="970" ht="21" customHeight="1" x14ac:dyDescent="0.3"/>
    <row r="971" ht="21" customHeight="1" x14ac:dyDescent="0.3"/>
    <row r="972" ht="21" customHeight="1" x14ac:dyDescent="0.3"/>
    <row r="973" ht="21" customHeight="1" x14ac:dyDescent="0.3"/>
    <row r="974" ht="21" customHeight="1" x14ac:dyDescent="0.3"/>
    <row r="975" ht="21" customHeight="1" x14ac:dyDescent="0.3"/>
    <row r="976" ht="21" customHeight="1" x14ac:dyDescent="0.3"/>
    <row r="977" ht="21" customHeight="1" x14ac:dyDescent="0.3"/>
    <row r="978" ht="21" customHeight="1" x14ac:dyDescent="0.3"/>
    <row r="979" ht="21" customHeight="1" x14ac:dyDescent="0.3"/>
    <row r="980" ht="21" customHeight="1" x14ac:dyDescent="0.3"/>
    <row r="981" ht="21" customHeight="1" x14ac:dyDescent="0.3"/>
    <row r="982" ht="21" customHeight="1" x14ac:dyDescent="0.3"/>
    <row r="983" ht="21" customHeight="1" x14ac:dyDescent="0.3"/>
    <row r="984" ht="21" customHeight="1" x14ac:dyDescent="0.3"/>
    <row r="985" ht="21" customHeight="1" x14ac:dyDescent="0.3"/>
    <row r="986" ht="21" customHeight="1" x14ac:dyDescent="0.3"/>
    <row r="987" ht="21" customHeight="1" x14ac:dyDescent="0.3"/>
    <row r="988" ht="21" customHeight="1" x14ac:dyDescent="0.3"/>
    <row r="989" ht="21" customHeight="1" x14ac:dyDescent="0.3"/>
    <row r="990" ht="21" customHeight="1" x14ac:dyDescent="0.3"/>
    <row r="991" ht="21" customHeight="1" x14ac:dyDescent="0.3"/>
    <row r="992" ht="21" customHeight="1" x14ac:dyDescent="0.3"/>
    <row r="993" ht="21" customHeight="1" x14ac:dyDescent="0.3"/>
    <row r="994" ht="21" customHeight="1" x14ac:dyDescent="0.3"/>
    <row r="995" ht="21" customHeight="1" x14ac:dyDescent="0.3"/>
    <row r="996" ht="21" customHeight="1" x14ac:dyDescent="0.3"/>
    <row r="997" ht="21" customHeight="1" x14ac:dyDescent="0.3"/>
    <row r="998" ht="21" customHeight="1" x14ac:dyDescent="0.3"/>
    <row r="999" ht="21" customHeight="1" x14ac:dyDescent="0.3"/>
    <row r="1000" ht="21" customHeight="1" x14ac:dyDescent="0.3"/>
  </sheetData>
  <mergeCells count="10">
    <mergeCell ref="B18:F18"/>
    <mergeCell ref="B19:F19"/>
    <mergeCell ref="G19:H19"/>
    <mergeCell ref="B1:I1"/>
    <mergeCell ref="D14:G14"/>
    <mergeCell ref="B16:F16"/>
    <mergeCell ref="G16:H16"/>
    <mergeCell ref="B17:F17"/>
    <mergeCell ref="G17:H17"/>
    <mergeCell ref="G18:H18"/>
  </mergeCells>
  <pageMargins left="0.70866141732283472" right="0.70866141732283472" top="0.74803149606299213" bottom="0.74803149606299213" header="0" footer="0"/>
  <pageSetup scale="85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Z1000"/>
  <sheetViews>
    <sheetView workbookViewId="0"/>
  </sheetViews>
  <sheetFormatPr defaultColWidth="14.44140625" defaultRowHeight="15" customHeight="1" x14ac:dyDescent="0.3"/>
  <cols>
    <col min="1" max="1" width="5.6640625" customWidth="1"/>
    <col min="2" max="2" width="11.5546875" customWidth="1"/>
    <col min="3" max="3" width="56.6640625" customWidth="1"/>
    <col min="4" max="4" width="22.33203125" customWidth="1"/>
    <col min="5" max="5" width="8.44140625" customWidth="1"/>
    <col min="6" max="6" width="10.44140625" customWidth="1"/>
    <col min="7" max="7" width="11.5546875" customWidth="1"/>
    <col min="8" max="26" width="9.109375" customWidth="1"/>
  </cols>
  <sheetData>
    <row r="1" spans="1:26" ht="18" x14ac:dyDescent="0.3">
      <c r="A1" s="278" t="s">
        <v>348</v>
      </c>
      <c r="B1" s="253"/>
      <c r="C1" s="253"/>
      <c r="D1" s="253"/>
      <c r="E1" s="253"/>
      <c r="F1" s="253"/>
      <c r="G1" s="254"/>
      <c r="H1" s="69"/>
      <c r="I1" s="69"/>
      <c r="J1" s="4"/>
      <c r="K1" s="4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spans="1:26" ht="14.4" x14ac:dyDescent="0.3">
      <c r="A2" s="177" t="s">
        <v>6</v>
      </c>
      <c r="B2" s="17" t="s">
        <v>8</v>
      </c>
      <c r="C2" s="144" t="s">
        <v>10</v>
      </c>
      <c r="D2" s="17" t="s">
        <v>12</v>
      </c>
      <c r="E2" s="17" t="s">
        <v>15</v>
      </c>
      <c r="F2" s="57" t="s">
        <v>16</v>
      </c>
      <c r="G2" s="156" t="s">
        <v>19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6" x14ac:dyDescent="0.3">
      <c r="A3" s="35"/>
      <c r="B3" s="36"/>
      <c r="C3" s="37"/>
      <c r="D3" s="255" t="s">
        <v>25</v>
      </c>
      <c r="E3" s="240"/>
      <c r="F3" s="147">
        <f>'15 Aug-24'!G19</f>
        <v>28</v>
      </c>
      <c r="G3" s="148"/>
      <c r="H3" s="69"/>
      <c r="I3" s="69"/>
      <c r="J3" s="4"/>
      <c r="K3" s="4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spans="1:26" ht="15.6" x14ac:dyDescent="0.3">
      <c r="A4" s="35">
        <v>1</v>
      </c>
      <c r="B4" s="42">
        <v>45507</v>
      </c>
      <c r="C4" s="26" t="s">
        <v>349</v>
      </c>
      <c r="D4" s="17" t="s">
        <v>306</v>
      </c>
      <c r="E4" s="17" t="s">
        <v>45</v>
      </c>
      <c r="F4" s="28"/>
      <c r="G4" s="149">
        <v>140</v>
      </c>
      <c r="H4" s="69"/>
      <c r="I4" s="69"/>
      <c r="J4" s="4"/>
      <c r="K4" s="4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spans="1:26" ht="15.6" x14ac:dyDescent="0.3">
      <c r="A5" s="35">
        <v>2</v>
      </c>
      <c r="B5" s="42">
        <v>45508</v>
      </c>
      <c r="C5" s="9" t="s">
        <v>350</v>
      </c>
      <c r="D5" s="17" t="s">
        <v>306</v>
      </c>
      <c r="E5" s="17" t="s">
        <v>45</v>
      </c>
      <c r="F5" s="28"/>
      <c r="G5" s="149">
        <v>240</v>
      </c>
      <c r="H5" s="69"/>
      <c r="I5" s="69"/>
      <c r="J5" s="4"/>
      <c r="K5" s="4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spans="1:26" ht="15" customHeight="1" x14ac:dyDescent="0.3">
      <c r="A6" s="35">
        <v>3</v>
      </c>
      <c r="B6" s="42">
        <v>45509</v>
      </c>
      <c r="C6" s="26" t="s">
        <v>351</v>
      </c>
      <c r="D6" s="17" t="s">
        <v>306</v>
      </c>
      <c r="E6" s="17" t="s">
        <v>45</v>
      </c>
      <c r="F6" s="28"/>
      <c r="G6" s="149">
        <v>377</v>
      </c>
      <c r="H6" s="69"/>
      <c r="I6" s="69"/>
      <c r="J6" s="4"/>
      <c r="K6" s="4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spans="1:26" ht="15.6" x14ac:dyDescent="0.3">
      <c r="A7" s="35">
        <v>4</v>
      </c>
      <c r="B7" s="42">
        <v>45509</v>
      </c>
      <c r="C7" s="26" t="s">
        <v>352</v>
      </c>
      <c r="D7" s="17" t="s">
        <v>306</v>
      </c>
      <c r="E7" s="17" t="s">
        <v>45</v>
      </c>
      <c r="F7" s="28"/>
      <c r="G7" s="149">
        <v>80</v>
      </c>
      <c r="H7" s="69"/>
      <c r="I7" s="69"/>
      <c r="J7" s="4"/>
      <c r="K7" s="4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spans="1:26" ht="15.6" x14ac:dyDescent="0.3">
      <c r="A8" s="35">
        <v>5</v>
      </c>
      <c r="B8" s="42">
        <v>45511</v>
      </c>
      <c r="C8" s="26" t="s">
        <v>353</v>
      </c>
      <c r="D8" s="17" t="s">
        <v>306</v>
      </c>
      <c r="E8" s="17" t="s">
        <v>45</v>
      </c>
      <c r="F8" s="28"/>
      <c r="G8" s="149">
        <v>200</v>
      </c>
      <c r="H8" s="69"/>
      <c r="I8" s="69"/>
      <c r="J8" s="4"/>
      <c r="K8" s="4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spans="1:26" ht="15.6" x14ac:dyDescent="0.3">
      <c r="A9" s="35">
        <v>6</v>
      </c>
      <c r="B9" s="42">
        <v>45514</v>
      </c>
      <c r="C9" s="26" t="s">
        <v>354</v>
      </c>
      <c r="D9" s="17" t="s">
        <v>306</v>
      </c>
      <c r="E9" s="17" t="s">
        <v>45</v>
      </c>
      <c r="F9" s="28"/>
      <c r="G9" s="149">
        <v>420</v>
      </c>
      <c r="H9" s="69"/>
      <c r="I9" s="69"/>
      <c r="J9" s="4"/>
      <c r="K9" s="4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spans="1:26" ht="15.6" x14ac:dyDescent="0.3">
      <c r="A10" s="35">
        <v>7</v>
      </c>
      <c r="B10" s="42">
        <v>45515</v>
      </c>
      <c r="C10" s="26" t="s">
        <v>355</v>
      </c>
      <c r="D10" s="17" t="s">
        <v>306</v>
      </c>
      <c r="E10" s="17" t="s">
        <v>45</v>
      </c>
      <c r="F10" s="28"/>
      <c r="G10" s="149">
        <v>90</v>
      </c>
      <c r="H10" s="69"/>
      <c r="I10" s="69"/>
      <c r="J10" s="4"/>
      <c r="K10" s="4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spans="1:26" ht="15.6" x14ac:dyDescent="0.3">
      <c r="A11" s="35">
        <v>8</v>
      </c>
      <c r="B11" s="42">
        <v>45517</v>
      </c>
      <c r="C11" s="26" t="s">
        <v>356</v>
      </c>
      <c r="D11" s="17" t="s">
        <v>306</v>
      </c>
      <c r="E11" s="17" t="s">
        <v>45</v>
      </c>
      <c r="F11" s="28"/>
      <c r="G11" s="149">
        <v>126</v>
      </c>
      <c r="H11" s="69"/>
      <c r="I11" s="69"/>
      <c r="J11" s="4"/>
      <c r="K11" s="4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spans="1:26" ht="14.25" customHeight="1" x14ac:dyDescent="0.3">
      <c r="A12" s="35">
        <v>9</v>
      </c>
      <c r="B12" s="42">
        <v>45522</v>
      </c>
      <c r="C12" s="26" t="s">
        <v>357</v>
      </c>
      <c r="D12" s="17" t="s">
        <v>306</v>
      </c>
      <c r="E12" s="17" t="s">
        <v>45</v>
      </c>
      <c r="F12" s="28"/>
      <c r="G12" s="149">
        <v>400</v>
      </c>
      <c r="H12" s="69"/>
      <c r="I12" s="69"/>
      <c r="J12" s="4"/>
      <c r="K12" s="4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spans="1:26" ht="15.6" x14ac:dyDescent="0.3">
      <c r="A13" s="35">
        <v>10</v>
      </c>
      <c r="B13" s="42">
        <v>45523</v>
      </c>
      <c r="C13" s="26" t="s">
        <v>358</v>
      </c>
      <c r="D13" s="17" t="s">
        <v>306</v>
      </c>
      <c r="E13" s="17" t="s">
        <v>45</v>
      </c>
      <c r="F13" s="28"/>
      <c r="G13" s="149">
        <v>1200</v>
      </c>
      <c r="H13" s="69"/>
      <c r="I13" s="69"/>
      <c r="J13" s="4"/>
      <c r="K13" s="4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spans="1:26" ht="15.6" x14ac:dyDescent="0.3">
      <c r="A14" s="35">
        <v>11</v>
      </c>
      <c r="B14" s="42">
        <v>45523</v>
      </c>
      <c r="C14" s="26" t="s">
        <v>359</v>
      </c>
      <c r="D14" s="17" t="s">
        <v>306</v>
      </c>
      <c r="E14" s="17" t="s">
        <v>45</v>
      </c>
      <c r="F14" s="28"/>
      <c r="G14" s="149">
        <v>120</v>
      </c>
      <c r="H14" s="69"/>
      <c r="I14" s="69"/>
      <c r="J14" s="4"/>
      <c r="K14" s="4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spans="1:26" ht="15.6" x14ac:dyDescent="0.3">
      <c r="A15" s="35">
        <v>12</v>
      </c>
      <c r="B15" s="42">
        <v>45531</v>
      </c>
      <c r="C15" s="26" t="s">
        <v>360</v>
      </c>
      <c r="D15" s="17" t="s">
        <v>306</v>
      </c>
      <c r="E15" s="17" t="s">
        <v>45</v>
      </c>
      <c r="F15" s="28"/>
      <c r="G15" s="149">
        <v>430</v>
      </c>
      <c r="H15" s="69"/>
      <c r="I15" s="69"/>
      <c r="J15" s="4"/>
      <c r="K15" s="4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spans="1:26" ht="15.6" x14ac:dyDescent="0.3">
      <c r="A16" s="35">
        <v>13</v>
      </c>
      <c r="B16" s="42">
        <v>45532</v>
      </c>
      <c r="C16" s="26" t="s">
        <v>361</v>
      </c>
      <c r="D16" s="17" t="s">
        <v>306</v>
      </c>
      <c r="E16" s="17" t="s">
        <v>45</v>
      </c>
      <c r="F16" s="28"/>
      <c r="G16" s="149">
        <v>40</v>
      </c>
      <c r="H16" s="69"/>
      <c r="I16" s="69"/>
      <c r="J16" s="4"/>
      <c r="K16" s="4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spans="1:26" ht="14.4" x14ac:dyDescent="0.3">
      <c r="A17" s="46"/>
      <c r="B17" s="36"/>
      <c r="C17" s="26"/>
      <c r="D17" s="27" t="s">
        <v>52</v>
      </c>
      <c r="E17" s="27"/>
      <c r="F17" s="59">
        <f t="shared" ref="F17:G17" si="0">SUM(F3:F16)</f>
        <v>28</v>
      </c>
      <c r="G17" s="161">
        <f t="shared" si="0"/>
        <v>3863</v>
      </c>
      <c r="H17" s="69"/>
      <c r="I17" s="69"/>
      <c r="J17" s="4"/>
      <c r="K17" s="4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spans="1:26" ht="14.4" x14ac:dyDescent="0.3">
      <c r="A18" s="49"/>
      <c r="B18" s="50"/>
      <c r="C18" s="287" t="s">
        <v>73</v>
      </c>
      <c r="D18" s="248"/>
      <c r="E18" s="51"/>
      <c r="F18" s="162">
        <f>F17-G17</f>
        <v>-3835</v>
      </c>
      <c r="G18" s="163"/>
      <c r="H18" s="69"/>
      <c r="I18" s="69"/>
      <c r="J18" s="4"/>
      <c r="K18" s="4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spans="1:26" ht="14.4" x14ac:dyDescent="0.3">
      <c r="A19" s="69"/>
      <c r="B19" s="69"/>
      <c r="C19" s="159"/>
      <c r="D19" s="69"/>
      <c r="E19" s="69"/>
      <c r="F19" s="160"/>
      <c r="G19" s="160"/>
      <c r="H19" s="69"/>
      <c r="I19" s="69"/>
      <c r="J19" s="4"/>
      <c r="K19" s="4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spans="1:26" ht="14.4" x14ac:dyDescent="0.3">
      <c r="A20" s="69"/>
      <c r="B20" s="69"/>
      <c r="C20" s="159"/>
      <c r="D20" s="69"/>
      <c r="E20" s="69"/>
      <c r="F20" s="160"/>
      <c r="G20" s="160"/>
      <c r="H20" s="69"/>
      <c r="I20" s="69"/>
      <c r="J20" s="4"/>
      <c r="K20" s="4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spans="1:26" ht="15.75" customHeight="1" x14ac:dyDescent="0.3">
      <c r="A21" s="69"/>
      <c r="B21" s="69"/>
      <c r="C21" s="159"/>
      <c r="D21" s="69"/>
      <c r="E21" s="69"/>
      <c r="F21" s="160"/>
      <c r="G21" s="160"/>
      <c r="H21" s="69"/>
      <c r="I21" s="69"/>
      <c r="J21" s="4"/>
      <c r="K21" s="4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spans="1:26" ht="15.75" customHeight="1" x14ac:dyDescent="0.3">
      <c r="A22" s="69"/>
      <c r="B22" s="69"/>
      <c r="C22" s="159"/>
      <c r="D22" s="69"/>
      <c r="E22" s="69"/>
      <c r="F22" s="160"/>
      <c r="G22" s="160"/>
      <c r="H22" s="69"/>
      <c r="I22" s="69"/>
      <c r="J22" s="4"/>
      <c r="K22" s="4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spans="1:26" ht="15.75" customHeight="1" x14ac:dyDescent="0.3">
      <c r="A23" s="69"/>
      <c r="B23" s="69"/>
      <c r="C23" s="159"/>
      <c r="D23" s="69"/>
      <c r="E23" s="69"/>
      <c r="F23" s="160"/>
      <c r="G23" s="160"/>
      <c r="H23" s="69"/>
      <c r="I23" s="69"/>
      <c r="J23" s="4"/>
      <c r="K23" s="4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spans="1:26" ht="15.75" customHeight="1" x14ac:dyDescent="0.3">
      <c r="A24" s="69"/>
      <c r="B24" s="69"/>
      <c r="C24" s="159"/>
      <c r="D24" s="69"/>
      <c r="E24" s="69"/>
      <c r="F24" s="160"/>
      <c r="G24" s="160"/>
      <c r="H24" s="69"/>
      <c r="I24" s="69"/>
      <c r="J24" s="4"/>
      <c r="K24" s="4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spans="1:26" ht="15.75" customHeight="1" x14ac:dyDescent="0.3">
      <c r="A25" s="69"/>
      <c r="B25" s="69"/>
      <c r="C25" s="159"/>
      <c r="D25" s="69"/>
      <c r="E25" s="69"/>
      <c r="F25" s="160"/>
      <c r="G25" s="160"/>
      <c r="H25" s="69"/>
      <c r="I25" s="69"/>
      <c r="J25" s="4"/>
      <c r="K25" s="4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spans="1:26" ht="15.75" customHeight="1" x14ac:dyDescent="0.3">
      <c r="A26" s="69"/>
      <c r="B26" s="69"/>
      <c r="C26" s="159"/>
      <c r="D26" s="69"/>
      <c r="E26" s="69"/>
      <c r="F26" s="160"/>
      <c r="G26" s="160"/>
      <c r="H26" s="69"/>
      <c r="I26" s="69"/>
      <c r="J26" s="4"/>
      <c r="K26" s="4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spans="1:26" ht="15.75" customHeight="1" x14ac:dyDescent="0.3">
      <c r="A27" s="69"/>
      <c r="B27" s="69"/>
      <c r="C27" s="159"/>
      <c r="D27" s="69"/>
      <c r="E27" s="69"/>
      <c r="F27" s="160"/>
      <c r="G27" s="160"/>
      <c r="H27" s="69"/>
      <c r="I27" s="69"/>
      <c r="J27" s="4"/>
      <c r="K27" s="4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spans="1:26" ht="15.75" customHeight="1" x14ac:dyDescent="0.3">
      <c r="A28" s="69"/>
      <c r="B28" s="69"/>
      <c r="C28" s="159"/>
      <c r="D28" s="69"/>
      <c r="E28" s="69"/>
      <c r="F28" s="160"/>
      <c r="G28" s="160"/>
      <c r="H28" s="69"/>
      <c r="I28" s="69"/>
      <c r="J28" s="4"/>
      <c r="K28" s="4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spans="1:26" ht="15.75" customHeight="1" x14ac:dyDescent="0.3">
      <c r="A29" s="69"/>
      <c r="B29" s="69"/>
      <c r="C29" s="159"/>
      <c r="D29" s="69"/>
      <c r="E29" s="69"/>
      <c r="F29" s="160"/>
      <c r="G29" s="160"/>
      <c r="H29" s="69"/>
      <c r="I29" s="69"/>
      <c r="J29" s="4"/>
      <c r="K29" s="4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spans="1:26" ht="15.75" customHeight="1" x14ac:dyDescent="0.3">
      <c r="A30" s="69"/>
      <c r="B30" s="69"/>
      <c r="C30" s="159"/>
      <c r="D30" s="69"/>
      <c r="E30" s="69"/>
      <c r="F30" s="160"/>
      <c r="G30" s="160"/>
      <c r="H30" s="69"/>
      <c r="I30" s="69"/>
      <c r="J30" s="4"/>
      <c r="K30" s="4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spans="1:26" ht="15.75" customHeight="1" x14ac:dyDescent="0.3">
      <c r="A31" s="69"/>
      <c r="B31" s="69"/>
      <c r="C31" s="159"/>
      <c r="D31" s="69"/>
      <c r="E31" s="69"/>
      <c r="F31" s="160"/>
      <c r="G31" s="160"/>
      <c r="H31" s="69"/>
      <c r="I31" s="69"/>
      <c r="J31" s="4"/>
      <c r="K31" s="4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spans="1:26" ht="15.75" customHeight="1" x14ac:dyDescent="0.3">
      <c r="A32" s="69"/>
      <c r="B32" s="69"/>
      <c r="C32" s="159"/>
      <c r="D32" s="69"/>
      <c r="E32" s="69"/>
      <c r="F32" s="160"/>
      <c r="G32" s="160"/>
      <c r="H32" s="69"/>
      <c r="I32" s="69"/>
      <c r="J32" s="4"/>
      <c r="K32" s="4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spans="1:26" ht="15.75" customHeight="1" x14ac:dyDescent="0.3">
      <c r="A33" s="69"/>
      <c r="B33" s="69"/>
      <c r="C33" s="159"/>
      <c r="D33" s="69"/>
      <c r="E33" s="69"/>
      <c r="F33" s="160"/>
      <c r="G33" s="160"/>
      <c r="H33" s="69"/>
      <c r="I33" s="69"/>
      <c r="J33" s="4"/>
      <c r="K33" s="4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spans="1:26" ht="15.75" customHeight="1" x14ac:dyDescent="0.3">
      <c r="A34" s="69"/>
      <c r="B34" s="69"/>
      <c r="C34" s="159"/>
      <c r="D34" s="69"/>
      <c r="E34" s="69"/>
      <c r="F34" s="160"/>
      <c r="G34" s="160"/>
      <c r="H34" s="69"/>
      <c r="I34" s="69"/>
      <c r="J34" s="4"/>
      <c r="K34" s="4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spans="1:26" ht="15.75" customHeight="1" x14ac:dyDescent="0.3">
      <c r="A35" s="69"/>
      <c r="B35" s="69"/>
      <c r="C35" s="159"/>
      <c r="D35" s="69"/>
      <c r="E35" s="69"/>
      <c r="F35" s="160"/>
      <c r="G35" s="160"/>
      <c r="H35" s="69"/>
      <c r="I35" s="69"/>
      <c r="J35" s="4"/>
      <c r="K35" s="4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spans="1:26" ht="15.75" customHeight="1" x14ac:dyDescent="0.3">
      <c r="A36" s="69"/>
      <c r="B36" s="69"/>
      <c r="C36" s="159"/>
      <c r="D36" s="69"/>
      <c r="E36" s="69"/>
      <c r="F36" s="160"/>
      <c r="G36" s="160"/>
      <c r="H36" s="69"/>
      <c r="I36" s="69"/>
      <c r="J36" s="4"/>
      <c r="K36" s="4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spans="1:26" ht="15.75" customHeight="1" x14ac:dyDescent="0.3">
      <c r="A37" s="69"/>
      <c r="B37" s="69"/>
      <c r="C37" s="159"/>
      <c r="D37" s="69"/>
      <c r="E37" s="69"/>
      <c r="F37" s="160"/>
      <c r="G37" s="160"/>
      <c r="H37" s="69"/>
      <c r="I37" s="69"/>
      <c r="J37" s="4"/>
      <c r="K37" s="4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spans="1:26" ht="15.75" customHeight="1" x14ac:dyDescent="0.3">
      <c r="A38" s="69"/>
      <c r="B38" s="69"/>
      <c r="C38" s="159"/>
      <c r="D38" s="69"/>
      <c r="E38" s="69"/>
      <c r="F38" s="160"/>
      <c r="G38" s="160"/>
      <c r="H38" s="69"/>
      <c r="I38" s="69"/>
      <c r="J38" s="4"/>
      <c r="K38" s="4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spans="1:26" ht="15.75" customHeight="1" x14ac:dyDescent="0.3">
      <c r="A39" s="69"/>
      <c r="B39" s="69"/>
      <c r="C39" s="159"/>
      <c r="D39" s="69"/>
      <c r="E39" s="69"/>
      <c r="F39" s="160"/>
      <c r="G39" s="160"/>
      <c r="H39" s="69"/>
      <c r="I39" s="69"/>
      <c r="J39" s="4"/>
      <c r="K39" s="4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spans="1:26" ht="15.75" customHeight="1" x14ac:dyDescent="0.3">
      <c r="A40" s="69"/>
      <c r="B40" s="69"/>
      <c r="C40" s="159"/>
      <c r="D40" s="69"/>
      <c r="E40" s="69"/>
      <c r="F40" s="160"/>
      <c r="G40" s="160"/>
      <c r="H40" s="69"/>
      <c r="I40" s="69"/>
      <c r="J40" s="4"/>
      <c r="K40" s="4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spans="1:26" ht="15.75" customHeight="1" x14ac:dyDescent="0.3">
      <c r="A41" s="69"/>
      <c r="B41" s="69"/>
      <c r="C41" s="159"/>
      <c r="D41" s="69"/>
      <c r="E41" s="69"/>
      <c r="F41" s="160"/>
      <c r="G41" s="160"/>
      <c r="H41" s="69"/>
      <c r="I41" s="69"/>
      <c r="J41" s="4"/>
      <c r="K41" s="4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spans="1:26" ht="15.75" customHeight="1" x14ac:dyDescent="0.3">
      <c r="A42" s="69"/>
      <c r="B42" s="69"/>
      <c r="C42" s="159"/>
      <c r="D42" s="69"/>
      <c r="E42" s="69"/>
      <c r="F42" s="160"/>
      <c r="G42" s="160"/>
      <c r="H42" s="69"/>
      <c r="I42" s="69"/>
      <c r="J42" s="4"/>
      <c r="K42" s="4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spans="1:26" ht="15.75" customHeight="1" x14ac:dyDescent="0.3">
      <c r="A43" s="69"/>
      <c r="B43" s="69"/>
      <c r="C43" s="159"/>
      <c r="D43" s="69"/>
      <c r="E43" s="69"/>
      <c r="F43" s="160"/>
      <c r="G43" s="160"/>
      <c r="H43" s="69"/>
      <c r="I43" s="69"/>
      <c r="J43" s="4"/>
      <c r="K43" s="4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ht="15.75" customHeight="1" x14ac:dyDescent="0.3">
      <c r="A44" s="69"/>
      <c r="B44" s="69"/>
      <c r="C44" s="159"/>
      <c r="D44" s="69"/>
      <c r="E44" s="69"/>
      <c r="F44" s="160"/>
      <c r="G44" s="160"/>
      <c r="H44" s="69"/>
      <c r="I44" s="69"/>
      <c r="J44" s="4"/>
      <c r="K44" s="4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ht="15.75" customHeight="1" x14ac:dyDescent="0.3">
      <c r="A45" s="69"/>
      <c r="B45" s="69"/>
      <c r="C45" s="159"/>
      <c r="D45" s="69"/>
      <c r="E45" s="69"/>
      <c r="F45" s="160"/>
      <c r="G45" s="160"/>
      <c r="H45" s="69"/>
      <c r="I45" s="69"/>
      <c r="J45" s="4"/>
      <c r="K45" s="4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spans="1:26" ht="15.75" customHeight="1" x14ac:dyDescent="0.3">
      <c r="A46" s="69"/>
      <c r="B46" s="69"/>
      <c r="C46" s="159"/>
      <c r="D46" s="69"/>
      <c r="E46" s="69"/>
      <c r="F46" s="160"/>
      <c r="G46" s="160"/>
      <c r="H46" s="69"/>
      <c r="I46" s="69"/>
      <c r="J46" s="4"/>
      <c r="K46" s="4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spans="1:26" ht="15.75" customHeight="1" x14ac:dyDescent="0.3">
      <c r="A47" s="69"/>
      <c r="B47" s="69"/>
      <c r="C47" s="159"/>
      <c r="D47" s="69"/>
      <c r="E47" s="69"/>
      <c r="F47" s="160"/>
      <c r="G47" s="160"/>
      <c r="H47" s="69"/>
      <c r="I47" s="69"/>
      <c r="J47" s="4"/>
      <c r="K47" s="4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spans="1:26" ht="15.75" customHeight="1" x14ac:dyDescent="0.3">
      <c r="A48" s="69"/>
      <c r="B48" s="69"/>
      <c r="C48" s="159"/>
      <c r="D48" s="69"/>
      <c r="E48" s="69"/>
      <c r="F48" s="160"/>
      <c r="G48" s="160"/>
      <c r="H48" s="69"/>
      <c r="I48" s="69"/>
      <c r="J48" s="4"/>
      <c r="K48" s="4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spans="1:26" ht="15.75" customHeight="1" x14ac:dyDescent="0.3">
      <c r="A49" s="69"/>
      <c r="B49" s="69"/>
      <c r="C49" s="159"/>
      <c r="D49" s="69"/>
      <c r="E49" s="69"/>
      <c r="F49" s="160"/>
      <c r="G49" s="160"/>
      <c r="H49" s="69"/>
      <c r="I49" s="69"/>
      <c r="J49" s="4"/>
      <c r="K49" s="4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spans="1:26" ht="15.75" customHeight="1" x14ac:dyDescent="0.3">
      <c r="A50" s="69"/>
      <c r="B50" s="69"/>
      <c r="C50" s="159"/>
      <c r="D50" s="69"/>
      <c r="E50" s="69"/>
      <c r="F50" s="160"/>
      <c r="G50" s="160"/>
      <c r="H50" s="69"/>
      <c r="I50" s="69"/>
      <c r="J50" s="4"/>
      <c r="K50" s="4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spans="1:26" ht="15.75" customHeight="1" x14ac:dyDescent="0.3">
      <c r="A51" s="69"/>
      <c r="B51" s="69"/>
      <c r="C51" s="159"/>
      <c r="D51" s="69"/>
      <c r="E51" s="69"/>
      <c r="F51" s="160"/>
      <c r="G51" s="160"/>
      <c r="H51" s="69"/>
      <c r="I51" s="69"/>
      <c r="J51" s="4"/>
      <c r="K51" s="4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spans="1:26" ht="15.75" customHeight="1" x14ac:dyDescent="0.3">
      <c r="A52" s="69"/>
      <c r="B52" s="69"/>
      <c r="C52" s="159"/>
      <c r="D52" s="69"/>
      <c r="E52" s="69"/>
      <c r="F52" s="160"/>
      <c r="G52" s="160"/>
      <c r="H52" s="69"/>
      <c r="I52" s="69"/>
      <c r="J52" s="4"/>
      <c r="K52" s="4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spans="1:26" ht="15.75" customHeight="1" x14ac:dyDescent="0.3">
      <c r="A53" s="69"/>
      <c r="B53" s="69"/>
      <c r="C53" s="159"/>
      <c r="D53" s="69"/>
      <c r="E53" s="69"/>
      <c r="F53" s="160"/>
      <c r="G53" s="160"/>
      <c r="H53" s="69"/>
      <c r="I53" s="69"/>
      <c r="J53" s="4"/>
      <c r="K53" s="4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spans="1:26" ht="15.75" customHeight="1" x14ac:dyDescent="0.3">
      <c r="A54" s="69"/>
      <c r="B54" s="69"/>
      <c r="C54" s="159"/>
      <c r="D54" s="69"/>
      <c r="E54" s="69"/>
      <c r="F54" s="160"/>
      <c r="G54" s="160"/>
      <c r="H54" s="69"/>
      <c r="I54" s="69"/>
      <c r="J54" s="4"/>
      <c r="K54" s="4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spans="1:26" ht="15.75" customHeight="1" x14ac:dyDescent="0.3">
      <c r="A55" s="69"/>
      <c r="B55" s="69"/>
      <c r="C55" s="159"/>
      <c r="D55" s="69"/>
      <c r="E55" s="69"/>
      <c r="F55" s="160"/>
      <c r="G55" s="160"/>
      <c r="H55" s="69"/>
      <c r="I55" s="69"/>
      <c r="J55" s="4"/>
      <c r="K55" s="4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spans="1:26" ht="15.75" customHeight="1" x14ac:dyDescent="0.3">
      <c r="A56" s="69"/>
      <c r="B56" s="69"/>
      <c r="C56" s="159"/>
      <c r="D56" s="69"/>
      <c r="E56" s="69"/>
      <c r="F56" s="160"/>
      <c r="G56" s="160"/>
      <c r="H56" s="69"/>
      <c r="I56" s="69"/>
      <c r="J56" s="4"/>
      <c r="K56" s="4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spans="1:26" ht="15.75" customHeight="1" x14ac:dyDescent="0.3">
      <c r="A57" s="69"/>
      <c r="B57" s="69"/>
      <c r="C57" s="159"/>
      <c r="D57" s="69"/>
      <c r="E57" s="69"/>
      <c r="F57" s="160"/>
      <c r="G57" s="160"/>
      <c r="H57" s="69"/>
      <c r="I57" s="69"/>
      <c r="J57" s="4"/>
      <c r="K57" s="4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spans="1:26" ht="15.75" customHeight="1" x14ac:dyDescent="0.3">
      <c r="A58" s="69"/>
      <c r="B58" s="69"/>
      <c r="C58" s="159"/>
      <c r="D58" s="69"/>
      <c r="E58" s="69"/>
      <c r="F58" s="160"/>
      <c r="G58" s="160"/>
      <c r="H58" s="69"/>
      <c r="I58" s="69"/>
      <c r="J58" s="4"/>
      <c r="K58" s="4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spans="1:26" ht="15.75" customHeight="1" x14ac:dyDescent="0.3">
      <c r="A59" s="69"/>
      <c r="B59" s="69"/>
      <c r="C59" s="159"/>
      <c r="D59" s="69"/>
      <c r="E59" s="69"/>
      <c r="F59" s="160"/>
      <c r="G59" s="160"/>
      <c r="H59" s="69"/>
      <c r="I59" s="69"/>
      <c r="J59" s="4"/>
      <c r="K59" s="4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spans="1:26" ht="15.75" customHeight="1" x14ac:dyDescent="0.3">
      <c r="A60" s="69"/>
      <c r="B60" s="69"/>
      <c r="C60" s="159"/>
      <c r="D60" s="69"/>
      <c r="E60" s="69"/>
      <c r="F60" s="160"/>
      <c r="G60" s="160"/>
      <c r="H60" s="69"/>
      <c r="I60" s="69"/>
      <c r="J60" s="4"/>
      <c r="K60" s="4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spans="1:26" ht="15.75" customHeight="1" x14ac:dyDescent="0.3">
      <c r="A61" s="69"/>
      <c r="B61" s="69"/>
      <c r="C61" s="159"/>
      <c r="D61" s="69"/>
      <c r="E61" s="69"/>
      <c r="F61" s="160"/>
      <c r="G61" s="160"/>
      <c r="H61" s="69"/>
      <c r="I61" s="69"/>
      <c r="J61" s="4"/>
      <c r="K61" s="4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spans="1:26" ht="15.75" customHeight="1" x14ac:dyDescent="0.3">
      <c r="A62" s="69"/>
      <c r="B62" s="69"/>
      <c r="C62" s="159"/>
      <c r="D62" s="69"/>
      <c r="E62" s="69"/>
      <c r="F62" s="160"/>
      <c r="G62" s="160"/>
      <c r="H62" s="69"/>
      <c r="I62" s="69"/>
      <c r="J62" s="4"/>
      <c r="K62" s="4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spans="1:26" ht="15.75" customHeight="1" x14ac:dyDescent="0.3">
      <c r="A63" s="69"/>
      <c r="B63" s="69"/>
      <c r="C63" s="159"/>
      <c r="D63" s="69"/>
      <c r="E63" s="69"/>
      <c r="F63" s="160"/>
      <c r="G63" s="160"/>
      <c r="H63" s="69"/>
      <c r="I63" s="69"/>
      <c r="J63" s="4"/>
      <c r="K63" s="4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spans="1:26" ht="15.75" customHeight="1" x14ac:dyDescent="0.3">
      <c r="A64" s="69"/>
      <c r="B64" s="69"/>
      <c r="C64" s="159"/>
      <c r="D64" s="69"/>
      <c r="E64" s="69"/>
      <c r="F64" s="160"/>
      <c r="G64" s="160"/>
      <c r="H64" s="69"/>
      <c r="I64" s="69"/>
      <c r="J64" s="4"/>
      <c r="K64" s="4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spans="1:26" ht="15.75" customHeight="1" x14ac:dyDescent="0.3">
      <c r="A65" s="69"/>
      <c r="B65" s="69"/>
      <c r="C65" s="159"/>
      <c r="D65" s="69"/>
      <c r="E65" s="69"/>
      <c r="F65" s="160"/>
      <c r="G65" s="160"/>
      <c r="H65" s="69"/>
      <c r="I65" s="69"/>
      <c r="J65" s="4"/>
      <c r="K65" s="4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spans="1:26" ht="15.75" customHeight="1" x14ac:dyDescent="0.3">
      <c r="A66" s="69"/>
      <c r="B66" s="69"/>
      <c r="C66" s="159"/>
      <c r="D66" s="69"/>
      <c r="E66" s="69"/>
      <c r="F66" s="160"/>
      <c r="G66" s="160"/>
      <c r="H66" s="69"/>
      <c r="I66" s="69"/>
      <c r="J66" s="4"/>
      <c r="K66" s="4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spans="1:26" ht="15.75" customHeight="1" x14ac:dyDescent="0.3">
      <c r="A67" s="69"/>
      <c r="B67" s="69"/>
      <c r="C67" s="159"/>
      <c r="D67" s="69"/>
      <c r="E67" s="69"/>
      <c r="F67" s="160"/>
      <c r="G67" s="160"/>
      <c r="H67" s="69"/>
      <c r="I67" s="69"/>
      <c r="J67" s="4"/>
      <c r="K67" s="4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spans="1:26" ht="15.75" customHeight="1" x14ac:dyDescent="0.3">
      <c r="A68" s="69"/>
      <c r="B68" s="69"/>
      <c r="C68" s="159"/>
      <c r="D68" s="69"/>
      <c r="E68" s="69"/>
      <c r="F68" s="160"/>
      <c r="G68" s="160"/>
      <c r="H68" s="69"/>
      <c r="I68" s="69"/>
      <c r="J68" s="4"/>
      <c r="K68" s="4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spans="1:26" ht="15.75" customHeight="1" x14ac:dyDescent="0.3">
      <c r="A69" s="69"/>
      <c r="B69" s="69"/>
      <c r="C69" s="159"/>
      <c r="D69" s="69"/>
      <c r="E69" s="69"/>
      <c r="F69" s="160"/>
      <c r="G69" s="160"/>
      <c r="H69" s="69"/>
      <c r="I69" s="69"/>
      <c r="J69" s="4"/>
      <c r="K69" s="4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spans="1:26" ht="15.75" customHeight="1" x14ac:dyDescent="0.3">
      <c r="A70" s="69"/>
      <c r="B70" s="69"/>
      <c r="C70" s="159"/>
      <c r="D70" s="69"/>
      <c r="E70" s="69"/>
      <c r="F70" s="160"/>
      <c r="G70" s="160"/>
      <c r="H70" s="69"/>
      <c r="I70" s="69"/>
      <c r="J70" s="4"/>
      <c r="K70" s="4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spans="1:26" ht="15.75" customHeight="1" x14ac:dyDescent="0.3">
      <c r="A71" s="69"/>
      <c r="B71" s="69"/>
      <c r="C71" s="159"/>
      <c r="D71" s="69"/>
      <c r="E71" s="69"/>
      <c r="F71" s="160"/>
      <c r="G71" s="160"/>
      <c r="H71" s="69"/>
      <c r="I71" s="69"/>
      <c r="J71" s="4"/>
      <c r="K71" s="4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spans="1:26" ht="15.75" customHeight="1" x14ac:dyDescent="0.3">
      <c r="A72" s="69"/>
      <c r="B72" s="69"/>
      <c r="C72" s="159"/>
      <c r="D72" s="69"/>
      <c r="E72" s="69"/>
      <c r="F72" s="160"/>
      <c r="G72" s="160"/>
      <c r="H72" s="69"/>
      <c r="I72" s="69"/>
      <c r="J72" s="4"/>
      <c r="K72" s="4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spans="1:26" ht="15.75" customHeight="1" x14ac:dyDescent="0.3">
      <c r="A73" s="69"/>
      <c r="B73" s="69"/>
      <c r="C73" s="159"/>
      <c r="D73" s="69"/>
      <c r="E73" s="69"/>
      <c r="F73" s="160"/>
      <c r="G73" s="160"/>
      <c r="H73" s="69"/>
      <c r="I73" s="69"/>
      <c r="J73" s="4"/>
      <c r="K73" s="4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spans="1:26" ht="15.75" customHeight="1" x14ac:dyDescent="0.3">
      <c r="A74" s="69"/>
      <c r="B74" s="69"/>
      <c r="C74" s="159"/>
      <c r="D74" s="69"/>
      <c r="E74" s="69"/>
      <c r="F74" s="160"/>
      <c r="G74" s="160"/>
      <c r="H74" s="69"/>
      <c r="I74" s="69"/>
      <c r="J74" s="4"/>
      <c r="K74" s="4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spans="1:26" ht="15.75" customHeight="1" x14ac:dyDescent="0.3">
      <c r="A75" s="69"/>
      <c r="B75" s="69"/>
      <c r="C75" s="159"/>
      <c r="D75" s="69"/>
      <c r="E75" s="69"/>
      <c r="F75" s="160"/>
      <c r="G75" s="160"/>
      <c r="H75" s="69"/>
      <c r="I75" s="69"/>
      <c r="J75" s="4"/>
      <c r="K75" s="4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spans="1:26" ht="15.75" customHeight="1" x14ac:dyDescent="0.3">
      <c r="A76" s="69"/>
      <c r="B76" s="69"/>
      <c r="C76" s="159"/>
      <c r="D76" s="69"/>
      <c r="E76" s="69"/>
      <c r="F76" s="160"/>
      <c r="G76" s="160"/>
      <c r="H76" s="69"/>
      <c r="I76" s="69"/>
      <c r="J76" s="4"/>
      <c r="K76" s="4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spans="1:26" ht="15.75" customHeight="1" x14ac:dyDescent="0.3">
      <c r="A77" s="69"/>
      <c r="B77" s="69"/>
      <c r="C77" s="159"/>
      <c r="D77" s="69"/>
      <c r="E77" s="69"/>
      <c r="F77" s="160"/>
      <c r="G77" s="160"/>
      <c r="H77" s="69"/>
      <c r="I77" s="69"/>
      <c r="J77" s="4"/>
      <c r="K77" s="4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spans="1:26" ht="15.75" customHeight="1" x14ac:dyDescent="0.3">
      <c r="A78" s="69"/>
      <c r="B78" s="69"/>
      <c r="C78" s="159"/>
      <c r="D78" s="69"/>
      <c r="E78" s="69"/>
      <c r="F78" s="160"/>
      <c r="G78" s="160"/>
      <c r="H78" s="69"/>
      <c r="I78" s="69"/>
      <c r="J78" s="4"/>
      <c r="K78" s="4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spans="1:26" ht="15.75" customHeight="1" x14ac:dyDescent="0.3">
      <c r="A79" s="69"/>
      <c r="B79" s="69"/>
      <c r="C79" s="159"/>
      <c r="D79" s="69"/>
      <c r="E79" s="69"/>
      <c r="F79" s="160"/>
      <c r="G79" s="160"/>
      <c r="H79" s="69"/>
      <c r="I79" s="69"/>
      <c r="J79" s="4"/>
      <c r="K79" s="4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spans="1:26" ht="15.75" customHeight="1" x14ac:dyDescent="0.3">
      <c r="A80" s="69"/>
      <c r="B80" s="69"/>
      <c r="C80" s="159"/>
      <c r="D80" s="69"/>
      <c r="E80" s="69"/>
      <c r="F80" s="160"/>
      <c r="G80" s="160"/>
      <c r="H80" s="69"/>
      <c r="I80" s="69"/>
      <c r="J80" s="4"/>
      <c r="K80" s="4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spans="1:26" ht="15.75" customHeight="1" x14ac:dyDescent="0.3">
      <c r="A81" s="69"/>
      <c r="B81" s="69"/>
      <c r="C81" s="159"/>
      <c r="D81" s="69"/>
      <c r="E81" s="69"/>
      <c r="F81" s="160"/>
      <c r="G81" s="160"/>
      <c r="H81" s="69"/>
      <c r="I81" s="69"/>
      <c r="J81" s="4"/>
      <c r="K81" s="4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spans="1:26" ht="15.75" customHeight="1" x14ac:dyDescent="0.3">
      <c r="A82" s="69"/>
      <c r="B82" s="69"/>
      <c r="C82" s="159"/>
      <c r="D82" s="69"/>
      <c r="E82" s="69"/>
      <c r="F82" s="160"/>
      <c r="G82" s="160"/>
      <c r="H82" s="69"/>
      <c r="I82" s="69"/>
      <c r="J82" s="4"/>
      <c r="K82" s="4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spans="1:26" ht="15.75" customHeight="1" x14ac:dyDescent="0.3">
      <c r="A83" s="69"/>
      <c r="B83" s="69"/>
      <c r="C83" s="159"/>
      <c r="D83" s="69"/>
      <c r="E83" s="69"/>
      <c r="F83" s="160"/>
      <c r="G83" s="160"/>
      <c r="H83" s="69"/>
      <c r="I83" s="69"/>
      <c r="J83" s="4"/>
      <c r="K83" s="4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spans="1:26" ht="15.75" customHeight="1" x14ac:dyDescent="0.3">
      <c r="A84" s="69"/>
      <c r="B84" s="69"/>
      <c r="C84" s="159"/>
      <c r="D84" s="69"/>
      <c r="E84" s="69"/>
      <c r="F84" s="160"/>
      <c r="G84" s="160"/>
      <c r="H84" s="69"/>
      <c r="I84" s="69"/>
      <c r="J84" s="4"/>
      <c r="K84" s="4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spans="1:26" ht="15.75" customHeight="1" x14ac:dyDescent="0.3">
      <c r="A85" s="69"/>
      <c r="B85" s="69"/>
      <c r="C85" s="159"/>
      <c r="D85" s="69"/>
      <c r="E85" s="69"/>
      <c r="F85" s="160"/>
      <c r="G85" s="160"/>
      <c r="H85" s="69"/>
      <c r="I85" s="69"/>
      <c r="J85" s="4"/>
      <c r="K85" s="4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spans="1:26" ht="15.75" customHeight="1" x14ac:dyDescent="0.3">
      <c r="A86" s="69"/>
      <c r="B86" s="69"/>
      <c r="C86" s="159"/>
      <c r="D86" s="69"/>
      <c r="E86" s="69"/>
      <c r="F86" s="160"/>
      <c r="G86" s="160"/>
      <c r="H86" s="69"/>
      <c r="I86" s="69"/>
      <c r="J86" s="4"/>
      <c r="K86" s="4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spans="1:26" ht="15.75" customHeight="1" x14ac:dyDescent="0.3">
      <c r="A87" s="69"/>
      <c r="B87" s="69"/>
      <c r="C87" s="159"/>
      <c r="D87" s="69"/>
      <c r="E87" s="69"/>
      <c r="F87" s="160"/>
      <c r="G87" s="160"/>
      <c r="H87" s="69"/>
      <c r="I87" s="69"/>
      <c r="J87" s="4"/>
      <c r="K87" s="4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spans="1:26" ht="15.75" customHeight="1" x14ac:dyDescent="0.3">
      <c r="A88" s="69"/>
      <c r="B88" s="69"/>
      <c r="C88" s="159"/>
      <c r="D88" s="69"/>
      <c r="E88" s="69"/>
      <c r="F88" s="160"/>
      <c r="G88" s="160"/>
      <c r="H88" s="69"/>
      <c r="I88" s="69"/>
      <c r="J88" s="4"/>
      <c r="K88" s="4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spans="1:26" ht="15.75" customHeight="1" x14ac:dyDescent="0.3">
      <c r="A89" s="69"/>
      <c r="B89" s="69"/>
      <c r="C89" s="159"/>
      <c r="D89" s="69"/>
      <c r="E89" s="69"/>
      <c r="F89" s="160"/>
      <c r="G89" s="160"/>
      <c r="H89" s="69"/>
      <c r="I89" s="69"/>
      <c r="J89" s="4"/>
      <c r="K89" s="4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spans="1:26" ht="15.75" customHeight="1" x14ac:dyDescent="0.3">
      <c r="A90" s="69"/>
      <c r="B90" s="69"/>
      <c r="C90" s="159"/>
      <c r="D90" s="69"/>
      <c r="E90" s="69"/>
      <c r="F90" s="160"/>
      <c r="G90" s="160"/>
      <c r="H90" s="69"/>
      <c r="I90" s="69"/>
      <c r="J90" s="4"/>
      <c r="K90" s="4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spans="1:26" ht="15.75" customHeight="1" x14ac:dyDescent="0.3">
      <c r="A91" s="69"/>
      <c r="B91" s="69"/>
      <c r="C91" s="159"/>
      <c r="D91" s="69"/>
      <c r="E91" s="69"/>
      <c r="F91" s="160"/>
      <c r="G91" s="160"/>
      <c r="H91" s="69"/>
      <c r="I91" s="69"/>
      <c r="J91" s="4"/>
      <c r="K91" s="4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spans="1:26" ht="15.75" customHeight="1" x14ac:dyDescent="0.3">
      <c r="A92" s="69"/>
      <c r="B92" s="69"/>
      <c r="C92" s="159"/>
      <c r="D92" s="69"/>
      <c r="E92" s="69"/>
      <c r="F92" s="160"/>
      <c r="G92" s="160"/>
      <c r="H92" s="69"/>
      <c r="I92" s="69"/>
      <c r="J92" s="4"/>
      <c r="K92" s="4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spans="1:26" ht="15.75" customHeight="1" x14ac:dyDescent="0.3">
      <c r="A93" s="69"/>
      <c r="B93" s="69"/>
      <c r="C93" s="159"/>
      <c r="D93" s="69"/>
      <c r="E93" s="69"/>
      <c r="F93" s="160"/>
      <c r="G93" s="160"/>
      <c r="H93" s="69"/>
      <c r="I93" s="69"/>
      <c r="J93" s="4"/>
      <c r="K93" s="4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spans="1:26" ht="15.75" customHeight="1" x14ac:dyDescent="0.3">
      <c r="A94" s="69"/>
      <c r="B94" s="69"/>
      <c r="C94" s="159"/>
      <c r="D94" s="69"/>
      <c r="E94" s="69"/>
      <c r="F94" s="160"/>
      <c r="G94" s="160"/>
      <c r="H94" s="69"/>
      <c r="I94" s="69"/>
      <c r="J94" s="4"/>
      <c r="K94" s="4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spans="1:26" ht="15.75" customHeight="1" x14ac:dyDescent="0.3">
      <c r="A95" s="69"/>
      <c r="B95" s="69"/>
      <c r="C95" s="159"/>
      <c r="D95" s="69"/>
      <c r="E95" s="69"/>
      <c r="F95" s="160"/>
      <c r="G95" s="160"/>
      <c r="H95" s="69"/>
      <c r="I95" s="69"/>
      <c r="J95" s="4"/>
      <c r="K95" s="4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spans="1:26" ht="15.75" customHeight="1" x14ac:dyDescent="0.3">
      <c r="A96" s="69"/>
      <c r="B96" s="69"/>
      <c r="C96" s="159"/>
      <c r="D96" s="69"/>
      <c r="E96" s="69"/>
      <c r="F96" s="160"/>
      <c r="G96" s="160"/>
      <c r="H96" s="69"/>
      <c r="I96" s="69"/>
      <c r="J96" s="4"/>
      <c r="K96" s="4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spans="1:26" ht="15.75" customHeight="1" x14ac:dyDescent="0.3">
      <c r="A97" s="69"/>
      <c r="B97" s="69"/>
      <c r="C97" s="159"/>
      <c r="D97" s="69"/>
      <c r="E97" s="69"/>
      <c r="F97" s="160"/>
      <c r="G97" s="160"/>
      <c r="H97" s="69"/>
      <c r="I97" s="69"/>
      <c r="J97" s="4"/>
      <c r="K97" s="4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spans="1:26" ht="15.75" customHeight="1" x14ac:dyDescent="0.3">
      <c r="A98" s="69"/>
      <c r="B98" s="69"/>
      <c r="C98" s="159"/>
      <c r="D98" s="69"/>
      <c r="E98" s="69"/>
      <c r="F98" s="160"/>
      <c r="G98" s="160"/>
      <c r="H98" s="69"/>
      <c r="I98" s="69"/>
      <c r="J98" s="4"/>
      <c r="K98" s="4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spans="1:26" ht="15.75" customHeight="1" x14ac:dyDescent="0.3">
      <c r="A99" s="69"/>
      <c r="B99" s="69"/>
      <c r="C99" s="159"/>
      <c r="D99" s="69"/>
      <c r="E99" s="69"/>
      <c r="F99" s="160"/>
      <c r="G99" s="160"/>
      <c r="H99" s="69"/>
      <c r="I99" s="69"/>
      <c r="J99" s="4"/>
      <c r="K99" s="4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spans="1:26" ht="15.75" customHeight="1" x14ac:dyDescent="0.3">
      <c r="A100" s="69"/>
      <c r="B100" s="69"/>
      <c r="C100" s="159"/>
      <c r="D100" s="69"/>
      <c r="E100" s="69"/>
      <c r="F100" s="160"/>
      <c r="G100" s="160"/>
      <c r="H100" s="69"/>
      <c r="I100" s="69"/>
      <c r="J100" s="4"/>
      <c r="K100" s="4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 spans="1:26" ht="15.75" customHeight="1" x14ac:dyDescent="0.3">
      <c r="A101" s="69"/>
      <c r="B101" s="69"/>
      <c r="C101" s="159"/>
      <c r="D101" s="69"/>
      <c r="E101" s="69"/>
      <c r="F101" s="160"/>
      <c r="G101" s="160"/>
      <c r="H101" s="69"/>
      <c r="I101" s="69"/>
      <c r="J101" s="4"/>
      <c r="K101" s="4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 spans="1:26" ht="15.75" customHeight="1" x14ac:dyDescent="0.3">
      <c r="A102" s="69"/>
      <c r="B102" s="69"/>
      <c r="C102" s="159"/>
      <c r="D102" s="69"/>
      <c r="E102" s="69"/>
      <c r="F102" s="160"/>
      <c r="G102" s="160"/>
      <c r="H102" s="69"/>
      <c r="I102" s="69"/>
      <c r="J102" s="4"/>
      <c r="K102" s="4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 spans="1:26" ht="15.75" customHeight="1" x14ac:dyDescent="0.3">
      <c r="A103" s="69"/>
      <c r="B103" s="69"/>
      <c r="C103" s="159"/>
      <c r="D103" s="69"/>
      <c r="E103" s="69"/>
      <c r="F103" s="160"/>
      <c r="G103" s="160"/>
      <c r="H103" s="69"/>
      <c r="I103" s="69"/>
      <c r="J103" s="4"/>
      <c r="K103" s="4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 spans="1:26" ht="15.75" customHeight="1" x14ac:dyDescent="0.3">
      <c r="A104" s="69"/>
      <c r="B104" s="69"/>
      <c r="C104" s="159"/>
      <c r="D104" s="69"/>
      <c r="E104" s="69"/>
      <c r="F104" s="160"/>
      <c r="G104" s="160"/>
      <c r="H104" s="69"/>
      <c r="I104" s="69"/>
      <c r="J104" s="4"/>
      <c r="K104" s="4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 spans="1:26" ht="15.75" customHeight="1" x14ac:dyDescent="0.3">
      <c r="A105" s="69"/>
      <c r="B105" s="69"/>
      <c r="C105" s="159"/>
      <c r="D105" s="69"/>
      <c r="E105" s="69"/>
      <c r="F105" s="160"/>
      <c r="G105" s="160"/>
      <c r="H105" s="69"/>
      <c r="I105" s="69"/>
      <c r="J105" s="4"/>
      <c r="K105" s="4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 spans="1:26" ht="15.75" customHeight="1" x14ac:dyDescent="0.3">
      <c r="A106" s="69"/>
      <c r="B106" s="69"/>
      <c r="C106" s="159"/>
      <c r="D106" s="69"/>
      <c r="E106" s="69"/>
      <c r="F106" s="160"/>
      <c r="G106" s="160"/>
      <c r="H106" s="69"/>
      <c r="I106" s="69"/>
      <c r="J106" s="4"/>
      <c r="K106" s="4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 spans="1:26" ht="15.75" customHeight="1" x14ac:dyDescent="0.3">
      <c r="A107" s="69"/>
      <c r="B107" s="69"/>
      <c r="C107" s="159"/>
      <c r="D107" s="69"/>
      <c r="E107" s="69"/>
      <c r="F107" s="160"/>
      <c r="G107" s="160"/>
      <c r="H107" s="69"/>
      <c r="I107" s="69"/>
      <c r="J107" s="4"/>
      <c r="K107" s="4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 spans="1:26" ht="15.75" customHeight="1" x14ac:dyDescent="0.3">
      <c r="A108" s="69"/>
      <c r="B108" s="69"/>
      <c r="C108" s="159"/>
      <c r="D108" s="69"/>
      <c r="E108" s="69"/>
      <c r="F108" s="160"/>
      <c r="G108" s="160"/>
      <c r="H108" s="69"/>
      <c r="I108" s="69"/>
      <c r="J108" s="4"/>
      <c r="K108" s="4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 spans="1:26" ht="15.75" customHeight="1" x14ac:dyDescent="0.3">
      <c r="A109" s="69"/>
      <c r="B109" s="69"/>
      <c r="C109" s="159"/>
      <c r="D109" s="69"/>
      <c r="E109" s="69"/>
      <c r="F109" s="160"/>
      <c r="G109" s="160"/>
      <c r="H109" s="69"/>
      <c r="I109" s="69"/>
      <c r="J109" s="4"/>
      <c r="K109" s="4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 spans="1:26" ht="15.75" customHeight="1" x14ac:dyDescent="0.3">
      <c r="A110" s="69"/>
      <c r="B110" s="69"/>
      <c r="C110" s="159"/>
      <c r="D110" s="69"/>
      <c r="E110" s="69"/>
      <c r="F110" s="160"/>
      <c r="G110" s="160"/>
      <c r="H110" s="69"/>
      <c r="I110" s="69"/>
      <c r="J110" s="4"/>
      <c r="K110" s="4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 spans="1:26" ht="15.75" customHeight="1" x14ac:dyDescent="0.3">
      <c r="A111" s="69"/>
      <c r="B111" s="69"/>
      <c r="C111" s="159"/>
      <c r="D111" s="69"/>
      <c r="E111" s="69"/>
      <c r="F111" s="160"/>
      <c r="G111" s="160"/>
      <c r="H111" s="69"/>
      <c r="I111" s="69"/>
      <c r="J111" s="4"/>
      <c r="K111" s="4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 spans="1:26" ht="15.75" customHeight="1" x14ac:dyDescent="0.3">
      <c r="A112" s="69"/>
      <c r="B112" s="69"/>
      <c r="C112" s="159"/>
      <c r="D112" s="69"/>
      <c r="E112" s="69"/>
      <c r="F112" s="160"/>
      <c r="G112" s="160"/>
      <c r="H112" s="69"/>
      <c r="I112" s="69"/>
      <c r="J112" s="4"/>
      <c r="K112" s="4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 spans="1:26" ht="15.75" customHeight="1" x14ac:dyDescent="0.3">
      <c r="A113" s="69"/>
      <c r="B113" s="69"/>
      <c r="C113" s="159"/>
      <c r="D113" s="69"/>
      <c r="E113" s="69"/>
      <c r="F113" s="160"/>
      <c r="G113" s="160"/>
      <c r="H113" s="69"/>
      <c r="I113" s="69"/>
      <c r="J113" s="4"/>
      <c r="K113" s="4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 spans="1:26" ht="15.75" customHeight="1" x14ac:dyDescent="0.3">
      <c r="A114" s="69"/>
      <c r="B114" s="69"/>
      <c r="C114" s="159"/>
      <c r="D114" s="69"/>
      <c r="E114" s="69"/>
      <c r="F114" s="160"/>
      <c r="G114" s="160"/>
      <c r="H114" s="69"/>
      <c r="I114" s="69"/>
      <c r="J114" s="4"/>
      <c r="K114" s="4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 spans="1:26" ht="15.75" customHeight="1" x14ac:dyDescent="0.3">
      <c r="A115" s="69"/>
      <c r="B115" s="69"/>
      <c r="C115" s="159"/>
      <c r="D115" s="69"/>
      <c r="E115" s="69"/>
      <c r="F115" s="160"/>
      <c r="G115" s="160"/>
      <c r="H115" s="69"/>
      <c r="I115" s="69"/>
      <c r="J115" s="4"/>
      <c r="K115" s="4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 spans="1:26" ht="15.75" customHeight="1" x14ac:dyDescent="0.3">
      <c r="A116" s="69"/>
      <c r="B116" s="69"/>
      <c r="C116" s="159"/>
      <c r="D116" s="69"/>
      <c r="E116" s="69"/>
      <c r="F116" s="160"/>
      <c r="G116" s="160"/>
      <c r="H116" s="69"/>
      <c r="I116" s="69"/>
      <c r="J116" s="4"/>
      <c r="K116" s="4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 spans="1:26" ht="15.75" customHeight="1" x14ac:dyDescent="0.3">
      <c r="A117" s="69"/>
      <c r="B117" s="69"/>
      <c r="C117" s="159"/>
      <c r="D117" s="69"/>
      <c r="E117" s="69"/>
      <c r="F117" s="160"/>
      <c r="G117" s="160"/>
      <c r="H117" s="69"/>
      <c r="I117" s="69"/>
      <c r="J117" s="4"/>
      <c r="K117" s="4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 spans="1:26" ht="15.75" customHeight="1" x14ac:dyDescent="0.3">
      <c r="A118" s="69"/>
      <c r="B118" s="69"/>
      <c r="C118" s="159"/>
      <c r="D118" s="69"/>
      <c r="E118" s="69"/>
      <c r="F118" s="160"/>
      <c r="G118" s="160"/>
      <c r="H118" s="69"/>
      <c r="I118" s="69"/>
      <c r="J118" s="4"/>
      <c r="K118" s="4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 spans="1:26" ht="15.75" customHeight="1" x14ac:dyDescent="0.3">
      <c r="A119" s="69"/>
      <c r="B119" s="69"/>
      <c r="C119" s="159"/>
      <c r="D119" s="69"/>
      <c r="E119" s="69"/>
      <c r="F119" s="160"/>
      <c r="G119" s="160"/>
      <c r="H119" s="69"/>
      <c r="I119" s="69"/>
      <c r="J119" s="4"/>
      <c r="K119" s="4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 spans="1:26" ht="15.75" customHeight="1" x14ac:dyDescent="0.3">
      <c r="A120" s="69"/>
      <c r="B120" s="69"/>
      <c r="C120" s="159"/>
      <c r="D120" s="69"/>
      <c r="E120" s="69"/>
      <c r="F120" s="160"/>
      <c r="G120" s="160"/>
      <c r="H120" s="69"/>
      <c r="I120" s="69"/>
      <c r="J120" s="4"/>
      <c r="K120" s="4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 spans="1:26" ht="15.75" customHeight="1" x14ac:dyDescent="0.3">
      <c r="A121" s="69"/>
      <c r="B121" s="69"/>
      <c r="C121" s="159"/>
      <c r="D121" s="69"/>
      <c r="E121" s="69"/>
      <c r="F121" s="160"/>
      <c r="G121" s="160"/>
      <c r="H121" s="69"/>
      <c r="I121" s="69"/>
      <c r="J121" s="4"/>
      <c r="K121" s="4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 spans="1:26" ht="15.75" customHeight="1" x14ac:dyDescent="0.3">
      <c r="A122" s="69"/>
      <c r="B122" s="69"/>
      <c r="C122" s="159"/>
      <c r="D122" s="69"/>
      <c r="E122" s="69"/>
      <c r="F122" s="160"/>
      <c r="G122" s="160"/>
      <c r="H122" s="69"/>
      <c r="I122" s="69"/>
      <c r="J122" s="4"/>
      <c r="K122" s="4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 spans="1:26" ht="15.75" customHeight="1" x14ac:dyDescent="0.3">
      <c r="A123" s="69"/>
      <c r="B123" s="69"/>
      <c r="C123" s="159"/>
      <c r="D123" s="69"/>
      <c r="E123" s="69"/>
      <c r="F123" s="160"/>
      <c r="G123" s="160"/>
      <c r="H123" s="69"/>
      <c r="I123" s="69"/>
      <c r="J123" s="4"/>
      <c r="K123" s="4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 spans="1:26" ht="15.75" customHeight="1" x14ac:dyDescent="0.3">
      <c r="A124" s="69"/>
      <c r="B124" s="69"/>
      <c r="C124" s="159"/>
      <c r="D124" s="69"/>
      <c r="E124" s="69"/>
      <c r="F124" s="160"/>
      <c r="G124" s="160"/>
      <c r="H124" s="69"/>
      <c r="I124" s="69"/>
      <c r="J124" s="4"/>
      <c r="K124" s="4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 spans="1:26" ht="15.75" customHeight="1" x14ac:dyDescent="0.3">
      <c r="A125" s="69"/>
      <c r="B125" s="69"/>
      <c r="C125" s="159"/>
      <c r="D125" s="69"/>
      <c r="E125" s="69"/>
      <c r="F125" s="160"/>
      <c r="G125" s="160"/>
      <c r="H125" s="69"/>
      <c r="I125" s="69"/>
      <c r="J125" s="4"/>
      <c r="K125" s="4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 spans="1:26" ht="15.75" customHeight="1" x14ac:dyDescent="0.3">
      <c r="A126" s="69"/>
      <c r="B126" s="69"/>
      <c r="C126" s="159"/>
      <c r="D126" s="69"/>
      <c r="E126" s="69"/>
      <c r="F126" s="160"/>
      <c r="G126" s="160"/>
      <c r="H126" s="69"/>
      <c r="I126" s="69"/>
      <c r="J126" s="4"/>
      <c r="K126" s="4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 spans="1:26" ht="15.75" customHeight="1" x14ac:dyDescent="0.3">
      <c r="A127" s="69"/>
      <c r="B127" s="69"/>
      <c r="C127" s="159"/>
      <c r="D127" s="69"/>
      <c r="E127" s="69"/>
      <c r="F127" s="160"/>
      <c r="G127" s="160"/>
      <c r="H127" s="69"/>
      <c r="I127" s="69"/>
      <c r="J127" s="4"/>
      <c r="K127" s="4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 spans="1:26" ht="15.75" customHeight="1" x14ac:dyDescent="0.3">
      <c r="A128" s="69"/>
      <c r="B128" s="69"/>
      <c r="C128" s="159"/>
      <c r="D128" s="69"/>
      <c r="E128" s="69"/>
      <c r="F128" s="160"/>
      <c r="G128" s="160"/>
      <c r="H128" s="69"/>
      <c r="I128" s="69"/>
      <c r="J128" s="4"/>
      <c r="K128" s="4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 spans="1:26" ht="15.75" customHeight="1" x14ac:dyDescent="0.3">
      <c r="A129" s="69"/>
      <c r="B129" s="69"/>
      <c r="C129" s="159"/>
      <c r="D129" s="69"/>
      <c r="E129" s="69"/>
      <c r="F129" s="160"/>
      <c r="G129" s="160"/>
      <c r="H129" s="69"/>
      <c r="I129" s="69"/>
      <c r="J129" s="4"/>
      <c r="K129" s="4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 spans="1:26" ht="15.75" customHeight="1" x14ac:dyDescent="0.3">
      <c r="A130" s="69"/>
      <c r="B130" s="69"/>
      <c r="C130" s="159"/>
      <c r="D130" s="69"/>
      <c r="E130" s="69"/>
      <c r="F130" s="160"/>
      <c r="G130" s="160"/>
      <c r="H130" s="69"/>
      <c r="I130" s="69"/>
      <c r="J130" s="4"/>
      <c r="K130" s="4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 spans="1:26" ht="15.75" customHeight="1" x14ac:dyDescent="0.3">
      <c r="A131" s="69"/>
      <c r="B131" s="69"/>
      <c r="C131" s="159"/>
      <c r="D131" s="69"/>
      <c r="E131" s="69"/>
      <c r="F131" s="160"/>
      <c r="G131" s="160"/>
      <c r="H131" s="69"/>
      <c r="I131" s="69"/>
      <c r="J131" s="4"/>
      <c r="K131" s="4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 spans="1:26" ht="15.75" customHeight="1" x14ac:dyDescent="0.3">
      <c r="A132" s="69"/>
      <c r="B132" s="69"/>
      <c r="C132" s="159"/>
      <c r="D132" s="69"/>
      <c r="E132" s="69"/>
      <c r="F132" s="160"/>
      <c r="G132" s="160"/>
      <c r="H132" s="69"/>
      <c r="I132" s="69"/>
      <c r="J132" s="4"/>
      <c r="K132" s="4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 spans="1:26" ht="15.75" customHeight="1" x14ac:dyDescent="0.3">
      <c r="A133" s="69"/>
      <c r="B133" s="69"/>
      <c r="C133" s="159"/>
      <c r="D133" s="69"/>
      <c r="E133" s="69"/>
      <c r="F133" s="160"/>
      <c r="G133" s="160"/>
      <c r="H133" s="69"/>
      <c r="I133" s="69"/>
      <c r="J133" s="4"/>
      <c r="K133" s="4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 spans="1:26" ht="15.75" customHeight="1" x14ac:dyDescent="0.3">
      <c r="A134" s="69"/>
      <c r="B134" s="69"/>
      <c r="C134" s="159"/>
      <c r="D134" s="69"/>
      <c r="E134" s="69"/>
      <c r="F134" s="160"/>
      <c r="G134" s="160"/>
      <c r="H134" s="69"/>
      <c r="I134" s="69"/>
      <c r="J134" s="4"/>
      <c r="K134" s="4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 spans="1:26" ht="15.75" customHeight="1" x14ac:dyDescent="0.3">
      <c r="A135" s="69"/>
      <c r="B135" s="69"/>
      <c r="C135" s="159"/>
      <c r="D135" s="69"/>
      <c r="E135" s="69"/>
      <c r="F135" s="160"/>
      <c r="G135" s="160"/>
      <c r="H135" s="69"/>
      <c r="I135" s="69"/>
      <c r="J135" s="4"/>
      <c r="K135" s="4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 spans="1:26" ht="15.75" customHeight="1" x14ac:dyDescent="0.3">
      <c r="A136" s="69"/>
      <c r="B136" s="69"/>
      <c r="C136" s="159"/>
      <c r="D136" s="69"/>
      <c r="E136" s="69"/>
      <c r="F136" s="160"/>
      <c r="G136" s="160"/>
      <c r="H136" s="69"/>
      <c r="I136" s="69"/>
      <c r="J136" s="4"/>
      <c r="K136" s="4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 spans="1:26" ht="15.75" customHeight="1" x14ac:dyDescent="0.3">
      <c r="A137" s="69"/>
      <c r="B137" s="69"/>
      <c r="C137" s="159"/>
      <c r="D137" s="69"/>
      <c r="E137" s="69"/>
      <c r="F137" s="160"/>
      <c r="G137" s="160"/>
      <c r="H137" s="69"/>
      <c r="I137" s="69"/>
      <c r="J137" s="4"/>
      <c r="K137" s="4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 spans="1:26" ht="15.75" customHeight="1" x14ac:dyDescent="0.3">
      <c r="A138" s="69"/>
      <c r="B138" s="69"/>
      <c r="C138" s="159"/>
      <c r="D138" s="69"/>
      <c r="E138" s="69"/>
      <c r="F138" s="160"/>
      <c r="G138" s="160"/>
      <c r="H138" s="69"/>
      <c r="I138" s="69"/>
      <c r="J138" s="4"/>
      <c r="K138" s="4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 spans="1:26" ht="15.75" customHeight="1" x14ac:dyDescent="0.3">
      <c r="A139" s="69"/>
      <c r="B139" s="69"/>
      <c r="C139" s="159"/>
      <c r="D139" s="69"/>
      <c r="E139" s="69"/>
      <c r="F139" s="160"/>
      <c r="G139" s="160"/>
      <c r="H139" s="69"/>
      <c r="I139" s="69"/>
      <c r="J139" s="4"/>
      <c r="K139" s="4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 spans="1:26" ht="15.75" customHeight="1" x14ac:dyDescent="0.3">
      <c r="A140" s="69"/>
      <c r="B140" s="69"/>
      <c r="C140" s="159"/>
      <c r="D140" s="69"/>
      <c r="E140" s="69"/>
      <c r="F140" s="160"/>
      <c r="G140" s="160"/>
      <c r="H140" s="69"/>
      <c r="I140" s="69"/>
      <c r="J140" s="4"/>
      <c r="K140" s="4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 spans="1:26" ht="15.75" customHeight="1" x14ac:dyDescent="0.3">
      <c r="A141" s="69"/>
      <c r="B141" s="69"/>
      <c r="C141" s="159"/>
      <c r="D141" s="69"/>
      <c r="E141" s="69"/>
      <c r="F141" s="160"/>
      <c r="G141" s="160"/>
      <c r="H141" s="69"/>
      <c r="I141" s="69"/>
      <c r="J141" s="4"/>
      <c r="K141" s="4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 spans="1:26" ht="15.75" customHeight="1" x14ac:dyDescent="0.3">
      <c r="A142" s="69"/>
      <c r="B142" s="69"/>
      <c r="C142" s="159"/>
      <c r="D142" s="69"/>
      <c r="E142" s="69"/>
      <c r="F142" s="160"/>
      <c r="G142" s="160"/>
      <c r="H142" s="69"/>
      <c r="I142" s="69"/>
      <c r="J142" s="4"/>
      <c r="K142" s="4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 spans="1:26" ht="15.75" customHeight="1" x14ac:dyDescent="0.3">
      <c r="A143" s="69"/>
      <c r="B143" s="69"/>
      <c r="C143" s="159"/>
      <c r="D143" s="69"/>
      <c r="E143" s="69"/>
      <c r="F143" s="160"/>
      <c r="G143" s="160"/>
      <c r="H143" s="69"/>
      <c r="I143" s="69"/>
      <c r="J143" s="4"/>
      <c r="K143" s="4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 spans="1:26" ht="15.75" customHeight="1" x14ac:dyDescent="0.3">
      <c r="A144" s="69"/>
      <c r="B144" s="69"/>
      <c r="C144" s="159"/>
      <c r="D144" s="69"/>
      <c r="E144" s="69"/>
      <c r="F144" s="160"/>
      <c r="G144" s="160"/>
      <c r="H144" s="69"/>
      <c r="I144" s="69"/>
      <c r="J144" s="4"/>
      <c r="K144" s="4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 spans="1:26" ht="15.75" customHeight="1" x14ac:dyDescent="0.3">
      <c r="A145" s="69"/>
      <c r="B145" s="69"/>
      <c r="C145" s="159"/>
      <c r="D145" s="69"/>
      <c r="E145" s="69"/>
      <c r="F145" s="160"/>
      <c r="G145" s="160"/>
      <c r="H145" s="69"/>
      <c r="I145" s="69"/>
      <c r="J145" s="4"/>
      <c r="K145" s="4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 spans="1:26" ht="15.75" customHeight="1" x14ac:dyDescent="0.3">
      <c r="A146" s="69"/>
      <c r="B146" s="69"/>
      <c r="C146" s="159"/>
      <c r="D146" s="69"/>
      <c r="E146" s="69"/>
      <c r="F146" s="160"/>
      <c r="G146" s="160"/>
      <c r="H146" s="69"/>
      <c r="I146" s="69"/>
      <c r="J146" s="4"/>
      <c r="K146" s="4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 spans="1:26" ht="15.75" customHeight="1" x14ac:dyDescent="0.3">
      <c r="A147" s="69"/>
      <c r="B147" s="69"/>
      <c r="C147" s="159"/>
      <c r="D147" s="69"/>
      <c r="E147" s="69"/>
      <c r="F147" s="160"/>
      <c r="G147" s="160"/>
      <c r="H147" s="69"/>
      <c r="I147" s="69"/>
      <c r="J147" s="4"/>
      <c r="K147" s="4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 spans="1:26" ht="15.75" customHeight="1" x14ac:dyDescent="0.3">
      <c r="A148" s="69"/>
      <c r="B148" s="69"/>
      <c r="C148" s="159"/>
      <c r="D148" s="69"/>
      <c r="E148" s="69"/>
      <c r="F148" s="160"/>
      <c r="G148" s="160"/>
      <c r="H148" s="69"/>
      <c r="I148" s="69"/>
      <c r="J148" s="4"/>
      <c r="K148" s="4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 spans="1:26" ht="15.75" customHeight="1" x14ac:dyDescent="0.3">
      <c r="A149" s="69"/>
      <c r="B149" s="69"/>
      <c r="C149" s="159"/>
      <c r="D149" s="69"/>
      <c r="E149" s="69"/>
      <c r="F149" s="160"/>
      <c r="G149" s="160"/>
      <c r="H149" s="69"/>
      <c r="I149" s="69"/>
      <c r="J149" s="4"/>
      <c r="K149" s="4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 spans="1:26" ht="15.75" customHeight="1" x14ac:dyDescent="0.3">
      <c r="A150" s="69"/>
      <c r="B150" s="69"/>
      <c r="C150" s="159"/>
      <c r="D150" s="69"/>
      <c r="E150" s="69"/>
      <c r="F150" s="160"/>
      <c r="G150" s="160"/>
      <c r="H150" s="69"/>
      <c r="I150" s="69"/>
      <c r="J150" s="4"/>
      <c r="K150" s="4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 spans="1:26" ht="15.75" customHeight="1" x14ac:dyDescent="0.3">
      <c r="A151" s="69"/>
      <c r="B151" s="69"/>
      <c r="C151" s="159"/>
      <c r="D151" s="69"/>
      <c r="E151" s="69"/>
      <c r="F151" s="160"/>
      <c r="G151" s="160"/>
      <c r="H151" s="69"/>
      <c r="I151" s="69"/>
      <c r="J151" s="4"/>
      <c r="K151" s="4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 spans="1:26" ht="15.75" customHeight="1" x14ac:dyDescent="0.3">
      <c r="A152" s="69"/>
      <c r="B152" s="69"/>
      <c r="C152" s="159"/>
      <c r="D152" s="69"/>
      <c r="E152" s="69"/>
      <c r="F152" s="160"/>
      <c r="G152" s="160"/>
      <c r="H152" s="69"/>
      <c r="I152" s="69"/>
      <c r="J152" s="4"/>
      <c r="K152" s="4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 spans="1:26" ht="15.75" customHeight="1" x14ac:dyDescent="0.3">
      <c r="A153" s="69"/>
      <c r="B153" s="69"/>
      <c r="C153" s="159"/>
      <c r="D153" s="69"/>
      <c r="E153" s="69"/>
      <c r="F153" s="160"/>
      <c r="G153" s="160"/>
      <c r="H153" s="69"/>
      <c r="I153" s="69"/>
      <c r="J153" s="4"/>
      <c r="K153" s="4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 spans="1:26" ht="15.75" customHeight="1" x14ac:dyDescent="0.3">
      <c r="A154" s="69"/>
      <c r="B154" s="69"/>
      <c r="C154" s="159"/>
      <c r="D154" s="69"/>
      <c r="E154" s="69"/>
      <c r="F154" s="160"/>
      <c r="G154" s="160"/>
      <c r="H154" s="69"/>
      <c r="I154" s="69"/>
      <c r="J154" s="4"/>
      <c r="K154" s="4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 spans="1:26" ht="15.75" customHeight="1" x14ac:dyDescent="0.3">
      <c r="A155" s="69"/>
      <c r="B155" s="69"/>
      <c r="C155" s="159"/>
      <c r="D155" s="69"/>
      <c r="E155" s="69"/>
      <c r="F155" s="160"/>
      <c r="G155" s="160"/>
      <c r="H155" s="69"/>
      <c r="I155" s="69"/>
      <c r="J155" s="4"/>
      <c r="K155" s="4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 spans="1:26" ht="15.75" customHeight="1" x14ac:dyDescent="0.3">
      <c r="A156" s="69"/>
      <c r="B156" s="69"/>
      <c r="C156" s="159"/>
      <c r="D156" s="69"/>
      <c r="E156" s="69"/>
      <c r="F156" s="160"/>
      <c r="G156" s="160"/>
      <c r="H156" s="69"/>
      <c r="I156" s="69"/>
      <c r="J156" s="4"/>
      <c r="K156" s="4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 spans="1:26" ht="15.75" customHeight="1" x14ac:dyDescent="0.3">
      <c r="A157" s="69"/>
      <c r="B157" s="69"/>
      <c r="C157" s="159"/>
      <c r="D157" s="69"/>
      <c r="E157" s="69"/>
      <c r="F157" s="160"/>
      <c r="G157" s="160"/>
      <c r="H157" s="69"/>
      <c r="I157" s="69"/>
      <c r="J157" s="4"/>
      <c r="K157" s="4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 spans="1:26" ht="15.75" customHeight="1" x14ac:dyDescent="0.3">
      <c r="A158" s="69"/>
      <c r="B158" s="69"/>
      <c r="C158" s="159"/>
      <c r="D158" s="69"/>
      <c r="E158" s="69"/>
      <c r="F158" s="160"/>
      <c r="G158" s="160"/>
      <c r="H158" s="69"/>
      <c r="I158" s="69"/>
      <c r="J158" s="4"/>
      <c r="K158" s="4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 spans="1:26" ht="15.75" customHeight="1" x14ac:dyDescent="0.3">
      <c r="A159" s="69"/>
      <c r="B159" s="69"/>
      <c r="C159" s="159"/>
      <c r="D159" s="69"/>
      <c r="E159" s="69"/>
      <c r="F159" s="160"/>
      <c r="G159" s="160"/>
      <c r="H159" s="69"/>
      <c r="I159" s="69"/>
      <c r="J159" s="4"/>
      <c r="K159" s="4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 spans="1:26" ht="15.75" customHeight="1" x14ac:dyDescent="0.3">
      <c r="A160" s="69"/>
      <c r="B160" s="69"/>
      <c r="C160" s="159"/>
      <c r="D160" s="69"/>
      <c r="E160" s="69"/>
      <c r="F160" s="160"/>
      <c r="G160" s="160"/>
      <c r="H160" s="69"/>
      <c r="I160" s="69"/>
      <c r="J160" s="4"/>
      <c r="K160" s="4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 spans="1:26" ht="15.75" customHeight="1" x14ac:dyDescent="0.3">
      <c r="A161" s="69"/>
      <c r="B161" s="69"/>
      <c r="C161" s="159"/>
      <c r="D161" s="69"/>
      <c r="E161" s="69"/>
      <c r="F161" s="160"/>
      <c r="G161" s="160"/>
      <c r="H161" s="69"/>
      <c r="I161" s="69"/>
      <c r="J161" s="4"/>
      <c r="K161" s="4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 spans="1:26" ht="15.75" customHeight="1" x14ac:dyDescent="0.3">
      <c r="A162" s="69"/>
      <c r="B162" s="69"/>
      <c r="C162" s="159"/>
      <c r="D162" s="69"/>
      <c r="E162" s="69"/>
      <c r="F162" s="160"/>
      <c r="G162" s="160"/>
      <c r="H162" s="69"/>
      <c r="I162" s="69"/>
      <c r="J162" s="4"/>
      <c r="K162" s="4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 spans="1:26" ht="15.75" customHeight="1" x14ac:dyDescent="0.3">
      <c r="A163" s="69"/>
      <c r="B163" s="69"/>
      <c r="C163" s="159"/>
      <c r="D163" s="69"/>
      <c r="E163" s="69"/>
      <c r="F163" s="160"/>
      <c r="G163" s="160"/>
      <c r="H163" s="69"/>
      <c r="I163" s="69"/>
      <c r="J163" s="4"/>
      <c r="K163" s="4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 spans="1:26" ht="15.75" customHeight="1" x14ac:dyDescent="0.3">
      <c r="A164" s="69"/>
      <c r="B164" s="69"/>
      <c r="C164" s="159"/>
      <c r="D164" s="69"/>
      <c r="E164" s="69"/>
      <c r="F164" s="160"/>
      <c r="G164" s="160"/>
      <c r="H164" s="69"/>
      <c r="I164" s="69"/>
      <c r="J164" s="4"/>
      <c r="K164" s="4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 spans="1:26" ht="15.75" customHeight="1" x14ac:dyDescent="0.3">
      <c r="A165" s="69"/>
      <c r="B165" s="69"/>
      <c r="C165" s="159"/>
      <c r="D165" s="69"/>
      <c r="E165" s="69"/>
      <c r="F165" s="160"/>
      <c r="G165" s="160"/>
      <c r="H165" s="69"/>
      <c r="I165" s="69"/>
      <c r="J165" s="4"/>
      <c r="K165" s="4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 spans="1:26" ht="15.75" customHeight="1" x14ac:dyDescent="0.3">
      <c r="A166" s="69"/>
      <c r="B166" s="69"/>
      <c r="C166" s="159"/>
      <c r="D166" s="69"/>
      <c r="E166" s="69"/>
      <c r="F166" s="160"/>
      <c r="G166" s="160"/>
      <c r="H166" s="69"/>
      <c r="I166" s="69"/>
      <c r="J166" s="4"/>
      <c r="K166" s="4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 spans="1:26" ht="15.75" customHeight="1" x14ac:dyDescent="0.3">
      <c r="A167" s="69"/>
      <c r="B167" s="69"/>
      <c r="C167" s="159"/>
      <c r="D167" s="69"/>
      <c r="E167" s="69"/>
      <c r="F167" s="160"/>
      <c r="G167" s="160"/>
      <c r="H167" s="69"/>
      <c r="I167" s="69"/>
      <c r="J167" s="4"/>
      <c r="K167" s="4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 spans="1:26" ht="15.75" customHeight="1" x14ac:dyDescent="0.3">
      <c r="A168" s="69"/>
      <c r="B168" s="69"/>
      <c r="C168" s="159"/>
      <c r="D168" s="69"/>
      <c r="E168" s="69"/>
      <c r="F168" s="160"/>
      <c r="G168" s="160"/>
      <c r="H168" s="69"/>
      <c r="I168" s="69"/>
      <c r="J168" s="4"/>
      <c r="K168" s="4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 spans="1:26" ht="15.75" customHeight="1" x14ac:dyDescent="0.3">
      <c r="A169" s="69"/>
      <c r="B169" s="69"/>
      <c r="C169" s="159"/>
      <c r="D169" s="69"/>
      <c r="E169" s="69"/>
      <c r="F169" s="160"/>
      <c r="G169" s="160"/>
      <c r="H169" s="69"/>
      <c r="I169" s="69"/>
      <c r="J169" s="4"/>
      <c r="K169" s="4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 spans="1:26" ht="15.75" customHeight="1" x14ac:dyDescent="0.3">
      <c r="A170" s="69"/>
      <c r="B170" s="69"/>
      <c r="C170" s="159"/>
      <c r="D170" s="69"/>
      <c r="E170" s="69"/>
      <c r="F170" s="160"/>
      <c r="G170" s="160"/>
      <c r="H170" s="69"/>
      <c r="I170" s="69"/>
      <c r="J170" s="4"/>
      <c r="K170" s="4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 spans="1:26" ht="15.75" customHeight="1" x14ac:dyDescent="0.3">
      <c r="A171" s="69"/>
      <c r="B171" s="69"/>
      <c r="C171" s="159"/>
      <c r="D171" s="69"/>
      <c r="E171" s="69"/>
      <c r="F171" s="160"/>
      <c r="G171" s="160"/>
      <c r="H171" s="69"/>
      <c r="I171" s="69"/>
      <c r="J171" s="4"/>
      <c r="K171" s="4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 spans="1:26" ht="15.75" customHeight="1" x14ac:dyDescent="0.3">
      <c r="A172" s="69"/>
      <c r="B172" s="69"/>
      <c r="C172" s="159"/>
      <c r="D172" s="69"/>
      <c r="E172" s="69"/>
      <c r="F172" s="160"/>
      <c r="G172" s="160"/>
      <c r="H172" s="69"/>
      <c r="I172" s="69"/>
      <c r="J172" s="4"/>
      <c r="K172" s="4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 spans="1:26" ht="15.75" customHeight="1" x14ac:dyDescent="0.3">
      <c r="A173" s="69"/>
      <c r="B173" s="69"/>
      <c r="C173" s="159"/>
      <c r="D173" s="69"/>
      <c r="E173" s="69"/>
      <c r="F173" s="160"/>
      <c r="G173" s="160"/>
      <c r="H173" s="69"/>
      <c r="I173" s="69"/>
      <c r="J173" s="4"/>
      <c r="K173" s="4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 spans="1:26" ht="15.75" customHeight="1" x14ac:dyDescent="0.3">
      <c r="A174" s="69"/>
      <c r="B174" s="69"/>
      <c r="C174" s="159"/>
      <c r="D174" s="69"/>
      <c r="E174" s="69"/>
      <c r="F174" s="160"/>
      <c r="G174" s="160"/>
      <c r="H174" s="69"/>
      <c r="I174" s="69"/>
      <c r="J174" s="4"/>
      <c r="K174" s="4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 spans="1:26" ht="15.75" customHeight="1" x14ac:dyDescent="0.3">
      <c r="A175" s="69"/>
      <c r="B175" s="69"/>
      <c r="C175" s="159"/>
      <c r="D175" s="69"/>
      <c r="E175" s="69"/>
      <c r="F175" s="160"/>
      <c r="G175" s="160"/>
      <c r="H175" s="69"/>
      <c r="I175" s="69"/>
      <c r="J175" s="4"/>
      <c r="K175" s="4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 spans="1:26" ht="15.75" customHeight="1" x14ac:dyDescent="0.3">
      <c r="A176" s="69"/>
      <c r="B176" s="69"/>
      <c r="C176" s="159"/>
      <c r="D176" s="69"/>
      <c r="E176" s="69"/>
      <c r="F176" s="160"/>
      <c r="G176" s="160"/>
      <c r="H176" s="69"/>
      <c r="I176" s="69"/>
      <c r="J176" s="4"/>
      <c r="K176" s="4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 spans="1:26" ht="15.75" customHeight="1" x14ac:dyDescent="0.3">
      <c r="A177" s="69"/>
      <c r="B177" s="69"/>
      <c r="C177" s="159"/>
      <c r="D177" s="69"/>
      <c r="E177" s="69"/>
      <c r="F177" s="160"/>
      <c r="G177" s="160"/>
      <c r="H177" s="69"/>
      <c r="I177" s="69"/>
      <c r="J177" s="4"/>
      <c r="K177" s="4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 spans="1:26" ht="15.75" customHeight="1" x14ac:dyDescent="0.3">
      <c r="A178" s="69"/>
      <c r="B178" s="69"/>
      <c r="C178" s="159"/>
      <c r="D178" s="69"/>
      <c r="E178" s="69"/>
      <c r="F178" s="160"/>
      <c r="G178" s="160"/>
      <c r="H178" s="69"/>
      <c r="I178" s="69"/>
      <c r="J178" s="4"/>
      <c r="K178" s="4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 spans="1:26" ht="15.75" customHeight="1" x14ac:dyDescent="0.3">
      <c r="A179" s="69"/>
      <c r="B179" s="69"/>
      <c r="C179" s="159"/>
      <c r="D179" s="69"/>
      <c r="E179" s="69"/>
      <c r="F179" s="160"/>
      <c r="G179" s="160"/>
      <c r="H179" s="69"/>
      <c r="I179" s="69"/>
      <c r="J179" s="4"/>
      <c r="K179" s="4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 spans="1:26" ht="15.75" customHeight="1" x14ac:dyDescent="0.3">
      <c r="A180" s="69"/>
      <c r="B180" s="69"/>
      <c r="C180" s="159"/>
      <c r="D180" s="69"/>
      <c r="E180" s="69"/>
      <c r="F180" s="160"/>
      <c r="G180" s="160"/>
      <c r="H180" s="69"/>
      <c r="I180" s="69"/>
      <c r="J180" s="4"/>
      <c r="K180" s="4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 spans="1:26" ht="15.75" customHeight="1" x14ac:dyDescent="0.3">
      <c r="A181" s="69"/>
      <c r="B181" s="69"/>
      <c r="C181" s="159"/>
      <c r="D181" s="69"/>
      <c r="E181" s="69"/>
      <c r="F181" s="160"/>
      <c r="G181" s="160"/>
      <c r="H181" s="69"/>
      <c r="I181" s="69"/>
      <c r="J181" s="4"/>
      <c r="K181" s="4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 spans="1:26" ht="15.75" customHeight="1" x14ac:dyDescent="0.3">
      <c r="A182" s="69"/>
      <c r="B182" s="69"/>
      <c r="C182" s="159"/>
      <c r="D182" s="69"/>
      <c r="E182" s="69"/>
      <c r="F182" s="160"/>
      <c r="G182" s="160"/>
      <c r="H182" s="69"/>
      <c r="I182" s="69"/>
      <c r="J182" s="4"/>
      <c r="K182" s="4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 spans="1:26" ht="15.75" customHeight="1" x14ac:dyDescent="0.3">
      <c r="A183" s="69"/>
      <c r="B183" s="69"/>
      <c r="C183" s="159"/>
      <c r="D183" s="69"/>
      <c r="E183" s="69"/>
      <c r="F183" s="160"/>
      <c r="G183" s="160"/>
      <c r="H183" s="69"/>
      <c r="I183" s="69"/>
      <c r="J183" s="4"/>
      <c r="K183" s="4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 spans="1:26" ht="15.75" customHeight="1" x14ac:dyDescent="0.3">
      <c r="A184" s="69"/>
      <c r="B184" s="69"/>
      <c r="C184" s="159"/>
      <c r="D184" s="69"/>
      <c r="E184" s="69"/>
      <c r="F184" s="160"/>
      <c r="G184" s="160"/>
      <c r="H184" s="69"/>
      <c r="I184" s="69"/>
      <c r="J184" s="4"/>
      <c r="K184" s="4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 spans="1:26" ht="15.75" customHeight="1" x14ac:dyDescent="0.3">
      <c r="A185" s="69"/>
      <c r="B185" s="69"/>
      <c r="C185" s="159"/>
      <c r="D185" s="69"/>
      <c r="E185" s="69"/>
      <c r="F185" s="160"/>
      <c r="G185" s="160"/>
      <c r="H185" s="69"/>
      <c r="I185" s="69"/>
      <c r="J185" s="4"/>
      <c r="K185" s="4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 spans="1:26" ht="15.75" customHeight="1" x14ac:dyDescent="0.3">
      <c r="A186" s="69"/>
      <c r="B186" s="69"/>
      <c r="C186" s="159"/>
      <c r="D186" s="69"/>
      <c r="E186" s="69"/>
      <c r="F186" s="160"/>
      <c r="G186" s="160"/>
      <c r="H186" s="69"/>
      <c r="I186" s="69"/>
      <c r="J186" s="4"/>
      <c r="K186" s="4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 spans="1:26" ht="15.75" customHeight="1" x14ac:dyDescent="0.3">
      <c r="A187" s="69"/>
      <c r="B187" s="69"/>
      <c r="C187" s="159"/>
      <c r="D187" s="69"/>
      <c r="E187" s="69"/>
      <c r="F187" s="160"/>
      <c r="G187" s="160"/>
      <c r="H187" s="69"/>
      <c r="I187" s="69"/>
      <c r="J187" s="4"/>
      <c r="K187" s="4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 spans="1:26" ht="15.75" customHeight="1" x14ac:dyDescent="0.3">
      <c r="A188" s="69"/>
      <c r="B188" s="69"/>
      <c r="C188" s="159"/>
      <c r="D188" s="69"/>
      <c r="E188" s="69"/>
      <c r="F188" s="160"/>
      <c r="G188" s="160"/>
      <c r="H188" s="69"/>
      <c r="I188" s="69"/>
      <c r="J188" s="4"/>
      <c r="K188" s="4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 spans="1:26" ht="15.75" customHeight="1" x14ac:dyDescent="0.3">
      <c r="A189" s="69"/>
      <c r="B189" s="69"/>
      <c r="C189" s="159"/>
      <c r="D189" s="69"/>
      <c r="E189" s="69"/>
      <c r="F189" s="160"/>
      <c r="G189" s="160"/>
      <c r="H189" s="69"/>
      <c r="I189" s="69"/>
      <c r="J189" s="4"/>
      <c r="K189" s="4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 spans="1:26" ht="15.75" customHeight="1" x14ac:dyDescent="0.3">
      <c r="A190" s="69"/>
      <c r="B190" s="69"/>
      <c r="C190" s="159"/>
      <c r="D190" s="69"/>
      <c r="E190" s="69"/>
      <c r="F190" s="160"/>
      <c r="G190" s="160"/>
      <c r="H190" s="69"/>
      <c r="I190" s="69"/>
      <c r="J190" s="4"/>
      <c r="K190" s="4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 spans="1:26" ht="15.75" customHeight="1" x14ac:dyDescent="0.3">
      <c r="A191" s="69"/>
      <c r="B191" s="69"/>
      <c r="C191" s="159"/>
      <c r="D191" s="69"/>
      <c r="E191" s="69"/>
      <c r="F191" s="160"/>
      <c r="G191" s="160"/>
      <c r="H191" s="69"/>
      <c r="I191" s="69"/>
      <c r="J191" s="4"/>
      <c r="K191" s="4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 spans="1:26" ht="15.75" customHeight="1" x14ac:dyDescent="0.3">
      <c r="A192" s="69"/>
      <c r="B192" s="69"/>
      <c r="C192" s="159"/>
      <c r="D192" s="69"/>
      <c r="E192" s="69"/>
      <c r="F192" s="160"/>
      <c r="G192" s="160"/>
      <c r="H192" s="69"/>
      <c r="I192" s="69"/>
      <c r="J192" s="4"/>
      <c r="K192" s="4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 spans="1:26" ht="15.75" customHeight="1" x14ac:dyDescent="0.3">
      <c r="A193" s="69"/>
      <c r="B193" s="69"/>
      <c r="C193" s="159"/>
      <c r="D193" s="69"/>
      <c r="E193" s="69"/>
      <c r="F193" s="160"/>
      <c r="G193" s="160"/>
      <c r="H193" s="69"/>
      <c r="I193" s="69"/>
      <c r="J193" s="4"/>
      <c r="K193" s="4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 spans="1:26" ht="15.75" customHeight="1" x14ac:dyDescent="0.3">
      <c r="A194" s="69"/>
      <c r="B194" s="69"/>
      <c r="C194" s="159"/>
      <c r="D194" s="69"/>
      <c r="E194" s="69"/>
      <c r="F194" s="160"/>
      <c r="G194" s="160"/>
      <c r="H194" s="69"/>
      <c r="I194" s="69"/>
      <c r="J194" s="4"/>
      <c r="K194" s="4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 spans="1:26" ht="15.75" customHeight="1" x14ac:dyDescent="0.3">
      <c r="A195" s="69"/>
      <c r="B195" s="69"/>
      <c r="C195" s="159"/>
      <c r="D195" s="69"/>
      <c r="E195" s="69"/>
      <c r="F195" s="160"/>
      <c r="G195" s="160"/>
      <c r="H195" s="69"/>
      <c r="I195" s="69"/>
      <c r="J195" s="4"/>
      <c r="K195" s="4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 spans="1:26" ht="15.75" customHeight="1" x14ac:dyDescent="0.3">
      <c r="A196" s="69"/>
      <c r="B196" s="69"/>
      <c r="C196" s="159"/>
      <c r="D196" s="69"/>
      <c r="E196" s="69"/>
      <c r="F196" s="160"/>
      <c r="G196" s="160"/>
      <c r="H196" s="69"/>
      <c r="I196" s="69"/>
      <c r="J196" s="4"/>
      <c r="K196" s="4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 spans="1:26" ht="15.75" customHeight="1" x14ac:dyDescent="0.3">
      <c r="A197" s="69"/>
      <c r="B197" s="69"/>
      <c r="C197" s="159"/>
      <c r="D197" s="69"/>
      <c r="E197" s="69"/>
      <c r="F197" s="160"/>
      <c r="G197" s="160"/>
      <c r="H197" s="69"/>
      <c r="I197" s="69"/>
      <c r="J197" s="4"/>
      <c r="K197" s="4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 spans="1:26" ht="15.75" customHeight="1" x14ac:dyDescent="0.3">
      <c r="A198" s="69"/>
      <c r="B198" s="69"/>
      <c r="C198" s="159"/>
      <c r="D198" s="69"/>
      <c r="E198" s="69"/>
      <c r="F198" s="160"/>
      <c r="G198" s="160"/>
      <c r="H198" s="69"/>
      <c r="I198" s="69"/>
      <c r="J198" s="4"/>
      <c r="K198" s="4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 spans="1:26" ht="15.75" customHeight="1" x14ac:dyDescent="0.3">
      <c r="A199" s="69"/>
      <c r="B199" s="69"/>
      <c r="C199" s="159"/>
      <c r="D199" s="69"/>
      <c r="E199" s="69"/>
      <c r="F199" s="160"/>
      <c r="G199" s="160"/>
      <c r="H199" s="69"/>
      <c r="I199" s="69"/>
      <c r="J199" s="4"/>
      <c r="K199" s="4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 spans="1:26" ht="15.75" customHeight="1" x14ac:dyDescent="0.3">
      <c r="A200" s="69"/>
      <c r="B200" s="69"/>
      <c r="C200" s="159"/>
      <c r="D200" s="69"/>
      <c r="E200" s="69"/>
      <c r="F200" s="160"/>
      <c r="G200" s="160"/>
      <c r="H200" s="69"/>
      <c r="I200" s="69"/>
      <c r="J200" s="4"/>
      <c r="K200" s="4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 spans="1:26" ht="15.75" customHeight="1" x14ac:dyDescent="0.3">
      <c r="A201" s="69"/>
      <c r="B201" s="69"/>
      <c r="C201" s="159"/>
      <c r="D201" s="69"/>
      <c r="E201" s="69"/>
      <c r="F201" s="160"/>
      <c r="G201" s="160"/>
      <c r="H201" s="69"/>
      <c r="I201" s="69"/>
      <c r="J201" s="4"/>
      <c r="K201" s="4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 spans="1:26" ht="15.75" customHeight="1" x14ac:dyDescent="0.3">
      <c r="A202" s="69"/>
      <c r="B202" s="69"/>
      <c r="C202" s="159"/>
      <c r="D202" s="69"/>
      <c r="E202" s="69"/>
      <c r="F202" s="160"/>
      <c r="G202" s="160"/>
      <c r="H202" s="69"/>
      <c r="I202" s="69"/>
      <c r="J202" s="4"/>
      <c r="K202" s="4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 spans="1:26" ht="15.75" customHeight="1" x14ac:dyDescent="0.3">
      <c r="A203" s="69"/>
      <c r="B203" s="69"/>
      <c r="C203" s="159"/>
      <c r="D203" s="69"/>
      <c r="E203" s="69"/>
      <c r="F203" s="160"/>
      <c r="G203" s="160"/>
      <c r="H203" s="69"/>
      <c r="I203" s="69"/>
      <c r="J203" s="4"/>
      <c r="K203" s="4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 spans="1:26" ht="15.75" customHeight="1" x14ac:dyDescent="0.3">
      <c r="A204" s="69"/>
      <c r="B204" s="69"/>
      <c r="C204" s="159"/>
      <c r="D204" s="69"/>
      <c r="E204" s="69"/>
      <c r="F204" s="160"/>
      <c r="G204" s="160"/>
      <c r="H204" s="69"/>
      <c r="I204" s="69"/>
      <c r="J204" s="4"/>
      <c r="K204" s="4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 spans="1:26" ht="15.75" customHeight="1" x14ac:dyDescent="0.3">
      <c r="A205" s="69"/>
      <c r="B205" s="69"/>
      <c r="C205" s="159"/>
      <c r="D205" s="69"/>
      <c r="E205" s="69"/>
      <c r="F205" s="160"/>
      <c r="G205" s="160"/>
      <c r="H205" s="69"/>
      <c r="I205" s="69"/>
      <c r="J205" s="4"/>
      <c r="K205" s="4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 spans="1:26" ht="15.75" customHeight="1" x14ac:dyDescent="0.3">
      <c r="A206" s="69"/>
      <c r="B206" s="69"/>
      <c r="C206" s="159"/>
      <c r="D206" s="69"/>
      <c r="E206" s="69"/>
      <c r="F206" s="160"/>
      <c r="G206" s="160"/>
      <c r="H206" s="69"/>
      <c r="I206" s="69"/>
      <c r="J206" s="4"/>
      <c r="K206" s="4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 spans="1:26" ht="15.75" customHeight="1" x14ac:dyDescent="0.3">
      <c r="A207" s="69"/>
      <c r="B207" s="69"/>
      <c r="C207" s="159"/>
      <c r="D207" s="69"/>
      <c r="E207" s="69"/>
      <c r="F207" s="160"/>
      <c r="G207" s="160"/>
      <c r="H207" s="69"/>
      <c r="I207" s="69"/>
      <c r="J207" s="4"/>
      <c r="K207" s="4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 spans="1:26" ht="15.75" customHeight="1" x14ac:dyDescent="0.3">
      <c r="A208" s="69"/>
      <c r="B208" s="69"/>
      <c r="C208" s="159"/>
      <c r="D208" s="69"/>
      <c r="E208" s="69"/>
      <c r="F208" s="160"/>
      <c r="G208" s="160"/>
      <c r="H208" s="69"/>
      <c r="I208" s="69"/>
      <c r="J208" s="4"/>
      <c r="K208" s="4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 spans="1:26" ht="15.75" customHeight="1" x14ac:dyDescent="0.3">
      <c r="A209" s="69"/>
      <c r="B209" s="69"/>
      <c r="C209" s="159"/>
      <c r="D209" s="69"/>
      <c r="E209" s="69"/>
      <c r="F209" s="160"/>
      <c r="G209" s="160"/>
      <c r="H209" s="69"/>
      <c r="I209" s="69"/>
      <c r="J209" s="4"/>
      <c r="K209" s="4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 spans="1:26" ht="15.75" customHeight="1" x14ac:dyDescent="0.3">
      <c r="A210" s="69"/>
      <c r="B210" s="69"/>
      <c r="C210" s="159"/>
      <c r="D210" s="69"/>
      <c r="E210" s="69"/>
      <c r="F210" s="160"/>
      <c r="G210" s="160"/>
      <c r="H210" s="69"/>
      <c r="I210" s="69"/>
      <c r="J210" s="4"/>
      <c r="K210" s="4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 spans="1:26" ht="15.75" customHeight="1" x14ac:dyDescent="0.3">
      <c r="A211" s="69"/>
      <c r="B211" s="69"/>
      <c r="C211" s="159"/>
      <c r="D211" s="69"/>
      <c r="E211" s="69"/>
      <c r="F211" s="160"/>
      <c r="G211" s="160"/>
      <c r="H211" s="69"/>
      <c r="I211" s="69"/>
      <c r="J211" s="4"/>
      <c r="K211" s="4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 spans="1:26" ht="15.75" customHeight="1" x14ac:dyDescent="0.3">
      <c r="A212" s="69"/>
      <c r="B212" s="69"/>
      <c r="C212" s="159"/>
      <c r="D212" s="69"/>
      <c r="E212" s="69"/>
      <c r="F212" s="160"/>
      <c r="G212" s="160"/>
      <c r="H212" s="69"/>
      <c r="I212" s="69"/>
      <c r="J212" s="4"/>
      <c r="K212" s="4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 spans="1:26" ht="15.75" customHeight="1" x14ac:dyDescent="0.3">
      <c r="A213" s="69"/>
      <c r="B213" s="69"/>
      <c r="C213" s="159"/>
      <c r="D213" s="69"/>
      <c r="E213" s="69"/>
      <c r="F213" s="160"/>
      <c r="G213" s="160"/>
      <c r="H213" s="69"/>
      <c r="I213" s="69"/>
      <c r="J213" s="4"/>
      <c r="K213" s="4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 spans="1:26" ht="15.75" customHeight="1" x14ac:dyDescent="0.3">
      <c r="A214" s="69"/>
      <c r="B214" s="69"/>
      <c r="C214" s="159"/>
      <c r="D214" s="69"/>
      <c r="E214" s="69"/>
      <c r="F214" s="160"/>
      <c r="G214" s="160"/>
      <c r="H214" s="69"/>
      <c r="I214" s="69"/>
      <c r="J214" s="4"/>
      <c r="K214" s="4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 spans="1:26" ht="15.75" customHeight="1" x14ac:dyDescent="0.3">
      <c r="A215" s="69"/>
      <c r="B215" s="69"/>
      <c r="C215" s="159"/>
      <c r="D215" s="69"/>
      <c r="E215" s="69"/>
      <c r="F215" s="160"/>
      <c r="G215" s="160"/>
      <c r="H215" s="69"/>
      <c r="I215" s="69"/>
      <c r="J215" s="4"/>
      <c r="K215" s="4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 spans="1:26" ht="15.75" customHeight="1" x14ac:dyDescent="0.3">
      <c r="A216" s="69"/>
      <c r="B216" s="69"/>
      <c r="C216" s="159"/>
      <c r="D216" s="69"/>
      <c r="E216" s="69"/>
      <c r="F216" s="160"/>
      <c r="G216" s="160"/>
      <c r="H216" s="69"/>
      <c r="I216" s="69"/>
      <c r="J216" s="4"/>
      <c r="K216" s="4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 spans="1:26" ht="15.75" customHeight="1" x14ac:dyDescent="0.3">
      <c r="A217" s="69"/>
      <c r="B217" s="69"/>
      <c r="C217" s="159"/>
      <c r="D217" s="69"/>
      <c r="E217" s="69"/>
      <c r="F217" s="160"/>
      <c r="G217" s="160"/>
      <c r="H217" s="69"/>
      <c r="I217" s="69"/>
      <c r="J217" s="4"/>
      <c r="K217" s="4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 spans="1:26" ht="15.75" customHeight="1" x14ac:dyDescent="0.3">
      <c r="A218" s="69"/>
      <c r="B218" s="69"/>
      <c r="C218" s="159"/>
      <c r="D218" s="69"/>
      <c r="E218" s="69"/>
      <c r="F218" s="160"/>
      <c r="G218" s="160"/>
      <c r="H218" s="69"/>
      <c r="I218" s="69"/>
      <c r="J218" s="4"/>
      <c r="K218" s="4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 spans="1:26" ht="15.75" customHeight="1" x14ac:dyDescent="0.3">
      <c r="A219" s="69"/>
      <c r="B219" s="69"/>
      <c r="C219" s="159"/>
      <c r="D219" s="69"/>
      <c r="E219" s="69"/>
      <c r="F219" s="160"/>
      <c r="G219" s="160"/>
      <c r="H219" s="69"/>
      <c r="I219" s="69"/>
      <c r="J219" s="4"/>
      <c r="K219" s="4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 spans="1:26" ht="15.75" customHeight="1" x14ac:dyDescent="0.3">
      <c r="A220" s="69"/>
      <c r="B220" s="69"/>
      <c r="C220" s="159"/>
      <c r="D220" s="69"/>
      <c r="E220" s="69"/>
      <c r="F220" s="160"/>
      <c r="G220" s="160"/>
      <c r="H220" s="69"/>
      <c r="I220" s="69"/>
      <c r="J220" s="4"/>
      <c r="K220" s="4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 spans="1:26" ht="15.75" customHeight="1" x14ac:dyDescent="0.3">
      <c r="A221" s="69"/>
      <c r="B221" s="69"/>
      <c r="C221" s="159"/>
      <c r="D221" s="69"/>
      <c r="E221" s="69"/>
      <c r="F221" s="160"/>
      <c r="G221" s="160"/>
      <c r="H221" s="69"/>
      <c r="I221" s="69"/>
      <c r="J221" s="4"/>
      <c r="K221" s="4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 spans="1:26" ht="15.75" customHeight="1" x14ac:dyDescent="0.3">
      <c r="A222" s="69"/>
      <c r="B222" s="69"/>
      <c r="C222" s="159"/>
      <c r="D222" s="69"/>
      <c r="E222" s="69"/>
      <c r="F222" s="160"/>
      <c r="G222" s="160"/>
      <c r="H222" s="69"/>
      <c r="I222" s="69"/>
      <c r="J222" s="4"/>
      <c r="K222" s="4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 spans="1:26" ht="15.75" customHeight="1" x14ac:dyDescent="0.3">
      <c r="A223" s="69"/>
      <c r="B223" s="69"/>
      <c r="C223" s="159"/>
      <c r="D223" s="69"/>
      <c r="E223" s="69"/>
      <c r="F223" s="160"/>
      <c r="G223" s="160"/>
      <c r="H223" s="69"/>
      <c r="I223" s="69"/>
      <c r="J223" s="4"/>
      <c r="K223" s="4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 spans="1:26" ht="15.75" customHeight="1" x14ac:dyDescent="0.3">
      <c r="A224" s="69"/>
      <c r="B224" s="69"/>
      <c r="C224" s="159"/>
      <c r="D224" s="69"/>
      <c r="E224" s="69"/>
      <c r="F224" s="160"/>
      <c r="G224" s="160"/>
      <c r="H224" s="69"/>
      <c r="I224" s="69"/>
      <c r="J224" s="4"/>
      <c r="K224" s="4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 spans="1:26" ht="15.75" customHeight="1" x14ac:dyDescent="0.3">
      <c r="A225" s="69"/>
      <c r="B225" s="69"/>
      <c r="C225" s="159"/>
      <c r="D225" s="69"/>
      <c r="E225" s="69"/>
      <c r="F225" s="160"/>
      <c r="G225" s="160"/>
      <c r="H225" s="69"/>
      <c r="I225" s="69"/>
      <c r="J225" s="4"/>
      <c r="K225" s="4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 spans="1:26" ht="15.75" customHeight="1" x14ac:dyDescent="0.3">
      <c r="A226" s="69"/>
      <c r="B226" s="69"/>
      <c r="C226" s="159"/>
      <c r="D226" s="69"/>
      <c r="E226" s="69"/>
      <c r="F226" s="160"/>
      <c r="G226" s="160"/>
      <c r="H226" s="69"/>
      <c r="I226" s="69"/>
      <c r="J226" s="4"/>
      <c r="K226" s="4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 spans="1:26" ht="15.75" customHeight="1" x14ac:dyDescent="0.3">
      <c r="A227" s="69"/>
      <c r="B227" s="69"/>
      <c r="C227" s="159"/>
      <c r="D227" s="69"/>
      <c r="E227" s="69"/>
      <c r="F227" s="160"/>
      <c r="G227" s="160"/>
      <c r="H227" s="69"/>
      <c r="I227" s="69"/>
      <c r="J227" s="4"/>
      <c r="K227" s="4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 spans="1:26" ht="15.75" customHeight="1" x14ac:dyDescent="0.3">
      <c r="A228" s="69"/>
      <c r="B228" s="69"/>
      <c r="C228" s="159"/>
      <c r="D228" s="69"/>
      <c r="E228" s="69"/>
      <c r="F228" s="160"/>
      <c r="G228" s="160"/>
      <c r="H228" s="69"/>
      <c r="I228" s="69"/>
      <c r="J228" s="4"/>
      <c r="K228" s="4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 spans="1:26" ht="15.75" customHeight="1" x14ac:dyDescent="0.3">
      <c r="A229" s="69"/>
      <c r="B229" s="69"/>
      <c r="C229" s="159"/>
      <c r="D229" s="69"/>
      <c r="E229" s="69"/>
      <c r="F229" s="160"/>
      <c r="G229" s="160"/>
      <c r="H229" s="69"/>
      <c r="I229" s="69"/>
      <c r="J229" s="4"/>
      <c r="K229" s="4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 spans="1:26" ht="15.75" customHeight="1" x14ac:dyDescent="0.3">
      <c r="A230" s="69"/>
      <c r="B230" s="69"/>
      <c r="C230" s="159"/>
      <c r="D230" s="69"/>
      <c r="E230" s="69"/>
      <c r="F230" s="160"/>
      <c r="G230" s="160"/>
      <c r="H230" s="69"/>
      <c r="I230" s="69"/>
      <c r="J230" s="4"/>
      <c r="K230" s="4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 spans="1:26" ht="15.75" customHeight="1" x14ac:dyDescent="0.3">
      <c r="A231" s="69"/>
      <c r="B231" s="69"/>
      <c r="C231" s="159"/>
      <c r="D231" s="69"/>
      <c r="E231" s="69"/>
      <c r="F231" s="160"/>
      <c r="G231" s="160"/>
      <c r="H231" s="69"/>
      <c r="I231" s="69"/>
      <c r="J231" s="4"/>
      <c r="K231" s="4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 spans="1:26" ht="15.75" customHeight="1" x14ac:dyDescent="0.3">
      <c r="A232" s="69"/>
      <c r="B232" s="69"/>
      <c r="C232" s="159"/>
      <c r="D232" s="69"/>
      <c r="E232" s="69"/>
      <c r="F232" s="160"/>
      <c r="G232" s="160"/>
      <c r="H232" s="69"/>
      <c r="I232" s="69"/>
      <c r="J232" s="4"/>
      <c r="K232" s="4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 spans="1:26" ht="15.75" customHeight="1" x14ac:dyDescent="0.3">
      <c r="A233" s="69"/>
      <c r="B233" s="69"/>
      <c r="C233" s="159"/>
      <c r="D233" s="69"/>
      <c r="E233" s="69"/>
      <c r="F233" s="160"/>
      <c r="G233" s="160"/>
      <c r="H233" s="69"/>
      <c r="I233" s="69"/>
      <c r="J233" s="4"/>
      <c r="K233" s="4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 spans="1:26" ht="15.75" customHeight="1" x14ac:dyDescent="0.3">
      <c r="A234" s="69"/>
      <c r="B234" s="69"/>
      <c r="C234" s="159"/>
      <c r="D234" s="69"/>
      <c r="E234" s="69"/>
      <c r="F234" s="160"/>
      <c r="G234" s="160"/>
      <c r="H234" s="69"/>
      <c r="I234" s="69"/>
      <c r="J234" s="4"/>
      <c r="K234" s="4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 spans="1:26" ht="15.75" customHeight="1" x14ac:dyDescent="0.3">
      <c r="A235" s="69"/>
      <c r="B235" s="69"/>
      <c r="C235" s="159"/>
      <c r="D235" s="69"/>
      <c r="E235" s="69"/>
      <c r="F235" s="160"/>
      <c r="G235" s="160"/>
      <c r="H235" s="69"/>
      <c r="I235" s="69"/>
      <c r="J235" s="4"/>
      <c r="K235" s="4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 spans="1:26" ht="15.75" customHeight="1" x14ac:dyDescent="0.3">
      <c r="A236" s="69"/>
      <c r="B236" s="69"/>
      <c r="C236" s="159"/>
      <c r="D236" s="69"/>
      <c r="E236" s="69"/>
      <c r="F236" s="160"/>
      <c r="G236" s="160"/>
      <c r="H236" s="69"/>
      <c r="I236" s="69"/>
      <c r="J236" s="4"/>
      <c r="K236" s="4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 spans="1:26" ht="15.75" customHeight="1" x14ac:dyDescent="0.3">
      <c r="A237" s="69"/>
      <c r="B237" s="69"/>
      <c r="C237" s="159"/>
      <c r="D237" s="69"/>
      <c r="E237" s="69"/>
      <c r="F237" s="160"/>
      <c r="G237" s="160"/>
      <c r="H237" s="69"/>
      <c r="I237" s="69"/>
      <c r="J237" s="4"/>
      <c r="K237" s="4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 spans="1:26" ht="15.75" customHeight="1" x14ac:dyDescent="0.3">
      <c r="A238" s="69"/>
      <c r="B238" s="69"/>
      <c r="C238" s="159"/>
      <c r="D238" s="69"/>
      <c r="E238" s="69"/>
      <c r="F238" s="160"/>
      <c r="G238" s="160"/>
      <c r="H238" s="69"/>
      <c r="I238" s="69"/>
      <c r="J238" s="4"/>
      <c r="K238" s="4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 spans="1:26" ht="15.75" customHeight="1" x14ac:dyDescent="0.3">
      <c r="A239" s="69"/>
      <c r="B239" s="69"/>
      <c r="C239" s="159"/>
      <c r="D239" s="69"/>
      <c r="E239" s="69"/>
      <c r="F239" s="160"/>
      <c r="G239" s="160"/>
      <c r="H239" s="69"/>
      <c r="I239" s="69"/>
      <c r="J239" s="4"/>
      <c r="K239" s="4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 spans="1:26" ht="15.75" customHeight="1" x14ac:dyDescent="0.3">
      <c r="A240" s="69"/>
      <c r="B240" s="69"/>
      <c r="C240" s="159"/>
      <c r="D240" s="69"/>
      <c r="E240" s="69"/>
      <c r="F240" s="160"/>
      <c r="G240" s="160"/>
      <c r="H240" s="69"/>
      <c r="I240" s="69"/>
      <c r="J240" s="4"/>
      <c r="K240" s="4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 spans="1:26" ht="15.75" customHeight="1" x14ac:dyDescent="0.3">
      <c r="A241" s="69"/>
      <c r="B241" s="69"/>
      <c r="C241" s="159"/>
      <c r="D241" s="69"/>
      <c r="E241" s="69"/>
      <c r="F241" s="160"/>
      <c r="G241" s="160"/>
      <c r="H241" s="69"/>
      <c r="I241" s="69"/>
      <c r="J241" s="4"/>
      <c r="K241" s="4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 spans="1:26" ht="15.75" customHeight="1" x14ac:dyDescent="0.3">
      <c r="A242" s="69"/>
      <c r="B242" s="69"/>
      <c r="C242" s="159"/>
      <c r="D242" s="69"/>
      <c r="E242" s="69"/>
      <c r="F242" s="160"/>
      <c r="G242" s="160"/>
      <c r="H242" s="69"/>
      <c r="I242" s="69"/>
      <c r="J242" s="4"/>
      <c r="K242" s="4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 spans="1:26" ht="15.75" customHeight="1" x14ac:dyDescent="0.3">
      <c r="A243" s="69"/>
      <c r="B243" s="69"/>
      <c r="C243" s="159"/>
      <c r="D243" s="69"/>
      <c r="E243" s="69"/>
      <c r="F243" s="160"/>
      <c r="G243" s="160"/>
      <c r="H243" s="69"/>
      <c r="I243" s="69"/>
      <c r="J243" s="4"/>
      <c r="K243" s="4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 spans="1:26" ht="15.75" customHeight="1" x14ac:dyDescent="0.3">
      <c r="A244" s="69"/>
      <c r="B244" s="69"/>
      <c r="C244" s="159"/>
      <c r="D244" s="69"/>
      <c r="E244" s="69"/>
      <c r="F244" s="160"/>
      <c r="G244" s="160"/>
      <c r="H244" s="69"/>
      <c r="I244" s="69"/>
      <c r="J244" s="4"/>
      <c r="K244" s="4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 spans="1:26" ht="15.75" customHeight="1" x14ac:dyDescent="0.3">
      <c r="A245" s="69"/>
      <c r="B245" s="69"/>
      <c r="C245" s="159"/>
      <c r="D245" s="69"/>
      <c r="E245" s="69"/>
      <c r="F245" s="160"/>
      <c r="G245" s="160"/>
      <c r="H245" s="69"/>
      <c r="I245" s="69"/>
      <c r="J245" s="4"/>
      <c r="K245" s="4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 spans="1:26" ht="15.75" customHeight="1" x14ac:dyDescent="0.3">
      <c r="A246" s="69"/>
      <c r="B246" s="69"/>
      <c r="C246" s="159"/>
      <c r="D246" s="69"/>
      <c r="E246" s="69"/>
      <c r="F246" s="160"/>
      <c r="G246" s="160"/>
      <c r="H246" s="69"/>
      <c r="I246" s="69"/>
      <c r="J246" s="4"/>
      <c r="K246" s="4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 spans="1:26" ht="15.75" customHeight="1" x14ac:dyDescent="0.3">
      <c r="A247" s="69"/>
      <c r="B247" s="69"/>
      <c r="C247" s="159"/>
      <c r="D247" s="69"/>
      <c r="E247" s="69"/>
      <c r="F247" s="160"/>
      <c r="G247" s="160"/>
      <c r="H247" s="69"/>
      <c r="I247" s="69"/>
      <c r="J247" s="4"/>
      <c r="K247" s="4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 spans="1:26" ht="15.75" customHeight="1" x14ac:dyDescent="0.3">
      <c r="A248" s="69"/>
      <c r="B248" s="69"/>
      <c r="C248" s="159"/>
      <c r="D248" s="69"/>
      <c r="E248" s="69"/>
      <c r="F248" s="160"/>
      <c r="G248" s="160"/>
      <c r="H248" s="69"/>
      <c r="I248" s="69"/>
      <c r="J248" s="4"/>
      <c r="K248" s="4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 spans="1:26" ht="15.75" customHeight="1" x14ac:dyDescent="0.3">
      <c r="A249" s="69"/>
      <c r="B249" s="69"/>
      <c r="C249" s="159"/>
      <c r="D249" s="69"/>
      <c r="E249" s="69"/>
      <c r="F249" s="160"/>
      <c r="G249" s="160"/>
      <c r="H249" s="69"/>
      <c r="I249" s="69"/>
      <c r="J249" s="4"/>
      <c r="K249" s="4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 spans="1:26" ht="15.75" customHeight="1" x14ac:dyDescent="0.3">
      <c r="A250" s="69"/>
      <c r="B250" s="69"/>
      <c r="C250" s="159"/>
      <c r="D250" s="69"/>
      <c r="E250" s="69"/>
      <c r="F250" s="160"/>
      <c r="G250" s="160"/>
      <c r="H250" s="69"/>
      <c r="I250" s="69"/>
      <c r="J250" s="4"/>
      <c r="K250" s="4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 spans="1:26" ht="15.75" customHeight="1" x14ac:dyDescent="0.3">
      <c r="A251" s="69"/>
      <c r="B251" s="69"/>
      <c r="C251" s="159"/>
      <c r="D251" s="69"/>
      <c r="E251" s="69"/>
      <c r="F251" s="160"/>
      <c r="G251" s="160"/>
      <c r="H251" s="69"/>
      <c r="I251" s="69"/>
      <c r="J251" s="4"/>
      <c r="K251" s="4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 spans="1:26" ht="15.75" customHeight="1" x14ac:dyDescent="0.3">
      <c r="A252" s="69"/>
      <c r="B252" s="69"/>
      <c r="C252" s="159"/>
      <c r="D252" s="69"/>
      <c r="E252" s="69"/>
      <c r="F252" s="160"/>
      <c r="G252" s="160"/>
      <c r="H252" s="69"/>
      <c r="I252" s="69"/>
      <c r="J252" s="4"/>
      <c r="K252" s="4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 spans="1:26" ht="15.75" customHeight="1" x14ac:dyDescent="0.3">
      <c r="A253" s="69"/>
      <c r="B253" s="69"/>
      <c r="C253" s="159"/>
      <c r="D253" s="69"/>
      <c r="E253" s="69"/>
      <c r="F253" s="160"/>
      <c r="G253" s="160"/>
      <c r="H253" s="69"/>
      <c r="I253" s="69"/>
      <c r="J253" s="4"/>
      <c r="K253" s="4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 spans="1:26" ht="15.75" customHeight="1" x14ac:dyDescent="0.3">
      <c r="A254" s="69"/>
      <c r="B254" s="69"/>
      <c r="C254" s="159"/>
      <c r="D254" s="69"/>
      <c r="E254" s="69"/>
      <c r="F254" s="160"/>
      <c r="G254" s="160"/>
      <c r="H254" s="69"/>
      <c r="I254" s="69"/>
      <c r="J254" s="4"/>
      <c r="K254" s="4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 spans="1:26" ht="15.75" customHeight="1" x14ac:dyDescent="0.3">
      <c r="A255" s="69"/>
      <c r="B255" s="69"/>
      <c r="C255" s="159"/>
      <c r="D255" s="69"/>
      <c r="E255" s="69"/>
      <c r="F255" s="160"/>
      <c r="G255" s="160"/>
      <c r="H255" s="69"/>
      <c r="I255" s="69"/>
      <c r="J255" s="4"/>
      <c r="K255" s="4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 spans="1:26" ht="15.75" customHeight="1" x14ac:dyDescent="0.3">
      <c r="A256" s="69"/>
      <c r="B256" s="69"/>
      <c r="C256" s="159"/>
      <c r="D256" s="69"/>
      <c r="E256" s="69"/>
      <c r="F256" s="160"/>
      <c r="G256" s="160"/>
      <c r="H256" s="69"/>
      <c r="I256" s="69"/>
      <c r="J256" s="4"/>
      <c r="K256" s="4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 spans="1:26" ht="15.75" customHeight="1" x14ac:dyDescent="0.3">
      <c r="A257" s="69"/>
      <c r="B257" s="69"/>
      <c r="C257" s="159"/>
      <c r="D257" s="69"/>
      <c r="E257" s="69"/>
      <c r="F257" s="160"/>
      <c r="G257" s="160"/>
      <c r="H257" s="69"/>
      <c r="I257" s="69"/>
      <c r="J257" s="4"/>
      <c r="K257" s="4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 spans="1:26" ht="15.75" customHeight="1" x14ac:dyDescent="0.3">
      <c r="A258" s="69"/>
      <c r="B258" s="69"/>
      <c r="C258" s="159"/>
      <c r="D258" s="69"/>
      <c r="E258" s="69"/>
      <c r="F258" s="160"/>
      <c r="G258" s="160"/>
      <c r="H258" s="69"/>
      <c r="I258" s="69"/>
      <c r="J258" s="4"/>
      <c r="K258" s="4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 spans="1:26" ht="15.75" customHeight="1" x14ac:dyDescent="0.3">
      <c r="A259" s="69"/>
      <c r="B259" s="69"/>
      <c r="C259" s="159"/>
      <c r="D259" s="69"/>
      <c r="E259" s="69"/>
      <c r="F259" s="160"/>
      <c r="G259" s="160"/>
      <c r="H259" s="69"/>
      <c r="I259" s="69"/>
      <c r="J259" s="4"/>
      <c r="K259" s="4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 spans="1:26" ht="15.75" customHeight="1" x14ac:dyDescent="0.3">
      <c r="A260" s="69"/>
      <c r="B260" s="69"/>
      <c r="C260" s="159"/>
      <c r="D260" s="69"/>
      <c r="E260" s="69"/>
      <c r="F260" s="160"/>
      <c r="G260" s="160"/>
      <c r="H260" s="69"/>
      <c r="I260" s="69"/>
      <c r="J260" s="4"/>
      <c r="K260" s="4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 spans="1:26" ht="15.75" customHeight="1" x14ac:dyDescent="0.3">
      <c r="A261" s="69"/>
      <c r="B261" s="69"/>
      <c r="C261" s="159"/>
      <c r="D261" s="69"/>
      <c r="E261" s="69"/>
      <c r="F261" s="160"/>
      <c r="G261" s="160"/>
      <c r="H261" s="69"/>
      <c r="I261" s="69"/>
      <c r="J261" s="4"/>
      <c r="K261" s="4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 spans="1:26" ht="15.75" customHeight="1" x14ac:dyDescent="0.3">
      <c r="A262" s="69"/>
      <c r="B262" s="69"/>
      <c r="C262" s="159"/>
      <c r="D262" s="69"/>
      <c r="E262" s="69"/>
      <c r="F262" s="160"/>
      <c r="G262" s="160"/>
      <c r="H262" s="69"/>
      <c r="I262" s="69"/>
      <c r="J262" s="4"/>
      <c r="K262" s="4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 spans="1:26" ht="15.75" customHeight="1" x14ac:dyDescent="0.3">
      <c r="A263" s="69"/>
      <c r="B263" s="69"/>
      <c r="C263" s="159"/>
      <c r="D263" s="69"/>
      <c r="E263" s="69"/>
      <c r="F263" s="160"/>
      <c r="G263" s="160"/>
      <c r="H263" s="69"/>
      <c r="I263" s="69"/>
      <c r="J263" s="4"/>
      <c r="K263" s="4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 spans="1:26" ht="15.75" customHeight="1" x14ac:dyDescent="0.3">
      <c r="A264" s="69"/>
      <c r="B264" s="69"/>
      <c r="C264" s="159"/>
      <c r="D264" s="69"/>
      <c r="E264" s="69"/>
      <c r="F264" s="160"/>
      <c r="G264" s="160"/>
      <c r="H264" s="69"/>
      <c r="I264" s="69"/>
      <c r="J264" s="4"/>
      <c r="K264" s="4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 spans="1:26" ht="15.75" customHeight="1" x14ac:dyDescent="0.3">
      <c r="A265" s="69"/>
      <c r="B265" s="69"/>
      <c r="C265" s="159"/>
      <c r="D265" s="69"/>
      <c r="E265" s="69"/>
      <c r="F265" s="160"/>
      <c r="G265" s="160"/>
      <c r="H265" s="69"/>
      <c r="I265" s="69"/>
      <c r="J265" s="4"/>
      <c r="K265" s="4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 spans="1:26" ht="15.75" customHeight="1" x14ac:dyDescent="0.3">
      <c r="A266" s="69"/>
      <c r="B266" s="69"/>
      <c r="C266" s="159"/>
      <c r="D266" s="69"/>
      <c r="E266" s="69"/>
      <c r="F266" s="160"/>
      <c r="G266" s="160"/>
      <c r="H266" s="69"/>
      <c r="I266" s="69"/>
      <c r="J266" s="4"/>
      <c r="K266" s="4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 spans="1:26" ht="15.75" customHeight="1" x14ac:dyDescent="0.3">
      <c r="A267" s="69"/>
      <c r="B267" s="69"/>
      <c r="C267" s="159"/>
      <c r="D267" s="69"/>
      <c r="E267" s="69"/>
      <c r="F267" s="160"/>
      <c r="G267" s="160"/>
      <c r="H267" s="69"/>
      <c r="I267" s="69"/>
      <c r="J267" s="4"/>
      <c r="K267" s="4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 spans="1:26" ht="15.75" customHeight="1" x14ac:dyDescent="0.3">
      <c r="A268" s="69"/>
      <c r="B268" s="69"/>
      <c r="C268" s="159"/>
      <c r="D268" s="69"/>
      <c r="E268" s="69"/>
      <c r="F268" s="160"/>
      <c r="G268" s="160"/>
      <c r="H268" s="69"/>
      <c r="I268" s="69"/>
      <c r="J268" s="4"/>
      <c r="K268" s="4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 spans="1:26" ht="15.75" customHeight="1" x14ac:dyDescent="0.3">
      <c r="A269" s="69"/>
      <c r="B269" s="69"/>
      <c r="C269" s="159"/>
      <c r="D269" s="69"/>
      <c r="E269" s="69"/>
      <c r="F269" s="160"/>
      <c r="G269" s="160"/>
      <c r="H269" s="69"/>
      <c r="I269" s="69"/>
      <c r="J269" s="4"/>
      <c r="K269" s="4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 spans="1:26" ht="15.75" customHeight="1" x14ac:dyDescent="0.3">
      <c r="A270" s="69"/>
      <c r="B270" s="69"/>
      <c r="C270" s="159"/>
      <c r="D270" s="69"/>
      <c r="E270" s="69"/>
      <c r="F270" s="160"/>
      <c r="G270" s="160"/>
      <c r="H270" s="69"/>
      <c r="I270" s="69"/>
      <c r="J270" s="4"/>
      <c r="K270" s="4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 spans="1:26" ht="15.75" customHeight="1" x14ac:dyDescent="0.3">
      <c r="A271" s="69"/>
      <c r="B271" s="69"/>
      <c r="C271" s="159"/>
      <c r="D271" s="69"/>
      <c r="E271" s="69"/>
      <c r="F271" s="160"/>
      <c r="G271" s="160"/>
      <c r="H271" s="69"/>
      <c r="I271" s="69"/>
      <c r="J271" s="4"/>
      <c r="K271" s="4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 spans="1:26" ht="15.75" customHeight="1" x14ac:dyDescent="0.3">
      <c r="A272" s="69"/>
      <c r="B272" s="69"/>
      <c r="C272" s="159"/>
      <c r="D272" s="69"/>
      <c r="E272" s="69"/>
      <c r="F272" s="160"/>
      <c r="G272" s="160"/>
      <c r="H272" s="69"/>
      <c r="I272" s="69"/>
      <c r="J272" s="4"/>
      <c r="K272" s="4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 spans="1:26" ht="15.75" customHeight="1" x14ac:dyDescent="0.3">
      <c r="A273" s="69"/>
      <c r="B273" s="69"/>
      <c r="C273" s="159"/>
      <c r="D273" s="69"/>
      <c r="E273" s="69"/>
      <c r="F273" s="160"/>
      <c r="G273" s="160"/>
      <c r="H273" s="69"/>
      <c r="I273" s="69"/>
      <c r="J273" s="4"/>
      <c r="K273" s="4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 spans="1:26" ht="15.75" customHeight="1" x14ac:dyDescent="0.3">
      <c r="A274" s="69"/>
      <c r="B274" s="69"/>
      <c r="C274" s="159"/>
      <c r="D274" s="69"/>
      <c r="E274" s="69"/>
      <c r="F274" s="160"/>
      <c r="G274" s="160"/>
      <c r="H274" s="69"/>
      <c r="I274" s="69"/>
      <c r="J274" s="4"/>
      <c r="K274" s="4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 spans="1:26" ht="15.75" customHeight="1" x14ac:dyDescent="0.3">
      <c r="A275" s="69"/>
      <c r="B275" s="69"/>
      <c r="C275" s="159"/>
      <c r="D275" s="69"/>
      <c r="E275" s="69"/>
      <c r="F275" s="160"/>
      <c r="G275" s="160"/>
      <c r="H275" s="69"/>
      <c r="I275" s="69"/>
      <c r="J275" s="4"/>
      <c r="K275" s="4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 spans="1:26" ht="15.75" customHeight="1" x14ac:dyDescent="0.3">
      <c r="A276" s="69"/>
      <c r="B276" s="69"/>
      <c r="C276" s="159"/>
      <c r="D276" s="69"/>
      <c r="E276" s="69"/>
      <c r="F276" s="160"/>
      <c r="G276" s="160"/>
      <c r="H276" s="69"/>
      <c r="I276" s="69"/>
      <c r="J276" s="4"/>
      <c r="K276" s="4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 spans="1:26" ht="15.75" customHeight="1" x14ac:dyDescent="0.3">
      <c r="A277" s="69"/>
      <c r="B277" s="69"/>
      <c r="C277" s="159"/>
      <c r="D277" s="69"/>
      <c r="E277" s="69"/>
      <c r="F277" s="160"/>
      <c r="G277" s="160"/>
      <c r="H277" s="69"/>
      <c r="I277" s="69"/>
      <c r="J277" s="4"/>
      <c r="K277" s="4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 spans="1:26" ht="15.75" customHeight="1" x14ac:dyDescent="0.3">
      <c r="A278" s="69"/>
      <c r="B278" s="69"/>
      <c r="C278" s="159"/>
      <c r="D278" s="69"/>
      <c r="E278" s="69"/>
      <c r="F278" s="160"/>
      <c r="G278" s="160"/>
      <c r="H278" s="69"/>
      <c r="I278" s="69"/>
      <c r="J278" s="4"/>
      <c r="K278" s="4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 spans="1:26" ht="15.75" customHeight="1" x14ac:dyDescent="0.3">
      <c r="A279" s="69"/>
      <c r="B279" s="69"/>
      <c r="C279" s="159"/>
      <c r="D279" s="69"/>
      <c r="E279" s="69"/>
      <c r="F279" s="160"/>
      <c r="G279" s="160"/>
      <c r="H279" s="69"/>
      <c r="I279" s="69"/>
      <c r="J279" s="4"/>
      <c r="K279" s="4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 spans="1:26" ht="15.75" customHeight="1" x14ac:dyDescent="0.3">
      <c r="A280" s="69"/>
      <c r="B280" s="69"/>
      <c r="C280" s="159"/>
      <c r="D280" s="69"/>
      <c r="E280" s="69"/>
      <c r="F280" s="160"/>
      <c r="G280" s="160"/>
      <c r="H280" s="69"/>
      <c r="I280" s="69"/>
      <c r="J280" s="4"/>
      <c r="K280" s="4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 spans="1:26" ht="15.75" customHeight="1" x14ac:dyDescent="0.3">
      <c r="A281" s="69"/>
      <c r="B281" s="69"/>
      <c r="C281" s="159"/>
      <c r="D281" s="69"/>
      <c r="E281" s="69"/>
      <c r="F281" s="160"/>
      <c r="G281" s="160"/>
      <c r="H281" s="69"/>
      <c r="I281" s="69"/>
      <c r="J281" s="4"/>
      <c r="K281" s="4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 spans="1:26" ht="15.75" customHeight="1" x14ac:dyDescent="0.3">
      <c r="A282" s="69"/>
      <c r="B282" s="69"/>
      <c r="C282" s="159"/>
      <c r="D282" s="69"/>
      <c r="E282" s="69"/>
      <c r="F282" s="160"/>
      <c r="G282" s="160"/>
      <c r="H282" s="69"/>
      <c r="I282" s="69"/>
      <c r="J282" s="4"/>
      <c r="K282" s="4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 spans="1:26" ht="15.75" customHeight="1" x14ac:dyDescent="0.3">
      <c r="A283" s="69"/>
      <c r="B283" s="69"/>
      <c r="C283" s="159"/>
      <c r="D283" s="69"/>
      <c r="E283" s="69"/>
      <c r="F283" s="160"/>
      <c r="G283" s="160"/>
      <c r="H283" s="69"/>
      <c r="I283" s="69"/>
      <c r="J283" s="4"/>
      <c r="K283" s="4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 spans="1:26" ht="15.75" customHeight="1" x14ac:dyDescent="0.3">
      <c r="A284" s="69"/>
      <c r="B284" s="69"/>
      <c r="C284" s="159"/>
      <c r="D284" s="69"/>
      <c r="E284" s="69"/>
      <c r="F284" s="160"/>
      <c r="G284" s="160"/>
      <c r="H284" s="69"/>
      <c r="I284" s="69"/>
      <c r="J284" s="4"/>
      <c r="K284" s="4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 spans="1:26" ht="15.75" customHeight="1" x14ac:dyDescent="0.3">
      <c r="A285" s="69"/>
      <c r="B285" s="69"/>
      <c r="C285" s="159"/>
      <c r="D285" s="69"/>
      <c r="E285" s="69"/>
      <c r="F285" s="160"/>
      <c r="G285" s="160"/>
      <c r="H285" s="69"/>
      <c r="I285" s="69"/>
      <c r="J285" s="4"/>
      <c r="K285" s="4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 spans="1:26" ht="15.75" customHeight="1" x14ac:dyDescent="0.3">
      <c r="A286" s="69"/>
      <c r="B286" s="69"/>
      <c r="C286" s="159"/>
      <c r="D286" s="69"/>
      <c r="E286" s="69"/>
      <c r="F286" s="160"/>
      <c r="G286" s="160"/>
      <c r="H286" s="69"/>
      <c r="I286" s="69"/>
      <c r="J286" s="4"/>
      <c r="K286" s="4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 spans="1:26" ht="15.75" customHeight="1" x14ac:dyDescent="0.3">
      <c r="A287" s="69"/>
      <c r="B287" s="69"/>
      <c r="C287" s="159"/>
      <c r="D287" s="69"/>
      <c r="E287" s="69"/>
      <c r="F287" s="160"/>
      <c r="G287" s="160"/>
      <c r="H287" s="69"/>
      <c r="I287" s="69"/>
      <c r="J287" s="4"/>
      <c r="K287" s="4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 spans="1:26" ht="15.75" customHeight="1" x14ac:dyDescent="0.3">
      <c r="A288" s="69"/>
      <c r="B288" s="69"/>
      <c r="C288" s="159"/>
      <c r="D288" s="69"/>
      <c r="E288" s="69"/>
      <c r="F288" s="160"/>
      <c r="G288" s="160"/>
      <c r="H288" s="69"/>
      <c r="I288" s="69"/>
      <c r="J288" s="4"/>
      <c r="K288" s="4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 spans="1:26" ht="15.75" customHeight="1" x14ac:dyDescent="0.3">
      <c r="A289" s="69"/>
      <c r="B289" s="69"/>
      <c r="C289" s="159"/>
      <c r="D289" s="69"/>
      <c r="E289" s="69"/>
      <c r="F289" s="160"/>
      <c r="G289" s="160"/>
      <c r="H289" s="69"/>
      <c r="I289" s="69"/>
      <c r="J289" s="4"/>
      <c r="K289" s="4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 spans="1:26" ht="15.75" customHeight="1" x14ac:dyDescent="0.3">
      <c r="A290" s="69"/>
      <c r="B290" s="69"/>
      <c r="C290" s="159"/>
      <c r="D290" s="69"/>
      <c r="E290" s="69"/>
      <c r="F290" s="160"/>
      <c r="G290" s="160"/>
      <c r="H290" s="69"/>
      <c r="I290" s="69"/>
      <c r="J290" s="4"/>
      <c r="K290" s="4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 spans="1:26" ht="15.75" customHeight="1" x14ac:dyDescent="0.3">
      <c r="A291" s="69"/>
      <c r="B291" s="69"/>
      <c r="C291" s="159"/>
      <c r="D291" s="69"/>
      <c r="E291" s="69"/>
      <c r="F291" s="160"/>
      <c r="G291" s="160"/>
      <c r="H291" s="69"/>
      <c r="I291" s="69"/>
      <c r="J291" s="4"/>
      <c r="K291" s="4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 spans="1:26" ht="15.75" customHeight="1" x14ac:dyDescent="0.3">
      <c r="A292" s="69"/>
      <c r="B292" s="69"/>
      <c r="C292" s="159"/>
      <c r="D292" s="69"/>
      <c r="E292" s="69"/>
      <c r="F292" s="160"/>
      <c r="G292" s="160"/>
      <c r="H292" s="69"/>
      <c r="I292" s="69"/>
      <c r="J292" s="4"/>
      <c r="K292" s="4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 spans="1:26" ht="15.75" customHeight="1" x14ac:dyDescent="0.3">
      <c r="A293" s="69"/>
      <c r="B293" s="69"/>
      <c r="C293" s="159"/>
      <c r="D293" s="69"/>
      <c r="E293" s="69"/>
      <c r="F293" s="160"/>
      <c r="G293" s="160"/>
      <c r="H293" s="69"/>
      <c r="I293" s="69"/>
      <c r="J293" s="4"/>
      <c r="K293" s="4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 spans="1:26" ht="15.75" customHeight="1" x14ac:dyDescent="0.3">
      <c r="A294" s="69"/>
      <c r="B294" s="69"/>
      <c r="C294" s="159"/>
      <c r="D294" s="69"/>
      <c r="E294" s="69"/>
      <c r="F294" s="160"/>
      <c r="G294" s="160"/>
      <c r="H294" s="69"/>
      <c r="I294" s="69"/>
      <c r="J294" s="4"/>
      <c r="K294" s="4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 spans="1:26" ht="15.75" customHeight="1" x14ac:dyDescent="0.3">
      <c r="A295" s="69"/>
      <c r="B295" s="69"/>
      <c r="C295" s="159"/>
      <c r="D295" s="69"/>
      <c r="E295" s="69"/>
      <c r="F295" s="160"/>
      <c r="G295" s="160"/>
      <c r="H295" s="69"/>
      <c r="I295" s="69"/>
      <c r="J295" s="4"/>
      <c r="K295" s="4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 spans="1:26" ht="15.75" customHeight="1" x14ac:dyDescent="0.3">
      <c r="A296" s="69"/>
      <c r="B296" s="69"/>
      <c r="C296" s="159"/>
      <c r="D296" s="69"/>
      <c r="E296" s="69"/>
      <c r="F296" s="160"/>
      <c r="G296" s="160"/>
      <c r="H296" s="69"/>
      <c r="I296" s="69"/>
      <c r="J296" s="4"/>
      <c r="K296" s="4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 spans="1:26" ht="15.75" customHeight="1" x14ac:dyDescent="0.3">
      <c r="A297" s="69"/>
      <c r="B297" s="69"/>
      <c r="C297" s="159"/>
      <c r="D297" s="69"/>
      <c r="E297" s="69"/>
      <c r="F297" s="160"/>
      <c r="G297" s="160"/>
      <c r="H297" s="69"/>
      <c r="I297" s="69"/>
      <c r="J297" s="4"/>
      <c r="K297" s="4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 spans="1:26" ht="15.75" customHeight="1" x14ac:dyDescent="0.3">
      <c r="A298" s="69"/>
      <c r="B298" s="69"/>
      <c r="C298" s="159"/>
      <c r="D298" s="69"/>
      <c r="E298" s="69"/>
      <c r="F298" s="160"/>
      <c r="G298" s="160"/>
      <c r="H298" s="69"/>
      <c r="I298" s="69"/>
      <c r="J298" s="4"/>
      <c r="K298" s="4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 spans="1:26" ht="15.75" customHeight="1" x14ac:dyDescent="0.3">
      <c r="A299" s="69"/>
      <c r="B299" s="69"/>
      <c r="C299" s="159"/>
      <c r="D299" s="69"/>
      <c r="E299" s="69"/>
      <c r="F299" s="160"/>
      <c r="G299" s="160"/>
      <c r="H299" s="69"/>
      <c r="I299" s="69"/>
      <c r="J299" s="4"/>
      <c r="K299" s="4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 spans="1:26" ht="15.75" customHeight="1" x14ac:dyDescent="0.3">
      <c r="A300" s="69"/>
      <c r="B300" s="69"/>
      <c r="C300" s="159"/>
      <c r="D300" s="69"/>
      <c r="E300" s="69"/>
      <c r="F300" s="160"/>
      <c r="G300" s="160"/>
      <c r="H300" s="69"/>
      <c r="I300" s="69"/>
      <c r="J300" s="4"/>
      <c r="K300" s="4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 spans="1:26" ht="15.75" customHeight="1" x14ac:dyDescent="0.3">
      <c r="A301" s="69"/>
      <c r="B301" s="69"/>
      <c r="C301" s="159"/>
      <c r="D301" s="69"/>
      <c r="E301" s="69"/>
      <c r="F301" s="160"/>
      <c r="G301" s="160"/>
      <c r="H301" s="69"/>
      <c r="I301" s="69"/>
      <c r="J301" s="4"/>
      <c r="K301" s="4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 spans="1:26" ht="15.75" customHeight="1" x14ac:dyDescent="0.3">
      <c r="A302" s="69"/>
      <c r="B302" s="69"/>
      <c r="C302" s="159"/>
      <c r="D302" s="69"/>
      <c r="E302" s="69"/>
      <c r="F302" s="160"/>
      <c r="G302" s="160"/>
      <c r="H302" s="69"/>
      <c r="I302" s="69"/>
      <c r="J302" s="4"/>
      <c r="K302" s="4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 spans="1:26" ht="15.75" customHeight="1" x14ac:dyDescent="0.3">
      <c r="A303" s="69"/>
      <c r="B303" s="69"/>
      <c r="C303" s="159"/>
      <c r="D303" s="69"/>
      <c r="E303" s="69"/>
      <c r="F303" s="160"/>
      <c r="G303" s="160"/>
      <c r="H303" s="69"/>
      <c r="I303" s="69"/>
      <c r="J303" s="4"/>
      <c r="K303" s="4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 spans="1:26" ht="15.75" customHeight="1" x14ac:dyDescent="0.3">
      <c r="A304" s="69"/>
      <c r="B304" s="69"/>
      <c r="C304" s="159"/>
      <c r="D304" s="69"/>
      <c r="E304" s="69"/>
      <c r="F304" s="160"/>
      <c r="G304" s="160"/>
      <c r="H304" s="69"/>
      <c r="I304" s="69"/>
      <c r="J304" s="4"/>
      <c r="K304" s="4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 spans="1:26" ht="15.75" customHeight="1" x14ac:dyDescent="0.3">
      <c r="A305" s="69"/>
      <c r="B305" s="69"/>
      <c r="C305" s="159"/>
      <c r="D305" s="69"/>
      <c r="E305" s="69"/>
      <c r="F305" s="160"/>
      <c r="G305" s="160"/>
      <c r="H305" s="69"/>
      <c r="I305" s="69"/>
      <c r="J305" s="4"/>
      <c r="K305" s="4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 spans="1:26" ht="15.75" customHeight="1" x14ac:dyDescent="0.3">
      <c r="A306" s="69"/>
      <c r="B306" s="69"/>
      <c r="C306" s="159"/>
      <c r="D306" s="69"/>
      <c r="E306" s="69"/>
      <c r="F306" s="160"/>
      <c r="G306" s="160"/>
      <c r="H306" s="69"/>
      <c r="I306" s="69"/>
      <c r="J306" s="4"/>
      <c r="K306" s="4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 spans="1:26" ht="15.75" customHeight="1" x14ac:dyDescent="0.3">
      <c r="A307" s="69"/>
      <c r="B307" s="69"/>
      <c r="C307" s="159"/>
      <c r="D307" s="69"/>
      <c r="E307" s="69"/>
      <c r="F307" s="160"/>
      <c r="G307" s="160"/>
      <c r="H307" s="69"/>
      <c r="I307" s="69"/>
      <c r="J307" s="4"/>
      <c r="K307" s="4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 spans="1:26" ht="15.75" customHeight="1" x14ac:dyDescent="0.3">
      <c r="A308" s="69"/>
      <c r="B308" s="69"/>
      <c r="C308" s="159"/>
      <c r="D308" s="69"/>
      <c r="E308" s="69"/>
      <c r="F308" s="160"/>
      <c r="G308" s="160"/>
      <c r="H308" s="69"/>
      <c r="I308" s="69"/>
      <c r="J308" s="4"/>
      <c r="K308" s="4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 spans="1:26" ht="15.75" customHeight="1" x14ac:dyDescent="0.3">
      <c r="A309" s="69"/>
      <c r="B309" s="69"/>
      <c r="C309" s="159"/>
      <c r="D309" s="69"/>
      <c r="E309" s="69"/>
      <c r="F309" s="160"/>
      <c r="G309" s="160"/>
      <c r="H309" s="69"/>
      <c r="I309" s="69"/>
      <c r="J309" s="4"/>
      <c r="K309" s="4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 spans="1:26" ht="15.75" customHeight="1" x14ac:dyDescent="0.3">
      <c r="A310" s="69"/>
      <c r="B310" s="69"/>
      <c r="C310" s="159"/>
      <c r="D310" s="69"/>
      <c r="E310" s="69"/>
      <c r="F310" s="160"/>
      <c r="G310" s="160"/>
      <c r="H310" s="69"/>
      <c r="I310" s="69"/>
      <c r="J310" s="4"/>
      <c r="K310" s="4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 spans="1:26" ht="15.75" customHeight="1" x14ac:dyDescent="0.3">
      <c r="A311" s="69"/>
      <c r="B311" s="69"/>
      <c r="C311" s="159"/>
      <c r="D311" s="69"/>
      <c r="E311" s="69"/>
      <c r="F311" s="160"/>
      <c r="G311" s="160"/>
      <c r="H311" s="69"/>
      <c r="I311" s="69"/>
      <c r="J311" s="4"/>
      <c r="K311" s="4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 spans="1:26" ht="15.75" customHeight="1" x14ac:dyDescent="0.3">
      <c r="A312" s="69"/>
      <c r="B312" s="69"/>
      <c r="C312" s="159"/>
      <c r="D312" s="69"/>
      <c r="E312" s="69"/>
      <c r="F312" s="160"/>
      <c r="G312" s="160"/>
      <c r="H312" s="69"/>
      <c r="I312" s="69"/>
      <c r="J312" s="4"/>
      <c r="K312" s="4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 spans="1:26" ht="15.75" customHeight="1" x14ac:dyDescent="0.3">
      <c r="A313" s="69"/>
      <c r="B313" s="69"/>
      <c r="C313" s="159"/>
      <c r="D313" s="69"/>
      <c r="E313" s="69"/>
      <c r="F313" s="160"/>
      <c r="G313" s="160"/>
      <c r="H313" s="69"/>
      <c r="I313" s="69"/>
      <c r="J313" s="4"/>
      <c r="K313" s="4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 spans="1:26" ht="15.75" customHeight="1" x14ac:dyDescent="0.3">
      <c r="A314" s="69"/>
      <c r="B314" s="69"/>
      <c r="C314" s="159"/>
      <c r="D314" s="69"/>
      <c r="E314" s="69"/>
      <c r="F314" s="160"/>
      <c r="G314" s="160"/>
      <c r="H314" s="69"/>
      <c r="I314" s="69"/>
      <c r="J314" s="4"/>
      <c r="K314" s="4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 spans="1:26" ht="15.75" customHeight="1" x14ac:dyDescent="0.3">
      <c r="A315" s="69"/>
      <c r="B315" s="69"/>
      <c r="C315" s="159"/>
      <c r="D315" s="69"/>
      <c r="E315" s="69"/>
      <c r="F315" s="160"/>
      <c r="G315" s="160"/>
      <c r="H315" s="69"/>
      <c r="I315" s="69"/>
      <c r="J315" s="4"/>
      <c r="K315" s="4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 spans="1:26" ht="15.75" customHeight="1" x14ac:dyDescent="0.3">
      <c r="A316" s="69"/>
      <c r="B316" s="69"/>
      <c r="C316" s="159"/>
      <c r="D316" s="69"/>
      <c r="E316" s="69"/>
      <c r="F316" s="160"/>
      <c r="G316" s="160"/>
      <c r="H316" s="69"/>
      <c r="I316" s="69"/>
      <c r="J316" s="4"/>
      <c r="K316" s="4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 spans="1:26" ht="15.75" customHeight="1" x14ac:dyDescent="0.3">
      <c r="A317" s="69"/>
      <c r="B317" s="69"/>
      <c r="C317" s="159"/>
      <c r="D317" s="69"/>
      <c r="E317" s="69"/>
      <c r="F317" s="160"/>
      <c r="G317" s="160"/>
      <c r="H317" s="69"/>
      <c r="I317" s="69"/>
      <c r="J317" s="4"/>
      <c r="K317" s="4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 spans="1:26" ht="15.75" customHeight="1" x14ac:dyDescent="0.3">
      <c r="A318" s="69"/>
      <c r="B318" s="69"/>
      <c r="C318" s="159"/>
      <c r="D318" s="69"/>
      <c r="E318" s="69"/>
      <c r="F318" s="160"/>
      <c r="G318" s="160"/>
      <c r="H318" s="69"/>
      <c r="I318" s="69"/>
      <c r="J318" s="4"/>
      <c r="K318" s="4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 spans="1:26" ht="15.75" customHeight="1" x14ac:dyDescent="0.3">
      <c r="A319" s="69"/>
      <c r="B319" s="69"/>
      <c r="C319" s="159"/>
      <c r="D319" s="69"/>
      <c r="E319" s="69"/>
      <c r="F319" s="160"/>
      <c r="G319" s="160"/>
      <c r="H319" s="69"/>
      <c r="I319" s="69"/>
      <c r="J319" s="4"/>
      <c r="K319" s="4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 spans="1:26" ht="15.75" customHeight="1" x14ac:dyDescent="0.3">
      <c r="A320" s="69"/>
      <c r="B320" s="69"/>
      <c r="C320" s="159"/>
      <c r="D320" s="69"/>
      <c r="E320" s="69"/>
      <c r="F320" s="160"/>
      <c r="G320" s="160"/>
      <c r="H320" s="69"/>
      <c r="I320" s="69"/>
      <c r="J320" s="4"/>
      <c r="K320" s="4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 spans="1:26" ht="15.75" customHeight="1" x14ac:dyDescent="0.3">
      <c r="A321" s="69"/>
      <c r="B321" s="69"/>
      <c r="C321" s="159"/>
      <c r="D321" s="69"/>
      <c r="E321" s="69"/>
      <c r="F321" s="160"/>
      <c r="G321" s="160"/>
      <c r="H321" s="69"/>
      <c r="I321" s="69"/>
      <c r="J321" s="4"/>
      <c r="K321" s="4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 spans="1:26" ht="15.75" customHeight="1" x14ac:dyDescent="0.3">
      <c r="A322" s="69"/>
      <c r="B322" s="69"/>
      <c r="C322" s="159"/>
      <c r="D322" s="69"/>
      <c r="E322" s="69"/>
      <c r="F322" s="160"/>
      <c r="G322" s="160"/>
      <c r="H322" s="69"/>
      <c r="I322" s="69"/>
      <c r="J322" s="4"/>
      <c r="K322" s="4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 spans="1:26" ht="15.75" customHeight="1" x14ac:dyDescent="0.3">
      <c r="A323" s="69"/>
      <c r="B323" s="69"/>
      <c r="C323" s="159"/>
      <c r="D323" s="69"/>
      <c r="E323" s="69"/>
      <c r="F323" s="160"/>
      <c r="G323" s="160"/>
      <c r="H323" s="69"/>
      <c r="I323" s="69"/>
      <c r="J323" s="4"/>
      <c r="K323" s="4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 spans="1:26" ht="15.75" customHeight="1" x14ac:dyDescent="0.3">
      <c r="A324" s="69"/>
      <c r="B324" s="69"/>
      <c r="C324" s="159"/>
      <c r="D324" s="69"/>
      <c r="E324" s="69"/>
      <c r="F324" s="160"/>
      <c r="G324" s="160"/>
      <c r="H324" s="69"/>
      <c r="I324" s="69"/>
      <c r="J324" s="4"/>
      <c r="K324" s="4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 spans="1:26" ht="15.75" customHeight="1" x14ac:dyDescent="0.3">
      <c r="A325" s="69"/>
      <c r="B325" s="69"/>
      <c r="C325" s="159"/>
      <c r="D325" s="69"/>
      <c r="E325" s="69"/>
      <c r="F325" s="160"/>
      <c r="G325" s="160"/>
      <c r="H325" s="69"/>
      <c r="I325" s="69"/>
      <c r="J325" s="4"/>
      <c r="K325" s="4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 spans="1:26" ht="15.75" customHeight="1" x14ac:dyDescent="0.3">
      <c r="A326" s="69"/>
      <c r="B326" s="69"/>
      <c r="C326" s="159"/>
      <c r="D326" s="69"/>
      <c r="E326" s="69"/>
      <c r="F326" s="160"/>
      <c r="G326" s="160"/>
      <c r="H326" s="69"/>
      <c r="I326" s="69"/>
      <c r="J326" s="4"/>
      <c r="K326" s="4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 spans="1:26" ht="15.75" customHeight="1" x14ac:dyDescent="0.3">
      <c r="A327" s="69"/>
      <c r="B327" s="69"/>
      <c r="C327" s="159"/>
      <c r="D327" s="69"/>
      <c r="E327" s="69"/>
      <c r="F327" s="160"/>
      <c r="G327" s="160"/>
      <c r="H327" s="69"/>
      <c r="I327" s="69"/>
      <c r="J327" s="4"/>
      <c r="K327" s="4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 spans="1:26" ht="15.75" customHeight="1" x14ac:dyDescent="0.3">
      <c r="A328" s="69"/>
      <c r="B328" s="69"/>
      <c r="C328" s="159"/>
      <c r="D328" s="69"/>
      <c r="E328" s="69"/>
      <c r="F328" s="160"/>
      <c r="G328" s="160"/>
      <c r="H328" s="69"/>
      <c r="I328" s="69"/>
      <c r="J328" s="4"/>
      <c r="K328" s="4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 spans="1:26" ht="15.75" customHeight="1" x14ac:dyDescent="0.3">
      <c r="A329" s="69"/>
      <c r="B329" s="69"/>
      <c r="C329" s="159"/>
      <c r="D329" s="69"/>
      <c r="E329" s="69"/>
      <c r="F329" s="160"/>
      <c r="G329" s="160"/>
      <c r="H329" s="69"/>
      <c r="I329" s="69"/>
      <c r="J329" s="4"/>
      <c r="K329" s="4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 spans="1:26" ht="15.75" customHeight="1" x14ac:dyDescent="0.3">
      <c r="A330" s="69"/>
      <c r="B330" s="69"/>
      <c r="C330" s="159"/>
      <c r="D330" s="69"/>
      <c r="E330" s="69"/>
      <c r="F330" s="160"/>
      <c r="G330" s="160"/>
      <c r="H330" s="69"/>
      <c r="I330" s="69"/>
      <c r="J330" s="4"/>
      <c r="K330" s="4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 spans="1:26" ht="15.75" customHeight="1" x14ac:dyDescent="0.3">
      <c r="A331" s="69"/>
      <c r="B331" s="69"/>
      <c r="C331" s="159"/>
      <c r="D331" s="69"/>
      <c r="E331" s="69"/>
      <c r="F331" s="160"/>
      <c r="G331" s="160"/>
      <c r="H331" s="69"/>
      <c r="I331" s="69"/>
      <c r="J331" s="4"/>
      <c r="K331" s="4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 spans="1:26" ht="15.75" customHeight="1" x14ac:dyDescent="0.3">
      <c r="A332" s="69"/>
      <c r="B332" s="69"/>
      <c r="C332" s="159"/>
      <c r="D332" s="69"/>
      <c r="E332" s="69"/>
      <c r="F332" s="160"/>
      <c r="G332" s="160"/>
      <c r="H332" s="69"/>
      <c r="I332" s="69"/>
      <c r="J332" s="4"/>
      <c r="K332" s="4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 spans="1:26" ht="15.75" customHeight="1" x14ac:dyDescent="0.3">
      <c r="A333" s="69"/>
      <c r="B333" s="69"/>
      <c r="C333" s="159"/>
      <c r="D333" s="69"/>
      <c r="E333" s="69"/>
      <c r="F333" s="160"/>
      <c r="G333" s="160"/>
      <c r="H333" s="69"/>
      <c r="I333" s="69"/>
      <c r="J333" s="4"/>
      <c r="K333" s="4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 spans="1:26" ht="15.75" customHeight="1" x14ac:dyDescent="0.3">
      <c r="A334" s="69"/>
      <c r="B334" s="69"/>
      <c r="C334" s="159"/>
      <c r="D334" s="69"/>
      <c r="E334" s="69"/>
      <c r="F334" s="160"/>
      <c r="G334" s="160"/>
      <c r="H334" s="69"/>
      <c r="I334" s="69"/>
      <c r="J334" s="4"/>
      <c r="K334" s="4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 spans="1:26" ht="15.75" customHeight="1" x14ac:dyDescent="0.3">
      <c r="A335" s="69"/>
      <c r="B335" s="69"/>
      <c r="C335" s="159"/>
      <c r="D335" s="69"/>
      <c r="E335" s="69"/>
      <c r="F335" s="160"/>
      <c r="G335" s="160"/>
      <c r="H335" s="69"/>
      <c r="I335" s="69"/>
      <c r="J335" s="4"/>
      <c r="K335" s="4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 spans="1:26" ht="15.75" customHeight="1" x14ac:dyDescent="0.3">
      <c r="A336" s="69"/>
      <c r="B336" s="69"/>
      <c r="C336" s="159"/>
      <c r="D336" s="69"/>
      <c r="E336" s="69"/>
      <c r="F336" s="160"/>
      <c r="G336" s="160"/>
      <c r="H336" s="69"/>
      <c r="I336" s="69"/>
      <c r="J336" s="4"/>
      <c r="K336" s="4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 spans="1:26" ht="15.75" customHeight="1" x14ac:dyDescent="0.3">
      <c r="A337" s="69"/>
      <c r="B337" s="69"/>
      <c r="C337" s="159"/>
      <c r="D337" s="69"/>
      <c r="E337" s="69"/>
      <c r="F337" s="160"/>
      <c r="G337" s="160"/>
      <c r="H337" s="69"/>
      <c r="I337" s="69"/>
      <c r="J337" s="4"/>
      <c r="K337" s="4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 spans="1:26" ht="15.75" customHeight="1" x14ac:dyDescent="0.3">
      <c r="A338" s="69"/>
      <c r="B338" s="69"/>
      <c r="C338" s="159"/>
      <c r="D338" s="69"/>
      <c r="E338" s="69"/>
      <c r="F338" s="160"/>
      <c r="G338" s="160"/>
      <c r="H338" s="69"/>
      <c r="I338" s="69"/>
      <c r="J338" s="4"/>
      <c r="K338" s="4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 spans="1:26" ht="15.75" customHeight="1" x14ac:dyDescent="0.3">
      <c r="A339" s="69"/>
      <c r="B339" s="69"/>
      <c r="C339" s="159"/>
      <c r="D339" s="69"/>
      <c r="E339" s="69"/>
      <c r="F339" s="160"/>
      <c r="G339" s="160"/>
      <c r="H339" s="69"/>
      <c r="I339" s="69"/>
      <c r="J339" s="4"/>
      <c r="K339" s="4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 spans="1:26" ht="15.75" customHeight="1" x14ac:dyDescent="0.3">
      <c r="A340" s="69"/>
      <c r="B340" s="69"/>
      <c r="C340" s="159"/>
      <c r="D340" s="69"/>
      <c r="E340" s="69"/>
      <c r="F340" s="160"/>
      <c r="G340" s="160"/>
      <c r="H340" s="69"/>
      <c r="I340" s="69"/>
      <c r="J340" s="4"/>
      <c r="K340" s="4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 spans="1:26" ht="15.75" customHeight="1" x14ac:dyDescent="0.3">
      <c r="A341" s="69"/>
      <c r="B341" s="69"/>
      <c r="C341" s="159"/>
      <c r="D341" s="69"/>
      <c r="E341" s="69"/>
      <c r="F341" s="160"/>
      <c r="G341" s="160"/>
      <c r="H341" s="69"/>
      <c r="I341" s="69"/>
      <c r="J341" s="4"/>
      <c r="K341" s="4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 spans="1:26" ht="15.75" customHeight="1" x14ac:dyDescent="0.3">
      <c r="A342" s="69"/>
      <c r="B342" s="69"/>
      <c r="C342" s="159"/>
      <c r="D342" s="69"/>
      <c r="E342" s="69"/>
      <c r="F342" s="160"/>
      <c r="G342" s="160"/>
      <c r="H342" s="69"/>
      <c r="I342" s="69"/>
      <c r="J342" s="4"/>
      <c r="K342" s="4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 spans="1:26" ht="15.75" customHeight="1" x14ac:dyDescent="0.3">
      <c r="A343" s="69"/>
      <c r="B343" s="69"/>
      <c r="C343" s="159"/>
      <c r="D343" s="69"/>
      <c r="E343" s="69"/>
      <c r="F343" s="160"/>
      <c r="G343" s="160"/>
      <c r="H343" s="69"/>
      <c r="I343" s="69"/>
      <c r="J343" s="4"/>
      <c r="K343" s="4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 spans="1:26" ht="15.75" customHeight="1" x14ac:dyDescent="0.3">
      <c r="A344" s="69"/>
      <c r="B344" s="69"/>
      <c r="C344" s="159"/>
      <c r="D344" s="69"/>
      <c r="E344" s="69"/>
      <c r="F344" s="160"/>
      <c r="G344" s="160"/>
      <c r="H344" s="69"/>
      <c r="I344" s="69"/>
      <c r="J344" s="4"/>
      <c r="K344" s="4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 spans="1:26" ht="15.75" customHeight="1" x14ac:dyDescent="0.3">
      <c r="A345" s="69"/>
      <c r="B345" s="69"/>
      <c r="C345" s="159"/>
      <c r="D345" s="69"/>
      <c r="E345" s="69"/>
      <c r="F345" s="160"/>
      <c r="G345" s="160"/>
      <c r="H345" s="69"/>
      <c r="I345" s="69"/>
      <c r="J345" s="4"/>
      <c r="K345" s="4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 spans="1:26" ht="15.75" customHeight="1" x14ac:dyDescent="0.3">
      <c r="A346" s="69"/>
      <c r="B346" s="69"/>
      <c r="C346" s="159"/>
      <c r="D346" s="69"/>
      <c r="E346" s="69"/>
      <c r="F346" s="160"/>
      <c r="G346" s="160"/>
      <c r="H346" s="69"/>
      <c r="I346" s="69"/>
      <c r="J346" s="4"/>
      <c r="K346" s="4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 spans="1:26" ht="15.75" customHeight="1" x14ac:dyDescent="0.3">
      <c r="A347" s="69"/>
      <c r="B347" s="69"/>
      <c r="C347" s="159"/>
      <c r="D347" s="69"/>
      <c r="E347" s="69"/>
      <c r="F347" s="160"/>
      <c r="G347" s="160"/>
      <c r="H347" s="69"/>
      <c r="I347" s="69"/>
      <c r="J347" s="4"/>
      <c r="K347" s="4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 spans="1:26" ht="15.75" customHeight="1" x14ac:dyDescent="0.3">
      <c r="A348" s="69"/>
      <c r="B348" s="69"/>
      <c r="C348" s="159"/>
      <c r="D348" s="69"/>
      <c r="E348" s="69"/>
      <c r="F348" s="160"/>
      <c r="G348" s="160"/>
      <c r="H348" s="69"/>
      <c r="I348" s="69"/>
      <c r="J348" s="4"/>
      <c r="K348" s="4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 spans="1:26" ht="15.75" customHeight="1" x14ac:dyDescent="0.3">
      <c r="A349" s="69"/>
      <c r="B349" s="69"/>
      <c r="C349" s="159"/>
      <c r="D349" s="69"/>
      <c r="E349" s="69"/>
      <c r="F349" s="160"/>
      <c r="G349" s="160"/>
      <c r="H349" s="69"/>
      <c r="I349" s="69"/>
      <c r="J349" s="4"/>
      <c r="K349" s="4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 spans="1:26" ht="15.75" customHeight="1" x14ac:dyDescent="0.3">
      <c r="A350" s="69"/>
      <c r="B350" s="69"/>
      <c r="C350" s="159"/>
      <c r="D350" s="69"/>
      <c r="E350" s="69"/>
      <c r="F350" s="160"/>
      <c r="G350" s="160"/>
      <c r="H350" s="69"/>
      <c r="I350" s="69"/>
      <c r="J350" s="4"/>
      <c r="K350" s="4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 spans="1:26" ht="15.75" customHeight="1" x14ac:dyDescent="0.3">
      <c r="A351" s="69"/>
      <c r="B351" s="69"/>
      <c r="C351" s="159"/>
      <c r="D351" s="69"/>
      <c r="E351" s="69"/>
      <c r="F351" s="160"/>
      <c r="G351" s="160"/>
      <c r="H351" s="69"/>
      <c r="I351" s="69"/>
      <c r="J351" s="4"/>
      <c r="K351" s="4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 spans="1:26" ht="15.75" customHeight="1" x14ac:dyDescent="0.3">
      <c r="A352" s="69"/>
      <c r="B352" s="69"/>
      <c r="C352" s="159"/>
      <c r="D352" s="69"/>
      <c r="E352" s="69"/>
      <c r="F352" s="160"/>
      <c r="G352" s="160"/>
      <c r="H352" s="69"/>
      <c r="I352" s="69"/>
      <c r="J352" s="4"/>
      <c r="K352" s="4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 spans="1:26" ht="15.75" customHeight="1" x14ac:dyDescent="0.3">
      <c r="A353" s="69"/>
      <c r="B353" s="69"/>
      <c r="C353" s="159"/>
      <c r="D353" s="69"/>
      <c r="E353" s="69"/>
      <c r="F353" s="160"/>
      <c r="G353" s="160"/>
      <c r="H353" s="69"/>
      <c r="I353" s="69"/>
      <c r="J353" s="4"/>
      <c r="K353" s="4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 spans="1:26" ht="15.75" customHeight="1" x14ac:dyDescent="0.3">
      <c r="A354" s="69"/>
      <c r="B354" s="69"/>
      <c r="C354" s="159"/>
      <c r="D354" s="69"/>
      <c r="E354" s="69"/>
      <c r="F354" s="160"/>
      <c r="G354" s="160"/>
      <c r="H354" s="69"/>
      <c r="I354" s="69"/>
      <c r="J354" s="4"/>
      <c r="K354" s="4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 spans="1:26" ht="15.75" customHeight="1" x14ac:dyDescent="0.3">
      <c r="A355" s="69"/>
      <c r="B355" s="69"/>
      <c r="C355" s="159"/>
      <c r="D355" s="69"/>
      <c r="E355" s="69"/>
      <c r="F355" s="160"/>
      <c r="G355" s="160"/>
      <c r="H355" s="69"/>
      <c r="I355" s="69"/>
      <c r="J355" s="4"/>
      <c r="K355" s="4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 spans="1:26" ht="15.75" customHeight="1" x14ac:dyDescent="0.3">
      <c r="A356" s="69"/>
      <c r="B356" s="69"/>
      <c r="C356" s="159"/>
      <c r="D356" s="69"/>
      <c r="E356" s="69"/>
      <c r="F356" s="160"/>
      <c r="G356" s="160"/>
      <c r="H356" s="69"/>
      <c r="I356" s="69"/>
      <c r="J356" s="4"/>
      <c r="K356" s="4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 spans="1:26" ht="15.75" customHeight="1" x14ac:dyDescent="0.3">
      <c r="A357" s="69"/>
      <c r="B357" s="69"/>
      <c r="C357" s="159"/>
      <c r="D357" s="69"/>
      <c r="E357" s="69"/>
      <c r="F357" s="160"/>
      <c r="G357" s="160"/>
      <c r="H357" s="69"/>
      <c r="I357" s="69"/>
      <c r="J357" s="4"/>
      <c r="K357" s="4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 spans="1:26" ht="15.75" customHeight="1" x14ac:dyDescent="0.3">
      <c r="A358" s="69"/>
      <c r="B358" s="69"/>
      <c r="C358" s="159"/>
      <c r="D358" s="69"/>
      <c r="E358" s="69"/>
      <c r="F358" s="160"/>
      <c r="G358" s="160"/>
      <c r="H358" s="69"/>
      <c r="I358" s="69"/>
      <c r="J358" s="4"/>
      <c r="K358" s="4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 spans="1:26" ht="15.75" customHeight="1" x14ac:dyDescent="0.3">
      <c r="A359" s="69"/>
      <c r="B359" s="69"/>
      <c r="C359" s="159"/>
      <c r="D359" s="69"/>
      <c r="E359" s="69"/>
      <c r="F359" s="160"/>
      <c r="G359" s="160"/>
      <c r="H359" s="69"/>
      <c r="I359" s="69"/>
      <c r="J359" s="4"/>
      <c r="K359" s="4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 spans="1:26" ht="15.75" customHeight="1" x14ac:dyDescent="0.3">
      <c r="A360" s="69"/>
      <c r="B360" s="69"/>
      <c r="C360" s="159"/>
      <c r="D360" s="69"/>
      <c r="E360" s="69"/>
      <c r="F360" s="160"/>
      <c r="G360" s="160"/>
      <c r="H360" s="69"/>
      <c r="I360" s="69"/>
      <c r="J360" s="4"/>
      <c r="K360" s="4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 spans="1:26" ht="15.75" customHeight="1" x14ac:dyDescent="0.3">
      <c r="A361" s="69"/>
      <c r="B361" s="69"/>
      <c r="C361" s="159"/>
      <c r="D361" s="69"/>
      <c r="E361" s="69"/>
      <c r="F361" s="160"/>
      <c r="G361" s="160"/>
      <c r="H361" s="69"/>
      <c r="I361" s="69"/>
      <c r="J361" s="4"/>
      <c r="K361" s="4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 spans="1:26" ht="15.75" customHeight="1" x14ac:dyDescent="0.3">
      <c r="A362" s="69"/>
      <c r="B362" s="69"/>
      <c r="C362" s="159"/>
      <c r="D362" s="69"/>
      <c r="E362" s="69"/>
      <c r="F362" s="160"/>
      <c r="G362" s="160"/>
      <c r="H362" s="69"/>
      <c r="I362" s="69"/>
      <c r="J362" s="4"/>
      <c r="K362" s="4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 spans="1:26" ht="15.75" customHeight="1" x14ac:dyDescent="0.3">
      <c r="A363" s="69"/>
      <c r="B363" s="69"/>
      <c r="C363" s="159"/>
      <c r="D363" s="69"/>
      <c r="E363" s="69"/>
      <c r="F363" s="160"/>
      <c r="G363" s="160"/>
      <c r="H363" s="69"/>
      <c r="I363" s="69"/>
      <c r="J363" s="4"/>
      <c r="K363" s="4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 spans="1:26" ht="15.75" customHeight="1" x14ac:dyDescent="0.3">
      <c r="A364" s="69"/>
      <c r="B364" s="69"/>
      <c r="C364" s="159"/>
      <c r="D364" s="69"/>
      <c r="E364" s="69"/>
      <c r="F364" s="160"/>
      <c r="G364" s="160"/>
      <c r="H364" s="69"/>
      <c r="I364" s="69"/>
      <c r="J364" s="4"/>
      <c r="K364" s="4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 spans="1:26" ht="15.75" customHeight="1" x14ac:dyDescent="0.3">
      <c r="A365" s="69"/>
      <c r="B365" s="69"/>
      <c r="C365" s="159"/>
      <c r="D365" s="69"/>
      <c r="E365" s="69"/>
      <c r="F365" s="160"/>
      <c r="G365" s="160"/>
      <c r="H365" s="69"/>
      <c r="I365" s="69"/>
      <c r="J365" s="4"/>
      <c r="K365" s="4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 spans="1:26" ht="15.75" customHeight="1" x14ac:dyDescent="0.3">
      <c r="A366" s="69"/>
      <c r="B366" s="69"/>
      <c r="C366" s="159"/>
      <c r="D366" s="69"/>
      <c r="E366" s="69"/>
      <c r="F366" s="160"/>
      <c r="G366" s="160"/>
      <c r="H366" s="69"/>
      <c r="I366" s="69"/>
      <c r="J366" s="4"/>
      <c r="K366" s="4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 spans="1:26" ht="15.75" customHeight="1" x14ac:dyDescent="0.3">
      <c r="A367" s="69"/>
      <c r="B367" s="69"/>
      <c r="C367" s="159"/>
      <c r="D367" s="69"/>
      <c r="E367" s="69"/>
      <c r="F367" s="160"/>
      <c r="G367" s="160"/>
      <c r="H367" s="69"/>
      <c r="I367" s="69"/>
      <c r="J367" s="4"/>
      <c r="K367" s="4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 spans="1:26" ht="15.75" customHeight="1" x14ac:dyDescent="0.3">
      <c r="A368" s="69"/>
      <c r="B368" s="69"/>
      <c r="C368" s="159"/>
      <c r="D368" s="69"/>
      <c r="E368" s="69"/>
      <c r="F368" s="160"/>
      <c r="G368" s="160"/>
      <c r="H368" s="69"/>
      <c r="I368" s="69"/>
      <c r="J368" s="4"/>
      <c r="K368" s="4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 spans="1:26" ht="15.75" customHeight="1" x14ac:dyDescent="0.3">
      <c r="A369" s="69"/>
      <c r="B369" s="69"/>
      <c r="C369" s="159"/>
      <c r="D369" s="69"/>
      <c r="E369" s="69"/>
      <c r="F369" s="160"/>
      <c r="G369" s="160"/>
      <c r="H369" s="69"/>
      <c r="I369" s="69"/>
      <c r="J369" s="4"/>
      <c r="K369" s="4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 spans="1:26" ht="15.75" customHeight="1" x14ac:dyDescent="0.3">
      <c r="A370" s="69"/>
      <c r="B370" s="69"/>
      <c r="C370" s="159"/>
      <c r="D370" s="69"/>
      <c r="E370" s="69"/>
      <c r="F370" s="160"/>
      <c r="G370" s="160"/>
      <c r="H370" s="69"/>
      <c r="I370" s="69"/>
      <c r="J370" s="4"/>
      <c r="K370" s="4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 spans="1:26" ht="15.75" customHeight="1" x14ac:dyDescent="0.3">
      <c r="A371" s="69"/>
      <c r="B371" s="69"/>
      <c r="C371" s="159"/>
      <c r="D371" s="69"/>
      <c r="E371" s="69"/>
      <c r="F371" s="160"/>
      <c r="G371" s="160"/>
      <c r="H371" s="69"/>
      <c r="I371" s="69"/>
      <c r="J371" s="4"/>
      <c r="K371" s="4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 spans="1:26" ht="15.75" customHeight="1" x14ac:dyDescent="0.3">
      <c r="A372" s="69"/>
      <c r="B372" s="69"/>
      <c r="C372" s="159"/>
      <c r="D372" s="69"/>
      <c r="E372" s="69"/>
      <c r="F372" s="160"/>
      <c r="G372" s="160"/>
      <c r="H372" s="69"/>
      <c r="I372" s="69"/>
      <c r="J372" s="4"/>
      <c r="K372" s="4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 spans="1:26" ht="15.75" customHeight="1" x14ac:dyDescent="0.3">
      <c r="A373" s="69"/>
      <c r="B373" s="69"/>
      <c r="C373" s="159"/>
      <c r="D373" s="69"/>
      <c r="E373" s="69"/>
      <c r="F373" s="160"/>
      <c r="G373" s="160"/>
      <c r="H373" s="69"/>
      <c r="I373" s="69"/>
      <c r="J373" s="4"/>
      <c r="K373" s="4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 spans="1:26" ht="15.75" customHeight="1" x14ac:dyDescent="0.3">
      <c r="A374" s="69"/>
      <c r="B374" s="69"/>
      <c r="C374" s="159"/>
      <c r="D374" s="69"/>
      <c r="E374" s="69"/>
      <c r="F374" s="160"/>
      <c r="G374" s="160"/>
      <c r="H374" s="69"/>
      <c r="I374" s="69"/>
      <c r="J374" s="4"/>
      <c r="K374" s="4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 spans="1:26" ht="15.75" customHeight="1" x14ac:dyDescent="0.3">
      <c r="A375" s="69"/>
      <c r="B375" s="69"/>
      <c r="C375" s="159"/>
      <c r="D375" s="69"/>
      <c r="E375" s="69"/>
      <c r="F375" s="160"/>
      <c r="G375" s="160"/>
      <c r="H375" s="69"/>
      <c r="I375" s="69"/>
      <c r="J375" s="4"/>
      <c r="K375" s="4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 spans="1:26" ht="15.75" customHeight="1" x14ac:dyDescent="0.3">
      <c r="A376" s="69"/>
      <c r="B376" s="69"/>
      <c r="C376" s="159"/>
      <c r="D376" s="69"/>
      <c r="E376" s="69"/>
      <c r="F376" s="160"/>
      <c r="G376" s="160"/>
      <c r="H376" s="69"/>
      <c r="I376" s="69"/>
      <c r="J376" s="4"/>
      <c r="K376" s="4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 spans="1:26" ht="15.75" customHeight="1" x14ac:dyDescent="0.3">
      <c r="A377" s="69"/>
      <c r="B377" s="69"/>
      <c r="C377" s="159"/>
      <c r="D377" s="69"/>
      <c r="E377" s="69"/>
      <c r="F377" s="160"/>
      <c r="G377" s="160"/>
      <c r="H377" s="69"/>
      <c r="I377" s="69"/>
      <c r="J377" s="4"/>
      <c r="K377" s="4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 spans="1:26" ht="15.75" customHeight="1" x14ac:dyDescent="0.3">
      <c r="A378" s="69"/>
      <c r="B378" s="69"/>
      <c r="C378" s="159"/>
      <c r="D378" s="69"/>
      <c r="E378" s="69"/>
      <c r="F378" s="160"/>
      <c r="G378" s="160"/>
      <c r="H378" s="69"/>
      <c r="I378" s="69"/>
      <c r="J378" s="4"/>
      <c r="K378" s="4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 spans="1:26" ht="15.75" customHeight="1" x14ac:dyDescent="0.3">
      <c r="A379" s="69"/>
      <c r="B379" s="69"/>
      <c r="C379" s="159"/>
      <c r="D379" s="69"/>
      <c r="E379" s="69"/>
      <c r="F379" s="160"/>
      <c r="G379" s="160"/>
      <c r="H379" s="69"/>
      <c r="I379" s="69"/>
      <c r="J379" s="4"/>
      <c r="K379" s="4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 spans="1:26" ht="15.75" customHeight="1" x14ac:dyDescent="0.3">
      <c r="A380" s="69"/>
      <c r="B380" s="69"/>
      <c r="C380" s="159"/>
      <c r="D380" s="69"/>
      <c r="E380" s="69"/>
      <c r="F380" s="160"/>
      <c r="G380" s="160"/>
      <c r="H380" s="69"/>
      <c r="I380" s="69"/>
      <c r="J380" s="4"/>
      <c r="K380" s="4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 spans="1:26" ht="15.75" customHeight="1" x14ac:dyDescent="0.3">
      <c r="A381" s="69"/>
      <c r="B381" s="69"/>
      <c r="C381" s="159"/>
      <c r="D381" s="69"/>
      <c r="E381" s="69"/>
      <c r="F381" s="160"/>
      <c r="G381" s="160"/>
      <c r="H381" s="69"/>
      <c r="I381" s="69"/>
      <c r="J381" s="4"/>
      <c r="K381" s="4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 spans="1:26" ht="15.75" customHeight="1" x14ac:dyDescent="0.3">
      <c r="A382" s="69"/>
      <c r="B382" s="69"/>
      <c r="C382" s="159"/>
      <c r="D382" s="69"/>
      <c r="E382" s="69"/>
      <c r="F382" s="160"/>
      <c r="G382" s="160"/>
      <c r="H382" s="69"/>
      <c r="I382" s="69"/>
      <c r="J382" s="4"/>
      <c r="K382" s="4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 spans="1:26" ht="15.75" customHeight="1" x14ac:dyDescent="0.3">
      <c r="A383" s="69"/>
      <c r="B383" s="69"/>
      <c r="C383" s="159"/>
      <c r="D383" s="69"/>
      <c r="E383" s="69"/>
      <c r="F383" s="160"/>
      <c r="G383" s="160"/>
      <c r="H383" s="69"/>
      <c r="I383" s="69"/>
      <c r="J383" s="4"/>
      <c r="K383" s="4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 spans="1:26" ht="15.75" customHeight="1" x14ac:dyDescent="0.3">
      <c r="A384" s="69"/>
      <c r="B384" s="69"/>
      <c r="C384" s="159"/>
      <c r="D384" s="69"/>
      <c r="E384" s="69"/>
      <c r="F384" s="160"/>
      <c r="G384" s="160"/>
      <c r="H384" s="69"/>
      <c r="I384" s="69"/>
      <c r="J384" s="4"/>
      <c r="K384" s="4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 spans="1:26" ht="15.75" customHeight="1" x14ac:dyDescent="0.3">
      <c r="A385" s="69"/>
      <c r="B385" s="69"/>
      <c r="C385" s="159"/>
      <c r="D385" s="69"/>
      <c r="E385" s="69"/>
      <c r="F385" s="160"/>
      <c r="G385" s="160"/>
      <c r="H385" s="69"/>
      <c r="I385" s="69"/>
      <c r="J385" s="4"/>
      <c r="K385" s="4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 spans="1:26" ht="15.75" customHeight="1" x14ac:dyDescent="0.3">
      <c r="A386" s="69"/>
      <c r="B386" s="69"/>
      <c r="C386" s="159"/>
      <c r="D386" s="69"/>
      <c r="E386" s="69"/>
      <c r="F386" s="160"/>
      <c r="G386" s="160"/>
      <c r="H386" s="69"/>
      <c r="I386" s="69"/>
      <c r="J386" s="4"/>
      <c r="K386" s="4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 spans="1:26" ht="15.75" customHeight="1" x14ac:dyDescent="0.3">
      <c r="A387" s="69"/>
      <c r="B387" s="69"/>
      <c r="C387" s="159"/>
      <c r="D387" s="69"/>
      <c r="E387" s="69"/>
      <c r="F387" s="160"/>
      <c r="G387" s="160"/>
      <c r="H387" s="69"/>
      <c r="I387" s="69"/>
      <c r="J387" s="4"/>
      <c r="K387" s="4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 spans="1:26" ht="15.75" customHeight="1" x14ac:dyDescent="0.3">
      <c r="A388" s="69"/>
      <c r="B388" s="69"/>
      <c r="C388" s="159"/>
      <c r="D388" s="69"/>
      <c r="E388" s="69"/>
      <c r="F388" s="160"/>
      <c r="G388" s="160"/>
      <c r="H388" s="69"/>
      <c r="I388" s="69"/>
      <c r="J388" s="4"/>
      <c r="K388" s="4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 spans="1:26" ht="15.75" customHeight="1" x14ac:dyDescent="0.3">
      <c r="A389" s="69"/>
      <c r="B389" s="69"/>
      <c r="C389" s="159"/>
      <c r="D389" s="69"/>
      <c r="E389" s="69"/>
      <c r="F389" s="160"/>
      <c r="G389" s="160"/>
      <c r="H389" s="69"/>
      <c r="I389" s="69"/>
      <c r="J389" s="4"/>
      <c r="K389" s="4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 spans="1:26" ht="15.75" customHeight="1" x14ac:dyDescent="0.3">
      <c r="A390" s="69"/>
      <c r="B390" s="69"/>
      <c r="C390" s="159"/>
      <c r="D390" s="69"/>
      <c r="E390" s="69"/>
      <c r="F390" s="160"/>
      <c r="G390" s="160"/>
      <c r="H390" s="69"/>
      <c r="I390" s="69"/>
      <c r="J390" s="4"/>
      <c r="K390" s="4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 spans="1:26" ht="15.75" customHeight="1" x14ac:dyDescent="0.3">
      <c r="A391" s="69"/>
      <c r="B391" s="69"/>
      <c r="C391" s="159"/>
      <c r="D391" s="69"/>
      <c r="E391" s="69"/>
      <c r="F391" s="160"/>
      <c r="G391" s="160"/>
      <c r="H391" s="69"/>
      <c r="I391" s="69"/>
      <c r="J391" s="4"/>
      <c r="K391" s="4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 spans="1:26" ht="15.75" customHeight="1" x14ac:dyDescent="0.3">
      <c r="A392" s="69"/>
      <c r="B392" s="69"/>
      <c r="C392" s="159"/>
      <c r="D392" s="69"/>
      <c r="E392" s="69"/>
      <c r="F392" s="160"/>
      <c r="G392" s="160"/>
      <c r="H392" s="69"/>
      <c r="I392" s="69"/>
      <c r="J392" s="4"/>
      <c r="K392" s="4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 spans="1:26" ht="15.75" customHeight="1" x14ac:dyDescent="0.3">
      <c r="A393" s="69"/>
      <c r="B393" s="69"/>
      <c r="C393" s="159"/>
      <c r="D393" s="69"/>
      <c r="E393" s="69"/>
      <c r="F393" s="160"/>
      <c r="G393" s="160"/>
      <c r="H393" s="69"/>
      <c r="I393" s="69"/>
      <c r="J393" s="4"/>
      <c r="K393" s="4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 spans="1:26" ht="15.75" customHeight="1" x14ac:dyDescent="0.3">
      <c r="A394" s="69"/>
      <c r="B394" s="69"/>
      <c r="C394" s="159"/>
      <c r="D394" s="69"/>
      <c r="E394" s="69"/>
      <c r="F394" s="160"/>
      <c r="G394" s="160"/>
      <c r="H394" s="69"/>
      <c r="I394" s="69"/>
      <c r="J394" s="4"/>
      <c r="K394" s="4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 spans="1:26" ht="15.75" customHeight="1" x14ac:dyDescent="0.3">
      <c r="A395" s="69"/>
      <c r="B395" s="69"/>
      <c r="C395" s="159"/>
      <c r="D395" s="69"/>
      <c r="E395" s="69"/>
      <c r="F395" s="160"/>
      <c r="G395" s="160"/>
      <c r="H395" s="69"/>
      <c r="I395" s="69"/>
      <c r="J395" s="4"/>
      <c r="K395" s="4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 spans="1:26" ht="15.75" customHeight="1" x14ac:dyDescent="0.3">
      <c r="A396" s="69"/>
      <c r="B396" s="69"/>
      <c r="C396" s="159"/>
      <c r="D396" s="69"/>
      <c r="E396" s="69"/>
      <c r="F396" s="160"/>
      <c r="G396" s="160"/>
      <c r="H396" s="69"/>
      <c r="I396" s="69"/>
      <c r="J396" s="4"/>
      <c r="K396" s="4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 spans="1:26" ht="15.75" customHeight="1" x14ac:dyDescent="0.3">
      <c r="A397" s="69"/>
      <c r="B397" s="69"/>
      <c r="C397" s="159"/>
      <c r="D397" s="69"/>
      <c r="E397" s="69"/>
      <c r="F397" s="160"/>
      <c r="G397" s="160"/>
      <c r="H397" s="69"/>
      <c r="I397" s="69"/>
      <c r="J397" s="4"/>
      <c r="K397" s="4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 spans="1:26" ht="15.75" customHeight="1" x14ac:dyDescent="0.3">
      <c r="A398" s="69"/>
      <c r="B398" s="69"/>
      <c r="C398" s="159"/>
      <c r="D398" s="69"/>
      <c r="E398" s="69"/>
      <c r="F398" s="160"/>
      <c r="G398" s="160"/>
      <c r="H398" s="69"/>
      <c r="I398" s="69"/>
      <c r="J398" s="4"/>
      <c r="K398" s="4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 spans="1:26" ht="15.75" customHeight="1" x14ac:dyDescent="0.3">
      <c r="A399" s="69"/>
      <c r="B399" s="69"/>
      <c r="C399" s="159"/>
      <c r="D399" s="69"/>
      <c r="E399" s="69"/>
      <c r="F399" s="160"/>
      <c r="G399" s="160"/>
      <c r="H399" s="69"/>
      <c r="I399" s="69"/>
      <c r="J399" s="4"/>
      <c r="K399" s="4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 spans="1:26" ht="15.75" customHeight="1" x14ac:dyDescent="0.3">
      <c r="A400" s="69"/>
      <c r="B400" s="69"/>
      <c r="C400" s="159"/>
      <c r="D400" s="69"/>
      <c r="E400" s="69"/>
      <c r="F400" s="160"/>
      <c r="G400" s="160"/>
      <c r="H400" s="69"/>
      <c r="I400" s="69"/>
      <c r="J400" s="4"/>
      <c r="K400" s="4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 spans="1:26" ht="15.75" customHeight="1" x14ac:dyDescent="0.3">
      <c r="A401" s="69"/>
      <c r="B401" s="69"/>
      <c r="C401" s="159"/>
      <c r="D401" s="69"/>
      <c r="E401" s="69"/>
      <c r="F401" s="160"/>
      <c r="G401" s="160"/>
      <c r="H401" s="69"/>
      <c r="I401" s="69"/>
      <c r="J401" s="4"/>
      <c r="K401" s="4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 spans="1:26" ht="15.75" customHeight="1" x14ac:dyDescent="0.3">
      <c r="A402" s="69"/>
      <c r="B402" s="69"/>
      <c r="C402" s="159"/>
      <c r="D402" s="69"/>
      <c r="E402" s="69"/>
      <c r="F402" s="160"/>
      <c r="G402" s="160"/>
      <c r="H402" s="69"/>
      <c r="I402" s="69"/>
      <c r="J402" s="4"/>
      <c r="K402" s="4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 spans="1:26" ht="15.75" customHeight="1" x14ac:dyDescent="0.3">
      <c r="A403" s="69"/>
      <c r="B403" s="69"/>
      <c r="C403" s="159"/>
      <c r="D403" s="69"/>
      <c r="E403" s="69"/>
      <c r="F403" s="160"/>
      <c r="G403" s="160"/>
      <c r="H403" s="69"/>
      <c r="I403" s="69"/>
      <c r="J403" s="4"/>
      <c r="K403" s="4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 spans="1:26" ht="15.75" customHeight="1" x14ac:dyDescent="0.3">
      <c r="A404" s="69"/>
      <c r="B404" s="69"/>
      <c r="C404" s="159"/>
      <c r="D404" s="69"/>
      <c r="E404" s="69"/>
      <c r="F404" s="160"/>
      <c r="G404" s="160"/>
      <c r="H404" s="69"/>
      <c r="I404" s="69"/>
      <c r="J404" s="4"/>
      <c r="K404" s="4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 spans="1:26" ht="15.75" customHeight="1" x14ac:dyDescent="0.3">
      <c r="A405" s="69"/>
      <c r="B405" s="69"/>
      <c r="C405" s="159"/>
      <c r="D405" s="69"/>
      <c r="E405" s="69"/>
      <c r="F405" s="160"/>
      <c r="G405" s="160"/>
      <c r="H405" s="69"/>
      <c r="I405" s="69"/>
      <c r="J405" s="4"/>
      <c r="K405" s="4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 spans="1:26" ht="15.75" customHeight="1" x14ac:dyDescent="0.3">
      <c r="A406" s="69"/>
      <c r="B406" s="69"/>
      <c r="C406" s="159"/>
      <c r="D406" s="69"/>
      <c r="E406" s="69"/>
      <c r="F406" s="160"/>
      <c r="G406" s="160"/>
      <c r="H406" s="69"/>
      <c r="I406" s="69"/>
      <c r="J406" s="4"/>
      <c r="K406" s="4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 spans="1:26" ht="15.75" customHeight="1" x14ac:dyDescent="0.3">
      <c r="A407" s="69"/>
      <c r="B407" s="69"/>
      <c r="C407" s="159"/>
      <c r="D407" s="69"/>
      <c r="E407" s="69"/>
      <c r="F407" s="160"/>
      <c r="G407" s="160"/>
      <c r="H407" s="69"/>
      <c r="I407" s="69"/>
      <c r="J407" s="4"/>
      <c r="K407" s="4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 spans="1:26" ht="15.75" customHeight="1" x14ac:dyDescent="0.3">
      <c r="A408" s="69"/>
      <c r="B408" s="69"/>
      <c r="C408" s="159"/>
      <c r="D408" s="69"/>
      <c r="E408" s="69"/>
      <c r="F408" s="160"/>
      <c r="G408" s="160"/>
      <c r="H408" s="69"/>
      <c r="I408" s="69"/>
      <c r="J408" s="4"/>
      <c r="K408" s="4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 spans="1:26" ht="15.75" customHeight="1" x14ac:dyDescent="0.3">
      <c r="A409" s="69"/>
      <c r="B409" s="69"/>
      <c r="C409" s="159"/>
      <c r="D409" s="69"/>
      <c r="E409" s="69"/>
      <c r="F409" s="160"/>
      <c r="G409" s="160"/>
      <c r="H409" s="69"/>
      <c r="I409" s="69"/>
      <c r="J409" s="4"/>
      <c r="K409" s="4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 spans="1:26" ht="15.75" customHeight="1" x14ac:dyDescent="0.3">
      <c r="A410" s="69"/>
      <c r="B410" s="69"/>
      <c r="C410" s="159"/>
      <c r="D410" s="69"/>
      <c r="E410" s="69"/>
      <c r="F410" s="160"/>
      <c r="G410" s="160"/>
      <c r="H410" s="69"/>
      <c r="I410" s="69"/>
      <c r="J410" s="4"/>
      <c r="K410" s="4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 spans="1:26" ht="15.75" customHeight="1" x14ac:dyDescent="0.3">
      <c r="A411" s="69"/>
      <c r="B411" s="69"/>
      <c r="C411" s="159"/>
      <c r="D411" s="69"/>
      <c r="E411" s="69"/>
      <c r="F411" s="160"/>
      <c r="G411" s="160"/>
      <c r="H411" s="69"/>
      <c r="I411" s="69"/>
      <c r="J411" s="4"/>
      <c r="K411" s="4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 spans="1:26" ht="15.75" customHeight="1" x14ac:dyDescent="0.3">
      <c r="A412" s="69"/>
      <c r="B412" s="69"/>
      <c r="C412" s="159"/>
      <c r="D412" s="69"/>
      <c r="E412" s="69"/>
      <c r="F412" s="160"/>
      <c r="G412" s="160"/>
      <c r="H412" s="69"/>
      <c r="I412" s="69"/>
      <c r="J412" s="4"/>
      <c r="K412" s="4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 spans="1:26" ht="15.75" customHeight="1" x14ac:dyDescent="0.3">
      <c r="A413" s="69"/>
      <c r="B413" s="69"/>
      <c r="C413" s="159"/>
      <c r="D413" s="69"/>
      <c r="E413" s="69"/>
      <c r="F413" s="160"/>
      <c r="G413" s="160"/>
      <c r="H413" s="69"/>
      <c r="I413" s="69"/>
      <c r="J413" s="4"/>
      <c r="K413" s="4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 spans="1:26" ht="15.75" customHeight="1" x14ac:dyDescent="0.3">
      <c r="A414" s="69"/>
      <c r="B414" s="69"/>
      <c r="C414" s="159"/>
      <c r="D414" s="69"/>
      <c r="E414" s="69"/>
      <c r="F414" s="160"/>
      <c r="G414" s="160"/>
      <c r="H414" s="69"/>
      <c r="I414" s="69"/>
      <c r="J414" s="4"/>
      <c r="K414" s="4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 spans="1:26" ht="15.75" customHeight="1" x14ac:dyDescent="0.3">
      <c r="A415" s="69"/>
      <c r="B415" s="69"/>
      <c r="C415" s="159"/>
      <c r="D415" s="69"/>
      <c r="E415" s="69"/>
      <c r="F415" s="160"/>
      <c r="G415" s="160"/>
      <c r="H415" s="69"/>
      <c r="I415" s="69"/>
      <c r="J415" s="4"/>
      <c r="K415" s="4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 spans="1:26" ht="15.75" customHeight="1" x14ac:dyDescent="0.3">
      <c r="A416" s="69"/>
      <c r="B416" s="69"/>
      <c r="C416" s="159"/>
      <c r="D416" s="69"/>
      <c r="E416" s="69"/>
      <c r="F416" s="160"/>
      <c r="G416" s="160"/>
      <c r="H416" s="69"/>
      <c r="I416" s="69"/>
      <c r="J416" s="4"/>
      <c r="K416" s="4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 spans="1:26" ht="15.75" customHeight="1" x14ac:dyDescent="0.3">
      <c r="A417" s="69"/>
      <c r="B417" s="69"/>
      <c r="C417" s="159"/>
      <c r="D417" s="69"/>
      <c r="E417" s="69"/>
      <c r="F417" s="160"/>
      <c r="G417" s="160"/>
      <c r="H417" s="69"/>
      <c r="I417" s="69"/>
      <c r="J417" s="4"/>
      <c r="K417" s="4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 spans="1:26" ht="15.75" customHeight="1" x14ac:dyDescent="0.3">
      <c r="A418" s="69"/>
      <c r="B418" s="69"/>
      <c r="C418" s="159"/>
      <c r="D418" s="69"/>
      <c r="E418" s="69"/>
      <c r="F418" s="160"/>
      <c r="G418" s="160"/>
      <c r="H418" s="69"/>
      <c r="I418" s="69"/>
      <c r="J418" s="4"/>
      <c r="K418" s="4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 spans="1:26" ht="15.75" customHeight="1" x14ac:dyDescent="0.3">
      <c r="A419" s="69"/>
      <c r="B419" s="69"/>
      <c r="C419" s="159"/>
      <c r="D419" s="69"/>
      <c r="E419" s="69"/>
      <c r="F419" s="160"/>
      <c r="G419" s="160"/>
      <c r="H419" s="69"/>
      <c r="I419" s="69"/>
      <c r="J419" s="4"/>
      <c r="K419" s="4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 spans="1:26" ht="15.75" customHeight="1" x14ac:dyDescent="0.3">
      <c r="A420" s="69"/>
      <c r="B420" s="69"/>
      <c r="C420" s="159"/>
      <c r="D420" s="69"/>
      <c r="E420" s="69"/>
      <c r="F420" s="160"/>
      <c r="G420" s="160"/>
      <c r="H420" s="69"/>
      <c r="I420" s="69"/>
      <c r="J420" s="4"/>
      <c r="K420" s="4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 spans="1:26" ht="15.75" customHeight="1" x14ac:dyDescent="0.3">
      <c r="A421" s="69"/>
      <c r="B421" s="69"/>
      <c r="C421" s="159"/>
      <c r="D421" s="69"/>
      <c r="E421" s="69"/>
      <c r="F421" s="160"/>
      <c r="G421" s="160"/>
      <c r="H421" s="69"/>
      <c r="I421" s="69"/>
      <c r="J421" s="4"/>
      <c r="K421" s="4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 spans="1:26" ht="15.75" customHeight="1" x14ac:dyDescent="0.3">
      <c r="A422" s="69"/>
      <c r="B422" s="69"/>
      <c r="C422" s="159"/>
      <c r="D422" s="69"/>
      <c r="E422" s="69"/>
      <c r="F422" s="160"/>
      <c r="G422" s="160"/>
      <c r="H422" s="69"/>
      <c r="I422" s="69"/>
      <c r="J422" s="4"/>
      <c r="K422" s="4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 spans="1:26" ht="15.75" customHeight="1" x14ac:dyDescent="0.3">
      <c r="A423" s="69"/>
      <c r="B423" s="69"/>
      <c r="C423" s="159"/>
      <c r="D423" s="69"/>
      <c r="E423" s="69"/>
      <c r="F423" s="160"/>
      <c r="G423" s="160"/>
      <c r="H423" s="69"/>
      <c r="I423" s="69"/>
      <c r="J423" s="4"/>
      <c r="K423" s="4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 spans="1:26" ht="15.75" customHeight="1" x14ac:dyDescent="0.3">
      <c r="A424" s="69"/>
      <c r="B424" s="69"/>
      <c r="C424" s="159"/>
      <c r="D424" s="69"/>
      <c r="E424" s="69"/>
      <c r="F424" s="160"/>
      <c r="G424" s="160"/>
      <c r="H424" s="69"/>
      <c r="I424" s="69"/>
      <c r="J424" s="4"/>
      <c r="K424" s="4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 spans="1:26" ht="15.75" customHeight="1" x14ac:dyDescent="0.3">
      <c r="A425" s="69"/>
      <c r="B425" s="69"/>
      <c r="C425" s="159"/>
      <c r="D425" s="69"/>
      <c r="E425" s="69"/>
      <c r="F425" s="160"/>
      <c r="G425" s="160"/>
      <c r="H425" s="69"/>
      <c r="I425" s="69"/>
      <c r="J425" s="4"/>
      <c r="K425" s="4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 spans="1:26" ht="15.75" customHeight="1" x14ac:dyDescent="0.3">
      <c r="A426" s="69"/>
      <c r="B426" s="69"/>
      <c r="C426" s="159"/>
      <c r="D426" s="69"/>
      <c r="E426" s="69"/>
      <c r="F426" s="160"/>
      <c r="G426" s="160"/>
      <c r="H426" s="69"/>
      <c r="I426" s="69"/>
      <c r="J426" s="4"/>
      <c r="K426" s="4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 spans="1:26" ht="15.75" customHeight="1" x14ac:dyDescent="0.3">
      <c r="A427" s="69"/>
      <c r="B427" s="69"/>
      <c r="C427" s="159"/>
      <c r="D427" s="69"/>
      <c r="E427" s="69"/>
      <c r="F427" s="160"/>
      <c r="G427" s="160"/>
      <c r="H427" s="69"/>
      <c r="I427" s="69"/>
      <c r="J427" s="4"/>
      <c r="K427" s="4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 spans="1:26" ht="15.75" customHeight="1" x14ac:dyDescent="0.3">
      <c r="A428" s="69"/>
      <c r="B428" s="69"/>
      <c r="C428" s="159"/>
      <c r="D428" s="69"/>
      <c r="E428" s="69"/>
      <c r="F428" s="160"/>
      <c r="G428" s="160"/>
      <c r="H428" s="69"/>
      <c r="I428" s="69"/>
      <c r="J428" s="4"/>
      <c r="K428" s="4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 spans="1:26" ht="15.75" customHeight="1" x14ac:dyDescent="0.3">
      <c r="A429" s="69"/>
      <c r="B429" s="69"/>
      <c r="C429" s="159"/>
      <c r="D429" s="69"/>
      <c r="E429" s="69"/>
      <c r="F429" s="160"/>
      <c r="G429" s="160"/>
      <c r="H429" s="69"/>
      <c r="I429" s="69"/>
      <c r="J429" s="4"/>
      <c r="K429" s="4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 spans="1:26" ht="15.75" customHeight="1" x14ac:dyDescent="0.3">
      <c r="A430" s="69"/>
      <c r="B430" s="69"/>
      <c r="C430" s="159"/>
      <c r="D430" s="69"/>
      <c r="E430" s="69"/>
      <c r="F430" s="160"/>
      <c r="G430" s="160"/>
      <c r="H430" s="69"/>
      <c r="I430" s="69"/>
      <c r="J430" s="4"/>
      <c r="K430" s="4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 spans="1:26" ht="15.75" customHeight="1" x14ac:dyDescent="0.3">
      <c r="A431" s="69"/>
      <c r="B431" s="69"/>
      <c r="C431" s="159"/>
      <c r="D431" s="69"/>
      <c r="E431" s="69"/>
      <c r="F431" s="160"/>
      <c r="G431" s="160"/>
      <c r="H431" s="69"/>
      <c r="I431" s="69"/>
      <c r="J431" s="4"/>
      <c r="K431" s="4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 spans="1:26" ht="15.75" customHeight="1" x14ac:dyDescent="0.3">
      <c r="A432" s="69"/>
      <c r="B432" s="69"/>
      <c r="C432" s="159"/>
      <c r="D432" s="69"/>
      <c r="E432" s="69"/>
      <c r="F432" s="160"/>
      <c r="G432" s="160"/>
      <c r="H432" s="69"/>
      <c r="I432" s="69"/>
      <c r="J432" s="4"/>
      <c r="K432" s="4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 spans="1:26" ht="15.75" customHeight="1" x14ac:dyDescent="0.3">
      <c r="A433" s="69"/>
      <c r="B433" s="69"/>
      <c r="C433" s="159"/>
      <c r="D433" s="69"/>
      <c r="E433" s="69"/>
      <c r="F433" s="160"/>
      <c r="G433" s="160"/>
      <c r="H433" s="69"/>
      <c r="I433" s="69"/>
      <c r="J433" s="4"/>
      <c r="K433" s="4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 spans="1:26" ht="15.75" customHeight="1" x14ac:dyDescent="0.3">
      <c r="A434" s="69"/>
      <c r="B434" s="69"/>
      <c r="C434" s="159"/>
      <c r="D434" s="69"/>
      <c r="E434" s="69"/>
      <c r="F434" s="160"/>
      <c r="G434" s="160"/>
      <c r="H434" s="69"/>
      <c r="I434" s="69"/>
      <c r="J434" s="4"/>
      <c r="K434" s="4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 spans="1:26" ht="15.75" customHeight="1" x14ac:dyDescent="0.3">
      <c r="A435" s="69"/>
      <c r="B435" s="69"/>
      <c r="C435" s="159"/>
      <c r="D435" s="69"/>
      <c r="E435" s="69"/>
      <c r="F435" s="160"/>
      <c r="G435" s="160"/>
      <c r="H435" s="69"/>
      <c r="I435" s="69"/>
      <c r="J435" s="4"/>
      <c r="K435" s="4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 spans="1:26" ht="15.75" customHeight="1" x14ac:dyDescent="0.3">
      <c r="A436" s="69"/>
      <c r="B436" s="69"/>
      <c r="C436" s="159"/>
      <c r="D436" s="69"/>
      <c r="E436" s="69"/>
      <c r="F436" s="160"/>
      <c r="G436" s="160"/>
      <c r="H436" s="69"/>
      <c r="I436" s="69"/>
      <c r="J436" s="4"/>
      <c r="K436" s="4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 spans="1:26" ht="15.75" customHeight="1" x14ac:dyDescent="0.3">
      <c r="A437" s="69"/>
      <c r="B437" s="69"/>
      <c r="C437" s="159"/>
      <c r="D437" s="69"/>
      <c r="E437" s="69"/>
      <c r="F437" s="160"/>
      <c r="G437" s="160"/>
      <c r="H437" s="69"/>
      <c r="I437" s="69"/>
      <c r="J437" s="4"/>
      <c r="K437" s="4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 spans="1:26" ht="15.75" customHeight="1" x14ac:dyDescent="0.3">
      <c r="A438" s="69"/>
      <c r="B438" s="69"/>
      <c r="C438" s="159"/>
      <c r="D438" s="69"/>
      <c r="E438" s="69"/>
      <c r="F438" s="160"/>
      <c r="G438" s="160"/>
      <c r="H438" s="69"/>
      <c r="I438" s="69"/>
      <c r="J438" s="4"/>
      <c r="K438" s="4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 spans="1:26" ht="15.75" customHeight="1" x14ac:dyDescent="0.3">
      <c r="A439" s="69"/>
      <c r="B439" s="69"/>
      <c r="C439" s="159"/>
      <c r="D439" s="69"/>
      <c r="E439" s="69"/>
      <c r="F439" s="160"/>
      <c r="G439" s="160"/>
      <c r="H439" s="69"/>
      <c r="I439" s="69"/>
      <c r="J439" s="4"/>
      <c r="K439" s="4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 spans="1:26" ht="15.75" customHeight="1" x14ac:dyDescent="0.3">
      <c r="A440" s="69"/>
      <c r="B440" s="69"/>
      <c r="C440" s="159"/>
      <c r="D440" s="69"/>
      <c r="E440" s="69"/>
      <c r="F440" s="160"/>
      <c r="G440" s="160"/>
      <c r="H440" s="69"/>
      <c r="I440" s="69"/>
      <c r="J440" s="4"/>
      <c r="K440" s="4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 spans="1:26" ht="15.75" customHeight="1" x14ac:dyDescent="0.3">
      <c r="A441" s="69"/>
      <c r="B441" s="69"/>
      <c r="C441" s="159"/>
      <c r="D441" s="69"/>
      <c r="E441" s="69"/>
      <c r="F441" s="160"/>
      <c r="G441" s="160"/>
      <c r="H441" s="69"/>
      <c r="I441" s="69"/>
      <c r="J441" s="4"/>
      <c r="K441" s="4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 spans="1:26" ht="15.75" customHeight="1" x14ac:dyDescent="0.3">
      <c r="A442" s="69"/>
      <c r="B442" s="69"/>
      <c r="C442" s="159"/>
      <c r="D442" s="69"/>
      <c r="E442" s="69"/>
      <c r="F442" s="160"/>
      <c r="G442" s="160"/>
      <c r="H442" s="69"/>
      <c r="I442" s="69"/>
      <c r="J442" s="4"/>
      <c r="K442" s="4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 spans="1:26" ht="15.75" customHeight="1" x14ac:dyDescent="0.3">
      <c r="A443" s="69"/>
      <c r="B443" s="69"/>
      <c r="C443" s="159"/>
      <c r="D443" s="69"/>
      <c r="E443" s="69"/>
      <c r="F443" s="160"/>
      <c r="G443" s="160"/>
      <c r="H443" s="69"/>
      <c r="I443" s="69"/>
      <c r="J443" s="4"/>
      <c r="K443" s="4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 spans="1:26" ht="15.75" customHeight="1" x14ac:dyDescent="0.3">
      <c r="A444" s="69"/>
      <c r="B444" s="69"/>
      <c r="C444" s="159"/>
      <c r="D444" s="69"/>
      <c r="E444" s="69"/>
      <c r="F444" s="160"/>
      <c r="G444" s="160"/>
      <c r="H444" s="69"/>
      <c r="I444" s="69"/>
      <c r="J444" s="4"/>
      <c r="K444" s="4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 spans="1:26" ht="15.75" customHeight="1" x14ac:dyDescent="0.3">
      <c r="A445" s="69"/>
      <c r="B445" s="69"/>
      <c r="C445" s="159"/>
      <c r="D445" s="69"/>
      <c r="E445" s="69"/>
      <c r="F445" s="160"/>
      <c r="G445" s="160"/>
      <c r="H445" s="69"/>
      <c r="I445" s="69"/>
      <c r="J445" s="4"/>
      <c r="K445" s="4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 spans="1:26" ht="15.75" customHeight="1" x14ac:dyDescent="0.3">
      <c r="A446" s="69"/>
      <c r="B446" s="69"/>
      <c r="C446" s="159"/>
      <c r="D446" s="69"/>
      <c r="E446" s="69"/>
      <c r="F446" s="160"/>
      <c r="G446" s="160"/>
      <c r="H446" s="69"/>
      <c r="I446" s="69"/>
      <c r="J446" s="4"/>
      <c r="K446" s="4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 spans="1:26" ht="15.75" customHeight="1" x14ac:dyDescent="0.3">
      <c r="A447" s="69"/>
      <c r="B447" s="69"/>
      <c r="C447" s="159"/>
      <c r="D447" s="69"/>
      <c r="E447" s="69"/>
      <c r="F447" s="160"/>
      <c r="G447" s="160"/>
      <c r="H447" s="69"/>
      <c r="I447" s="69"/>
      <c r="J447" s="4"/>
      <c r="K447" s="4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 spans="1:26" ht="15.75" customHeight="1" x14ac:dyDescent="0.3">
      <c r="A448" s="69"/>
      <c r="B448" s="69"/>
      <c r="C448" s="159"/>
      <c r="D448" s="69"/>
      <c r="E448" s="69"/>
      <c r="F448" s="160"/>
      <c r="G448" s="160"/>
      <c r="H448" s="69"/>
      <c r="I448" s="69"/>
      <c r="J448" s="4"/>
      <c r="K448" s="4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 spans="1:26" ht="15.75" customHeight="1" x14ac:dyDescent="0.3">
      <c r="A449" s="69"/>
      <c r="B449" s="69"/>
      <c r="C449" s="159"/>
      <c r="D449" s="69"/>
      <c r="E449" s="69"/>
      <c r="F449" s="160"/>
      <c r="G449" s="160"/>
      <c r="H449" s="69"/>
      <c r="I449" s="69"/>
      <c r="J449" s="4"/>
      <c r="K449" s="4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 spans="1:26" ht="15.75" customHeight="1" x14ac:dyDescent="0.3">
      <c r="A450" s="69"/>
      <c r="B450" s="69"/>
      <c r="C450" s="159"/>
      <c r="D450" s="69"/>
      <c r="E450" s="69"/>
      <c r="F450" s="160"/>
      <c r="G450" s="160"/>
      <c r="H450" s="69"/>
      <c r="I450" s="69"/>
      <c r="J450" s="4"/>
      <c r="K450" s="4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 spans="1:26" ht="15.75" customHeight="1" x14ac:dyDescent="0.3">
      <c r="A451" s="69"/>
      <c r="B451" s="69"/>
      <c r="C451" s="159"/>
      <c r="D451" s="69"/>
      <c r="E451" s="69"/>
      <c r="F451" s="160"/>
      <c r="G451" s="160"/>
      <c r="H451" s="69"/>
      <c r="I451" s="69"/>
      <c r="J451" s="4"/>
      <c r="K451" s="4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 spans="1:26" ht="15.75" customHeight="1" x14ac:dyDescent="0.3">
      <c r="A452" s="69"/>
      <c r="B452" s="69"/>
      <c r="C452" s="159"/>
      <c r="D452" s="69"/>
      <c r="E452" s="69"/>
      <c r="F452" s="160"/>
      <c r="G452" s="160"/>
      <c r="H452" s="69"/>
      <c r="I452" s="69"/>
      <c r="J452" s="4"/>
      <c r="K452" s="4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 spans="1:26" ht="15.75" customHeight="1" x14ac:dyDescent="0.3">
      <c r="A453" s="69"/>
      <c r="B453" s="69"/>
      <c r="C453" s="159"/>
      <c r="D453" s="69"/>
      <c r="E453" s="69"/>
      <c r="F453" s="160"/>
      <c r="G453" s="160"/>
      <c r="H453" s="69"/>
      <c r="I453" s="69"/>
      <c r="J453" s="4"/>
      <c r="K453" s="4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 spans="1:26" ht="15.75" customHeight="1" x14ac:dyDescent="0.3">
      <c r="A454" s="69"/>
      <c r="B454" s="69"/>
      <c r="C454" s="159"/>
      <c r="D454" s="69"/>
      <c r="E454" s="69"/>
      <c r="F454" s="160"/>
      <c r="G454" s="160"/>
      <c r="H454" s="69"/>
      <c r="I454" s="69"/>
      <c r="J454" s="4"/>
      <c r="K454" s="4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 spans="1:26" ht="15.75" customHeight="1" x14ac:dyDescent="0.3">
      <c r="A455" s="69"/>
      <c r="B455" s="69"/>
      <c r="C455" s="159"/>
      <c r="D455" s="69"/>
      <c r="E455" s="69"/>
      <c r="F455" s="160"/>
      <c r="G455" s="160"/>
      <c r="H455" s="69"/>
      <c r="I455" s="69"/>
      <c r="J455" s="4"/>
      <c r="K455" s="4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 spans="1:26" ht="15.75" customHeight="1" x14ac:dyDescent="0.3">
      <c r="A456" s="69"/>
      <c r="B456" s="69"/>
      <c r="C456" s="159"/>
      <c r="D456" s="69"/>
      <c r="E456" s="69"/>
      <c r="F456" s="160"/>
      <c r="G456" s="160"/>
      <c r="H456" s="69"/>
      <c r="I456" s="69"/>
      <c r="J456" s="4"/>
      <c r="K456" s="4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 spans="1:26" ht="15.75" customHeight="1" x14ac:dyDescent="0.3">
      <c r="A457" s="69"/>
      <c r="B457" s="69"/>
      <c r="C457" s="159"/>
      <c r="D457" s="69"/>
      <c r="E457" s="69"/>
      <c r="F457" s="160"/>
      <c r="G457" s="160"/>
      <c r="H457" s="69"/>
      <c r="I457" s="69"/>
      <c r="J457" s="4"/>
      <c r="K457" s="4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 spans="1:26" ht="15.75" customHeight="1" x14ac:dyDescent="0.3">
      <c r="A458" s="69"/>
      <c r="B458" s="69"/>
      <c r="C458" s="159"/>
      <c r="D458" s="69"/>
      <c r="E458" s="69"/>
      <c r="F458" s="160"/>
      <c r="G458" s="160"/>
      <c r="H458" s="69"/>
      <c r="I458" s="69"/>
      <c r="J458" s="4"/>
      <c r="K458" s="4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 spans="1:26" ht="15.75" customHeight="1" x14ac:dyDescent="0.3">
      <c r="A459" s="69"/>
      <c r="B459" s="69"/>
      <c r="C459" s="159"/>
      <c r="D459" s="69"/>
      <c r="E459" s="69"/>
      <c r="F459" s="160"/>
      <c r="G459" s="160"/>
      <c r="H459" s="69"/>
      <c r="I459" s="69"/>
      <c r="J459" s="4"/>
      <c r="K459" s="4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 spans="1:26" ht="15.75" customHeight="1" x14ac:dyDescent="0.3">
      <c r="A460" s="69"/>
      <c r="B460" s="69"/>
      <c r="C460" s="159"/>
      <c r="D460" s="69"/>
      <c r="E460" s="69"/>
      <c r="F460" s="160"/>
      <c r="G460" s="160"/>
      <c r="H460" s="69"/>
      <c r="I460" s="69"/>
      <c r="J460" s="4"/>
      <c r="K460" s="4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 spans="1:26" ht="15.75" customHeight="1" x14ac:dyDescent="0.3">
      <c r="A461" s="69"/>
      <c r="B461" s="69"/>
      <c r="C461" s="159"/>
      <c r="D461" s="69"/>
      <c r="E461" s="69"/>
      <c r="F461" s="160"/>
      <c r="G461" s="160"/>
      <c r="H461" s="69"/>
      <c r="I461" s="69"/>
      <c r="J461" s="4"/>
      <c r="K461" s="4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 spans="1:26" ht="15.75" customHeight="1" x14ac:dyDescent="0.3">
      <c r="A462" s="69"/>
      <c r="B462" s="69"/>
      <c r="C462" s="159"/>
      <c r="D462" s="69"/>
      <c r="E462" s="69"/>
      <c r="F462" s="160"/>
      <c r="G462" s="160"/>
      <c r="H462" s="69"/>
      <c r="I462" s="69"/>
      <c r="J462" s="4"/>
      <c r="K462" s="4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 spans="1:26" ht="15.75" customHeight="1" x14ac:dyDescent="0.3">
      <c r="A463" s="69"/>
      <c r="B463" s="69"/>
      <c r="C463" s="159"/>
      <c r="D463" s="69"/>
      <c r="E463" s="69"/>
      <c r="F463" s="160"/>
      <c r="G463" s="160"/>
      <c r="H463" s="69"/>
      <c r="I463" s="69"/>
      <c r="J463" s="4"/>
      <c r="K463" s="4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 spans="1:26" ht="15.75" customHeight="1" x14ac:dyDescent="0.3">
      <c r="A464" s="69"/>
      <c r="B464" s="69"/>
      <c r="C464" s="159"/>
      <c r="D464" s="69"/>
      <c r="E464" s="69"/>
      <c r="F464" s="160"/>
      <c r="G464" s="160"/>
      <c r="H464" s="69"/>
      <c r="I464" s="69"/>
      <c r="J464" s="4"/>
      <c r="K464" s="4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 spans="1:26" ht="15.75" customHeight="1" x14ac:dyDescent="0.3">
      <c r="A465" s="69"/>
      <c r="B465" s="69"/>
      <c r="C465" s="159"/>
      <c r="D465" s="69"/>
      <c r="E465" s="69"/>
      <c r="F465" s="160"/>
      <c r="G465" s="160"/>
      <c r="H465" s="69"/>
      <c r="I465" s="69"/>
      <c r="J465" s="4"/>
      <c r="K465" s="4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 spans="1:26" ht="15.75" customHeight="1" x14ac:dyDescent="0.3">
      <c r="A466" s="69"/>
      <c r="B466" s="69"/>
      <c r="C466" s="159"/>
      <c r="D466" s="69"/>
      <c r="E466" s="69"/>
      <c r="F466" s="160"/>
      <c r="G466" s="160"/>
      <c r="H466" s="69"/>
      <c r="I466" s="69"/>
      <c r="J466" s="4"/>
      <c r="K466" s="4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 spans="1:26" ht="15.75" customHeight="1" x14ac:dyDescent="0.3">
      <c r="A467" s="69"/>
      <c r="B467" s="69"/>
      <c r="C467" s="159"/>
      <c r="D467" s="69"/>
      <c r="E467" s="69"/>
      <c r="F467" s="160"/>
      <c r="G467" s="160"/>
      <c r="H467" s="69"/>
      <c r="I467" s="69"/>
      <c r="J467" s="4"/>
      <c r="K467" s="4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 spans="1:26" ht="15.75" customHeight="1" x14ac:dyDescent="0.3">
      <c r="A468" s="69"/>
      <c r="B468" s="69"/>
      <c r="C468" s="159"/>
      <c r="D468" s="69"/>
      <c r="E468" s="69"/>
      <c r="F468" s="160"/>
      <c r="G468" s="160"/>
      <c r="H468" s="69"/>
      <c r="I468" s="69"/>
      <c r="J468" s="4"/>
      <c r="K468" s="4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 spans="1:26" ht="15.75" customHeight="1" x14ac:dyDescent="0.3">
      <c r="A469" s="69"/>
      <c r="B469" s="69"/>
      <c r="C469" s="159"/>
      <c r="D469" s="69"/>
      <c r="E469" s="69"/>
      <c r="F469" s="160"/>
      <c r="G469" s="160"/>
      <c r="H469" s="69"/>
      <c r="I469" s="69"/>
      <c r="J469" s="4"/>
      <c r="K469" s="4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 spans="1:26" ht="15.75" customHeight="1" x14ac:dyDescent="0.3">
      <c r="A470" s="69"/>
      <c r="B470" s="69"/>
      <c r="C470" s="159"/>
      <c r="D470" s="69"/>
      <c r="E470" s="69"/>
      <c r="F470" s="160"/>
      <c r="G470" s="160"/>
      <c r="H470" s="69"/>
      <c r="I470" s="69"/>
      <c r="J470" s="4"/>
      <c r="K470" s="4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 spans="1:26" ht="15.75" customHeight="1" x14ac:dyDescent="0.3">
      <c r="A471" s="69"/>
      <c r="B471" s="69"/>
      <c r="C471" s="159"/>
      <c r="D471" s="69"/>
      <c r="E471" s="69"/>
      <c r="F471" s="160"/>
      <c r="G471" s="160"/>
      <c r="H471" s="69"/>
      <c r="I471" s="69"/>
      <c r="J471" s="4"/>
      <c r="K471" s="4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 spans="1:26" ht="15.75" customHeight="1" x14ac:dyDescent="0.3">
      <c r="A472" s="69"/>
      <c r="B472" s="69"/>
      <c r="C472" s="159"/>
      <c r="D472" s="69"/>
      <c r="E472" s="69"/>
      <c r="F472" s="160"/>
      <c r="G472" s="160"/>
      <c r="H472" s="69"/>
      <c r="I472" s="69"/>
      <c r="J472" s="4"/>
      <c r="K472" s="4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 spans="1:26" ht="15.75" customHeight="1" x14ac:dyDescent="0.3">
      <c r="A473" s="69"/>
      <c r="B473" s="69"/>
      <c r="C473" s="159"/>
      <c r="D473" s="69"/>
      <c r="E473" s="69"/>
      <c r="F473" s="160"/>
      <c r="G473" s="160"/>
      <c r="H473" s="69"/>
      <c r="I473" s="69"/>
      <c r="J473" s="4"/>
      <c r="K473" s="4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 spans="1:26" ht="15.75" customHeight="1" x14ac:dyDescent="0.3">
      <c r="A474" s="69"/>
      <c r="B474" s="69"/>
      <c r="C474" s="159"/>
      <c r="D474" s="69"/>
      <c r="E474" s="69"/>
      <c r="F474" s="160"/>
      <c r="G474" s="160"/>
      <c r="H474" s="69"/>
      <c r="I474" s="69"/>
      <c r="J474" s="4"/>
      <c r="K474" s="4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 spans="1:26" ht="15.75" customHeight="1" x14ac:dyDescent="0.3">
      <c r="A475" s="69"/>
      <c r="B475" s="69"/>
      <c r="C475" s="159"/>
      <c r="D475" s="69"/>
      <c r="E475" s="69"/>
      <c r="F475" s="160"/>
      <c r="G475" s="160"/>
      <c r="H475" s="69"/>
      <c r="I475" s="69"/>
      <c r="J475" s="4"/>
      <c r="K475" s="4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 spans="1:26" ht="15.75" customHeight="1" x14ac:dyDescent="0.3">
      <c r="A476" s="69"/>
      <c r="B476" s="69"/>
      <c r="C476" s="159"/>
      <c r="D476" s="69"/>
      <c r="E476" s="69"/>
      <c r="F476" s="160"/>
      <c r="G476" s="160"/>
      <c r="H476" s="69"/>
      <c r="I476" s="69"/>
      <c r="J476" s="4"/>
      <c r="K476" s="4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 spans="1:26" ht="15.75" customHeight="1" x14ac:dyDescent="0.3">
      <c r="A477" s="69"/>
      <c r="B477" s="69"/>
      <c r="C477" s="159"/>
      <c r="D477" s="69"/>
      <c r="E477" s="69"/>
      <c r="F477" s="160"/>
      <c r="G477" s="160"/>
      <c r="H477" s="69"/>
      <c r="I477" s="69"/>
      <c r="J477" s="4"/>
      <c r="K477" s="4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 spans="1:26" ht="15.75" customHeight="1" x14ac:dyDescent="0.3">
      <c r="A478" s="69"/>
      <c r="B478" s="69"/>
      <c r="C478" s="159"/>
      <c r="D478" s="69"/>
      <c r="E478" s="69"/>
      <c r="F478" s="160"/>
      <c r="G478" s="160"/>
      <c r="H478" s="69"/>
      <c r="I478" s="69"/>
      <c r="J478" s="4"/>
      <c r="K478" s="4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 spans="1:26" ht="15.75" customHeight="1" x14ac:dyDescent="0.3">
      <c r="A479" s="69"/>
      <c r="B479" s="69"/>
      <c r="C479" s="159"/>
      <c r="D479" s="69"/>
      <c r="E479" s="69"/>
      <c r="F479" s="160"/>
      <c r="G479" s="160"/>
      <c r="H479" s="69"/>
      <c r="I479" s="69"/>
      <c r="J479" s="4"/>
      <c r="K479" s="4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 spans="1:26" ht="15.75" customHeight="1" x14ac:dyDescent="0.3">
      <c r="A480" s="69"/>
      <c r="B480" s="69"/>
      <c r="C480" s="159"/>
      <c r="D480" s="69"/>
      <c r="E480" s="69"/>
      <c r="F480" s="160"/>
      <c r="G480" s="160"/>
      <c r="H480" s="69"/>
      <c r="I480" s="69"/>
      <c r="J480" s="4"/>
      <c r="K480" s="4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 spans="1:26" ht="15.75" customHeight="1" x14ac:dyDescent="0.3">
      <c r="A481" s="69"/>
      <c r="B481" s="69"/>
      <c r="C481" s="159"/>
      <c r="D481" s="69"/>
      <c r="E481" s="69"/>
      <c r="F481" s="160"/>
      <c r="G481" s="160"/>
      <c r="H481" s="69"/>
      <c r="I481" s="69"/>
      <c r="J481" s="4"/>
      <c r="K481" s="4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 spans="1:26" ht="15.75" customHeight="1" x14ac:dyDescent="0.3">
      <c r="A482" s="69"/>
      <c r="B482" s="69"/>
      <c r="C482" s="159"/>
      <c r="D482" s="69"/>
      <c r="E482" s="69"/>
      <c r="F482" s="160"/>
      <c r="G482" s="160"/>
      <c r="H482" s="69"/>
      <c r="I482" s="69"/>
      <c r="J482" s="4"/>
      <c r="K482" s="4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 spans="1:26" ht="15.75" customHeight="1" x14ac:dyDescent="0.3">
      <c r="A483" s="69"/>
      <c r="B483" s="69"/>
      <c r="C483" s="159"/>
      <c r="D483" s="69"/>
      <c r="E483" s="69"/>
      <c r="F483" s="160"/>
      <c r="G483" s="160"/>
      <c r="H483" s="69"/>
      <c r="I483" s="69"/>
      <c r="J483" s="4"/>
      <c r="K483" s="4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 spans="1:26" ht="15.75" customHeight="1" x14ac:dyDescent="0.3">
      <c r="A484" s="69"/>
      <c r="B484" s="69"/>
      <c r="C484" s="159"/>
      <c r="D484" s="69"/>
      <c r="E484" s="69"/>
      <c r="F484" s="160"/>
      <c r="G484" s="160"/>
      <c r="H484" s="69"/>
      <c r="I484" s="69"/>
      <c r="J484" s="4"/>
      <c r="K484" s="4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 spans="1:26" ht="15.75" customHeight="1" x14ac:dyDescent="0.3">
      <c r="A485" s="69"/>
      <c r="B485" s="69"/>
      <c r="C485" s="159"/>
      <c r="D485" s="69"/>
      <c r="E485" s="69"/>
      <c r="F485" s="160"/>
      <c r="G485" s="160"/>
      <c r="H485" s="69"/>
      <c r="I485" s="69"/>
      <c r="J485" s="4"/>
      <c r="K485" s="4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 spans="1:26" ht="15.75" customHeight="1" x14ac:dyDescent="0.3">
      <c r="A486" s="69"/>
      <c r="B486" s="69"/>
      <c r="C486" s="159"/>
      <c r="D486" s="69"/>
      <c r="E486" s="69"/>
      <c r="F486" s="160"/>
      <c r="G486" s="160"/>
      <c r="H486" s="69"/>
      <c r="I486" s="69"/>
      <c r="J486" s="4"/>
      <c r="K486" s="4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 spans="1:26" ht="15.75" customHeight="1" x14ac:dyDescent="0.3">
      <c r="A487" s="69"/>
      <c r="B487" s="69"/>
      <c r="C487" s="159"/>
      <c r="D487" s="69"/>
      <c r="E487" s="69"/>
      <c r="F487" s="160"/>
      <c r="G487" s="160"/>
      <c r="H487" s="69"/>
      <c r="I487" s="69"/>
      <c r="J487" s="4"/>
      <c r="K487" s="4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 spans="1:26" ht="15.75" customHeight="1" x14ac:dyDescent="0.3">
      <c r="A488" s="69"/>
      <c r="B488" s="69"/>
      <c r="C488" s="159"/>
      <c r="D488" s="69"/>
      <c r="E488" s="69"/>
      <c r="F488" s="160"/>
      <c r="G488" s="160"/>
      <c r="H488" s="69"/>
      <c r="I488" s="69"/>
      <c r="J488" s="4"/>
      <c r="K488" s="4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 spans="1:26" ht="15.75" customHeight="1" x14ac:dyDescent="0.3">
      <c r="A489" s="69"/>
      <c r="B489" s="69"/>
      <c r="C489" s="159"/>
      <c r="D489" s="69"/>
      <c r="E489" s="69"/>
      <c r="F489" s="160"/>
      <c r="G489" s="160"/>
      <c r="H489" s="69"/>
      <c r="I489" s="69"/>
      <c r="J489" s="4"/>
      <c r="K489" s="4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 spans="1:26" ht="15.75" customHeight="1" x14ac:dyDescent="0.3">
      <c r="A490" s="69"/>
      <c r="B490" s="69"/>
      <c r="C490" s="159"/>
      <c r="D490" s="69"/>
      <c r="E490" s="69"/>
      <c r="F490" s="160"/>
      <c r="G490" s="160"/>
      <c r="H490" s="69"/>
      <c r="I490" s="69"/>
      <c r="J490" s="4"/>
      <c r="K490" s="4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 spans="1:26" ht="15.75" customHeight="1" x14ac:dyDescent="0.3">
      <c r="A491" s="69"/>
      <c r="B491" s="69"/>
      <c r="C491" s="159"/>
      <c r="D491" s="69"/>
      <c r="E491" s="69"/>
      <c r="F491" s="160"/>
      <c r="G491" s="160"/>
      <c r="H491" s="69"/>
      <c r="I491" s="69"/>
      <c r="J491" s="4"/>
      <c r="K491" s="4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 spans="1:26" ht="15.75" customHeight="1" x14ac:dyDescent="0.3">
      <c r="A492" s="69"/>
      <c r="B492" s="69"/>
      <c r="C492" s="159"/>
      <c r="D492" s="69"/>
      <c r="E492" s="69"/>
      <c r="F492" s="160"/>
      <c r="G492" s="160"/>
      <c r="H492" s="69"/>
      <c r="I492" s="69"/>
      <c r="J492" s="4"/>
      <c r="K492" s="4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 spans="1:26" ht="15.75" customHeight="1" x14ac:dyDescent="0.3">
      <c r="A493" s="69"/>
      <c r="B493" s="69"/>
      <c r="C493" s="159"/>
      <c r="D493" s="69"/>
      <c r="E493" s="69"/>
      <c r="F493" s="160"/>
      <c r="G493" s="160"/>
      <c r="H493" s="69"/>
      <c r="I493" s="69"/>
      <c r="J493" s="4"/>
      <c r="K493" s="4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 spans="1:26" ht="15.75" customHeight="1" x14ac:dyDescent="0.3">
      <c r="A494" s="69"/>
      <c r="B494" s="69"/>
      <c r="C494" s="159"/>
      <c r="D494" s="69"/>
      <c r="E494" s="69"/>
      <c r="F494" s="160"/>
      <c r="G494" s="160"/>
      <c r="H494" s="69"/>
      <c r="I494" s="69"/>
      <c r="J494" s="4"/>
      <c r="K494" s="4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 spans="1:26" ht="15.75" customHeight="1" x14ac:dyDescent="0.3">
      <c r="A495" s="69"/>
      <c r="B495" s="69"/>
      <c r="C495" s="159"/>
      <c r="D495" s="69"/>
      <c r="E495" s="69"/>
      <c r="F495" s="160"/>
      <c r="G495" s="160"/>
      <c r="H495" s="69"/>
      <c r="I495" s="69"/>
      <c r="J495" s="4"/>
      <c r="K495" s="4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 spans="1:26" ht="15.75" customHeight="1" x14ac:dyDescent="0.3">
      <c r="A496" s="69"/>
      <c r="B496" s="69"/>
      <c r="C496" s="159"/>
      <c r="D496" s="69"/>
      <c r="E496" s="69"/>
      <c r="F496" s="160"/>
      <c r="G496" s="160"/>
      <c r="H496" s="69"/>
      <c r="I496" s="69"/>
      <c r="J496" s="4"/>
      <c r="K496" s="4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 spans="1:26" ht="15.75" customHeight="1" x14ac:dyDescent="0.3">
      <c r="A497" s="69"/>
      <c r="B497" s="69"/>
      <c r="C497" s="159"/>
      <c r="D497" s="69"/>
      <c r="E497" s="69"/>
      <c r="F497" s="160"/>
      <c r="G497" s="160"/>
      <c r="H497" s="69"/>
      <c r="I497" s="69"/>
      <c r="J497" s="4"/>
      <c r="K497" s="4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 spans="1:26" ht="15.75" customHeight="1" x14ac:dyDescent="0.3">
      <c r="A498" s="69"/>
      <c r="B498" s="69"/>
      <c r="C498" s="159"/>
      <c r="D498" s="69"/>
      <c r="E498" s="69"/>
      <c r="F498" s="160"/>
      <c r="G498" s="160"/>
      <c r="H498" s="69"/>
      <c r="I498" s="69"/>
      <c r="J498" s="4"/>
      <c r="K498" s="4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 spans="1:26" ht="15.75" customHeight="1" x14ac:dyDescent="0.3">
      <c r="A499" s="69"/>
      <c r="B499" s="69"/>
      <c r="C499" s="159"/>
      <c r="D499" s="69"/>
      <c r="E499" s="69"/>
      <c r="F499" s="160"/>
      <c r="G499" s="160"/>
      <c r="H499" s="69"/>
      <c r="I499" s="69"/>
      <c r="J499" s="4"/>
      <c r="K499" s="4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 spans="1:26" ht="15.75" customHeight="1" x14ac:dyDescent="0.3">
      <c r="A500" s="69"/>
      <c r="B500" s="69"/>
      <c r="C500" s="159"/>
      <c r="D500" s="69"/>
      <c r="E500" s="69"/>
      <c r="F500" s="160"/>
      <c r="G500" s="160"/>
      <c r="H500" s="69"/>
      <c r="I500" s="69"/>
      <c r="J500" s="4"/>
      <c r="K500" s="4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 spans="1:26" ht="15.75" customHeight="1" x14ac:dyDescent="0.3">
      <c r="A501" s="69"/>
      <c r="B501" s="69"/>
      <c r="C501" s="159"/>
      <c r="D501" s="69"/>
      <c r="E501" s="69"/>
      <c r="F501" s="160"/>
      <c r="G501" s="160"/>
      <c r="H501" s="69"/>
      <c r="I501" s="69"/>
      <c r="J501" s="4"/>
      <c r="K501" s="4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 spans="1:26" ht="15.75" customHeight="1" x14ac:dyDescent="0.3">
      <c r="A502" s="69"/>
      <c r="B502" s="69"/>
      <c r="C502" s="159"/>
      <c r="D502" s="69"/>
      <c r="E502" s="69"/>
      <c r="F502" s="160"/>
      <c r="G502" s="160"/>
      <c r="H502" s="69"/>
      <c r="I502" s="69"/>
      <c r="J502" s="4"/>
      <c r="K502" s="4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 spans="1:26" ht="15.75" customHeight="1" x14ac:dyDescent="0.3">
      <c r="A503" s="69"/>
      <c r="B503" s="69"/>
      <c r="C503" s="159"/>
      <c r="D503" s="69"/>
      <c r="E503" s="69"/>
      <c r="F503" s="160"/>
      <c r="G503" s="160"/>
      <c r="H503" s="69"/>
      <c r="I503" s="69"/>
      <c r="J503" s="4"/>
      <c r="K503" s="4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 spans="1:26" ht="15.75" customHeight="1" x14ac:dyDescent="0.3">
      <c r="A504" s="69"/>
      <c r="B504" s="69"/>
      <c r="C504" s="159"/>
      <c r="D504" s="69"/>
      <c r="E504" s="69"/>
      <c r="F504" s="160"/>
      <c r="G504" s="160"/>
      <c r="H504" s="69"/>
      <c r="I504" s="69"/>
      <c r="J504" s="4"/>
      <c r="K504" s="4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 spans="1:26" ht="15.75" customHeight="1" x14ac:dyDescent="0.3">
      <c r="A505" s="69"/>
      <c r="B505" s="69"/>
      <c r="C505" s="159"/>
      <c r="D505" s="69"/>
      <c r="E505" s="69"/>
      <c r="F505" s="160"/>
      <c r="G505" s="160"/>
      <c r="H505" s="69"/>
      <c r="I505" s="69"/>
      <c r="J505" s="4"/>
      <c r="K505" s="4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 spans="1:26" ht="15.75" customHeight="1" x14ac:dyDescent="0.3">
      <c r="A506" s="69"/>
      <c r="B506" s="69"/>
      <c r="C506" s="159"/>
      <c r="D506" s="69"/>
      <c r="E506" s="69"/>
      <c r="F506" s="160"/>
      <c r="G506" s="160"/>
      <c r="H506" s="69"/>
      <c r="I506" s="69"/>
      <c r="J506" s="4"/>
      <c r="K506" s="4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 spans="1:26" ht="15.75" customHeight="1" x14ac:dyDescent="0.3">
      <c r="A507" s="69"/>
      <c r="B507" s="69"/>
      <c r="C507" s="159"/>
      <c r="D507" s="69"/>
      <c r="E507" s="69"/>
      <c r="F507" s="160"/>
      <c r="G507" s="160"/>
      <c r="H507" s="69"/>
      <c r="I507" s="69"/>
      <c r="J507" s="4"/>
      <c r="K507" s="4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 spans="1:26" ht="15.75" customHeight="1" x14ac:dyDescent="0.3">
      <c r="A508" s="69"/>
      <c r="B508" s="69"/>
      <c r="C508" s="159"/>
      <c r="D508" s="69"/>
      <c r="E508" s="69"/>
      <c r="F508" s="160"/>
      <c r="G508" s="160"/>
      <c r="H508" s="69"/>
      <c r="I508" s="69"/>
      <c r="J508" s="4"/>
      <c r="K508" s="4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 spans="1:26" ht="15.75" customHeight="1" x14ac:dyDescent="0.3">
      <c r="A509" s="69"/>
      <c r="B509" s="69"/>
      <c r="C509" s="159"/>
      <c r="D509" s="69"/>
      <c r="E509" s="69"/>
      <c r="F509" s="160"/>
      <c r="G509" s="160"/>
      <c r="H509" s="69"/>
      <c r="I509" s="69"/>
      <c r="J509" s="4"/>
      <c r="K509" s="4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 spans="1:26" ht="15.75" customHeight="1" x14ac:dyDescent="0.3">
      <c r="A510" s="69"/>
      <c r="B510" s="69"/>
      <c r="C510" s="159"/>
      <c r="D510" s="69"/>
      <c r="E510" s="69"/>
      <c r="F510" s="160"/>
      <c r="G510" s="160"/>
      <c r="H510" s="69"/>
      <c r="I510" s="69"/>
      <c r="J510" s="4"/>
      <c r="K510" s="4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 spans="1:26" ht="15.75" customHeight="1" x14ac:dyDescent="0.3">
      <c r="A511" s="69"/>
      <c r="B511" s="69"/>
      <c r="C511" s="159"/>
      <c r="D511" s="69"/>
      <c r="E511" s="69"/>
      <c r="F511" s="160"/>
      <c r="G511" s="160"/>
      <c r="H511" s="69"/>
      <c r="I511" s="69"/>
      <c r="J511" s="4"/>
      <c r="K511" s="4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 spans="1:26" ht="15.75" customHeight="1" x14ac:dyDescent="0.3">
      <c r="A512" s="69"/>
      <c r="B512" s="69"/>
      <c r="C512" s="159"/>
      <c r="D512" s="69"/>
      <c r="E512" s="69"/>
      <c r="F512" s="160"/>
      <c r="G512" s="160"/>
      <c r="H512" s="69"/>
      <c r="I512" s="69"/>
      <c r="J512" s="4"/>
      <c r="K512" s="4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 spans="1:26" ht="15.75" customHeight="1" x14ac:dyDescent="0.3">
      <c r="A513" s="69"/>
      <c r="B513" s="69"/>
      <c r="C513" s="159"/>
      <c r="D513" s="69"/>
      <c r="E513" s="69"/>
      <c r="F513" s="160"/>
      <c r="G513" s="160"/>
      <c r="H513" s="69"/>
      <c r="I513" s="69"/>
      <c r="J513" s="4"/>
      <c r="K513" s="4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 spans="1:26" ht="15.75" customHeight="1" x14ac:dyDescent="0.3">
      <c r="A514" s="69"/>
      <c r="B514" s="69"/>
      <c r="C514" s="159"/>
      <c r="D514" s="69"/>
      <c r="E514" s="69"/>
      <c r="F514" s="160"/>
      <c r="G514" s="160"/>
      <c r="H514" s="69"/>
      <c r="I514" s="69"/>
      <c r="J514" s="4"/>
      <c r="K514" s="4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 spans="1:26" ht="15.75" customHeight="1" x14ac:dyDescent="0.3">
      <c r="A515" s="69"/>
      <c r="B515" s="69"/>
      <c r="C515" s="159"/>
      <c r="D515" s="69"/>
      <c r="E515" s="69"/>
      <c r="F515" s="160"/>
      <c r="G515" s="160"/>
      <c r="H515" s="69"/>
      <c r="I515" s="69"/>
      <c r="J515" s="4"/>
      <c r="K515" s="4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 spans="1:26" ht="15.75" customHeight="1" x14ac:dyDescent="0.3">
      <c r="A516" s="69"/>
      <c r="B516" s="69"/>
      <c r="C516" s="159"/>
      <c r="D516" s="69"/>
      <c r="E516" s="69"/>
      <c r="F516" s="160"/>
      <c r="G516" s="160"/>
      <c r="H516" s="69"/>
      <c r="I516" s="69"/>
      <c r="J516" s="4"/>
      <c r="K516" s="4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 spans="1:26" ht="15.75" customHeight="1" x14ac:dyDescent="0.3">
      <c r="A517" s="69"/>
      <c r="B517" s="69"/>
      <c r="C517" s="159"/>
      <c r="D517" s="69"/>
      <c r="E517" s="69"/>
      <c r="F517" s="160"/>
      <c r="G517" s="160"/>
      <c r="H517" s="69"/>
      <c r="I517" s="69"/>
      <c r="J517" s="4"/>
      <c r="K517" s="4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 spans="1:26" ht="15.75" customHeight="1" x14ac:dyDescent="0.3">
      <c r="A518" s="69"/>
      <c r="B518" s="69"/>
      <c r="C518" s="159"/>
      <c r="D518" s="69"/>
      <c r="E518" s="69"/>
      <c r="F518" s="160"/>
      <c r="G518" s="160"/>
      <c r="H518" s="69"/>
      <c r="I518" s="69"/>
      <c r="J518" s="4"/>
      <c r="K518" s="4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 spans="1:26" ht="15.75" customHeight="1" x14ac:dyDescent="0.3">
      <c r="A519" s="69"/>
      <c r="B519" s="69"/>
      <c r="C519" s="159"/>
      <c r="D519" s="69"/>
      <c r="E519" s="69"/>
      <c r="F519" s="160"/>
      <c r="G519" s="160"/>
      <c r="H519" s="69"/>
      <c r="I519" s="69"/>
      <c r="J519" s="4"/>
      <c r="K519" s="4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 spans="1:26" ht="15.75" customHeight="1" x14ac:dyDescent="0.3">
      <c r="A520" s="69"/>
      <c r="B520" s="69"/>
      <c r="C520" s="159"/>
      <c r="D520" s="69"/>
      <c r="E520" s="69"/>
      <c r="F520" s="160"/>
      <c r="G520" s="160"/>
      <c r="H520" s="69"/>
      <c r="I520" s="69"/>
      <c r="J520" s="4"/>
      <c r="K520" s="4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 spans="1:26" ht="15.75" customHeight="1" x14ac:dyDescent="0.3">
      <c r="A521" s="69"/>
      <c r="B521" s="69"/>
      <c r="C521" s="159"/>
      <c r="D521" s="69"/>
      <c r="E521" s="69"/>
      <c r="F521" s="160"/>
      <c r="G521" s="160"/>
      <c r="H521" s="69"/>
      <c r="I521" s="69"/>
      <c r="J521" s="4"/>
      <c r="K521" s="4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 spans="1:26" ht="15.75" customHeight="1" x14ac:dyDescent="0.3">
      <c r="A522" s="69"/>
      <c r="B522" s="69"/>
      <c r="C522" s="159"/>
      <c r="D522" s="69"/>
      <c r="E522" s="69"/>
      <c r="F522" s="160"/>
      <c r="G522" s="160"/>
      <c r="H522" s="69"/>
      <c r="I522" s="69"/>
      <c r="J522" s="4"/>
      <c r="K522" s="4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 spans="1:26" ht="15.75" customHeight="1" x14ac:dyDescent="0.3">
      <c r="A523" s="69"/>
      <c r="B523" s="69"/>
      <c r="C523" s="159"/>
      <c r="D523" s="69"/>
      <c r="E523" s="69"/>
      <c r="F523" s="160"/>
      <c r="G523" s="160"/>
      <c r="H523" s="69"/>
      <c r="I523" s="69"/>
      <c r="J523" s="4"/>
      <c r="K523" s="4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 spans="1:26" ht="15.75" customHeight="1" x14ac:dyDescent="0.3">
      <c r="A524" s="69"/>
      <c r="B524" s="69"/>
      <c r="C524" s="159"/>
      <c r="D524" s="69"/>
      <c r="E524" s="69"/>
      <c r="F524" s="160"/>
      <c r="G524" s="160"/>
      <c r="H524" s="69"/>
      <c r="I524" s="69"/>
      <c r="J524" s="4"/>
      <c r="K524" s="4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 spans="1:26" ht="15.75" customHeight="1" x14ac:dyDescent="0.3">
      <c r="A525" s="69"/>
      <c r="B525" s="69"/>
      <c r="C525" s="159"/>
      <c r="D525" s="69"/>
      <c r="E525" s="69"/>
      <c r="F525" s="160"/>
      <c r="G525" s="160"/>
      <c r="H525" s="69"/>
      <c r="I525" s="69"/>
      <c r="J525" s="4"/>
      <c r="K525" s="4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 spans="1:26" ht="15.75" customHeight="1" x14ac:dyDescent="0.3">
      <c r="A526" s="69"/>
      <c r="B526" s="69"/>
      <c r="C526" s="159"/>
      <c r="D526" s="69"/>
      <c r="E526" s="69"/>
      <c r="F526" s="160"/>
      <c r="G526" s="160"/>
      <c r="H526" s="69"/>
      <c r="I526" s="69"/>
      <c r="J526" s="4"/>
      <c r="K526" s="4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 spans="1:26" ht="15.75" customHeight="1" x14ac:dyDescent="0.3">
      <c r="A527" s="69"/>
      <c r="B527" s="69"/>
      <c r="C527" s="159"/>
      <c r="D527" s="69"/>
      <c r="E527" s="69"/>
      <c r="F527" s="160"/>
      <c r="G527" s="160"/>
      <c r="H527" s="69"/>
      <c r="I527" s="69"/>
      <c r="J527" s="4"/>
      <c r="K527" s="4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 spans="1:26" ht="15.75" customHeight="1" x14ac:dyDescent="0.3">
      <c r="A528" s="69"/>
      <c r="B528" s="69"/>
      <c r="C528" s="159"/>
      <c r="D528" s="69"/>
      <c r="E528" s="69"/>
      <c r="F528" s="160"/>
      <c r="G528" s="160"/>
      <c r="H528" s="69"/>
      <c r="I528" s="69"/>
      <c r="J528" s="4"/>
      <c r="K528" s="4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 spans="1:26" ht="15.75" customHeight="1" x14ac:dyDescent="0.3">
      <c r="A529" s="69"/>
      <c r="B529" s="69"/>
      <c r="C529" s="159"/>
      <c r="D529" s="69"/>
      <c r="E529" s="69"/>
      <c r="F529" s="160"/>
      <c r="G529" s="160"/>
      <c r="H529" s="69"/>
      <c r="I529" s="69"/>
      <c r="J529" s="4"/>
      <c r="K529" s="4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 spans="1:26" ht="15.75" customHeight="1" x14ac:dyDescent="0.3">
      <c r="A530" s="69"/>
      <c r="B530" s="69"/>
      <c r="C530" s="159"/>
      <c r="D530" s="69"/>
      <c r="E530" s="69"/>
      <c r="F530" s="160"/>
      <c r="G530" s="160"/>
      <c r="H530" s="69"/>
      <c r="I530" s="69"/>
      <c r="J530" s="4"/>
      <c r="K530" s="4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 spans="1:26" ht="15.75" customHeight="1" x14ac:dyDescent="0.3">
      <c r="A531" s="69"/>
      <c r="B531" s="69"/>
      <c r="C531" s="159"/>
      <c r="D531" s="69"/>
      <c r="E531" s="69"/>
      <c r="F531" s="160"/>
      <c r="G531" s="160"/>
      <c r="H531" s="69"/>
      <c r="I531" s="69"/>
      <c r="J531" s="4"/>
      <c r="K531" s="4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 spans="1:26" ht="15.75" customHeight="1" x14ac:dyDescent="0.3">
      <c r="A532" s="69"/>
      <c r="B532" s="69"/>
      <c r="C532" s="159"/>
      <c r="D532" s="69"/>
      <c r="E532" s="69"/>
      <c r="F532" s="160"/>
      <c r="G532" s="160"/>
      <c r="H532" s="69"/>
      <c r="I532" s="69"/>
      <c r="J532" s="4"/>
      <c r="K532" s="4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 spans="1:26" ht="15.75" customHeight="1" x14ac:dyDescent="0.3">
      <c r="A533" s="69"/>
      <c r="B533" s="69"/>
      <c r="C533" s="159"/>
      <c r="D533" s="69"/>
      <c r="E533" s="69"/>
      <c r="F533" s="160"/>
      <c r="G533" s="160"/>
      <c r="H533" s="69"/>
      <c r="I533" s="69"/>
      <c r="J533" s="4"/>
      <c r="K533" s="4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 spans="1:26" ht="15.75" customHeight="1" x14ac:dyDescent="0.3">
      <c r="A534" s="69"/>
      <c r="B534" s="69"/>
      <c r="C534" s="159"/>
      <c r="D534" s="69"/>
      <c r="E534" s="69"/>
      <c r="F534" s="160"/>
      <c r="G534" s="160"/>
      <c r="H534" s="69"/>
      <c r="I534" s="69"/>
      <c r="J534" s="4"/>
      <c r="K534" s="4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 spans="1:26" ht="15.75" customHeight="1" x14ac:dyDescent="0.3">
      <c r="A535" s="69"/>
      <c r="B535" s="69"/>
      <c r="C535" s="159"/>
      <c r="D535" s="69"/>
      <c r="E535" s="69"/>
      <c r="F535" s="160"/>
      <c r="G535" s="160"/>
      <c r="H535" s="69"/>
      <c r="I535" s="69"/>
      <c r="J535" s="4"/>
      <c r="K535" s="4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 spans="1:26" ht="15.75" customHeight="1" x14ac:dyDescent="0.3">
      <c r="A536" s="69"/>
      <c r="B536" s="69"/>
      <c r="C536" s="159"/>
      <c r="D536" s="69"/>
      <c r="E536" s="69"/>
      <c r="F536" s="160"/>
      <c r="G536" s="160"/>
      <c r="H536" s="69"/>
      <c r="I536" s="69"/>
      <c r="J536" s="4"/>
      <c r="K536" s="4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 spans="1:26" ht="15.75" customHeight="1" x14ac:dyDescent="0.3">
      <c r="A537" s="69"/>
      <c r="B537" s="69"/>
      <c r="C537" s="159"/>
      <c r="D537" s="69"/>
      <c r="E537" s="69"/>
      <c r="F537" s="160"/>
      <c r="G537" s="160"/>
      <c r="H537" s="69"/>
      <c r="I537" s="69"/>
      <c r="J537" s="4"/>
      <c r="K537" s="4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 spans="1:26" ht="15.75" customHeight="1" x14ac:dyDescent="0.3">
      <c r="A538" s="69"/>
      <c r="B538" s="69"/>
      <c r="C538" s="159"/>
      <c r="D538" s="69"/>
      <c r="E538" s="69"/>
      <c r="F538" s="160"/>
      <c r="G538" s="160"/>
      <c r="H538" s="69"/>
      <c r="I538" s="69"/>
      <c r="J538" s="4"/>
      <c r="K538" s="4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 spans="1:26" ht="15.75" customHeight="1" x14ac:dyDescent="0.3">
      <c r="A539" s="69"/>
      <c r="B539" s="69"/>
      <c r="C539" s="159"/>
      <c r="D539" s="69"/>
      <c r="E539" s="69"/>
      <c r="F539" s="160"/>
      <c r="G539" s="160"/>
      <c r="H539" s="69"/>
      <c r="I539" s="69"/>
      <c r="J539" s="4"/>
      <c r="K539" s="4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 spans="1:26" ht="15.75" customHeight="1" x14ac:dyDescent="0.3">
      <c r="A540" s="69"/>
      <c r="B540" s="69"/>
      <c r="C540" s="159"/>
      <c r="D540" s="69"/>
      <c r="E540" s="69"/>
      <c r="F540" s="160"/>
      <c r="G540" s="160"/>
      <c r="H540" s="69"/>
      <c r="I540" s="69"/>
      <c r="J540" s="4"/>
      <c r="K540" s="4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 spans="1:26" ht="15.75" customHeight="1" x14ac:dyDescent="0.3">
      <c r="A541" s="69"/>
      <c r="B541" s="69"/>
      <c r="C541" s="159"/>
      <c r="D541" s="69"/>
      <c r="E541" s="69"/>
      <c r="F541" s="160"/>
      <c r="G541" s="160"/>
      <c r="H541" s="69"/>
      <c r="I541" s="69"/>
      <c r="J541" s="4"/>
      <c r="K541" s="4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 spans="1:26" ht="15.75" customHeight="1" x14ac:dyDescent="0.3">
      <c r="A542" s="69"/>
      <c r="B542" s="69"/>
      <c r="C542" s="159"/>
      <c r="D542" s="69"/>
      <c r="E542" s="69"/>
      <c r="F542" s="160"/>
      <c r="G542" s="160"/>
      <c r="H542" s="69"/>
      <c r="I542" s="69"/>
      <c r="J542" s="4"/>
      <c r="K542" s="4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 spans="1:26" ht="15.75" customHeight="1" x14ac:dyDescent="0.3">
      <c r="A543" s="69"/>
      <c r="B543" s="69"/>
      <c r="C543" s="159"/>
      <c r="D543" s="69"/>
      <c r="E543" s="69"/>
      <c r="F543" s="160"/>
      <c r="G543" s="160"/>
      <c r="H543" s="69"/>
      <c r="I543" s="69"/>
      <c r="J543" s="4"/>
      <c r="K543" s="4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 spans="1:26" ht="15.75" customHeight="1" x14ac:dyDescent="0.3">
      <c r="A544" s="69"/>
      <c r="B544" s="69"/>
      <c r="C544" s="159"/>
      <c r="D544" s="69"/>
      <c r="E544" s="69"/>
      <c r="F544" s="160"/>
      <c r="G544" s="160"/>
      <c r="H544" s="69"/>
      <c r="I544" s="69"/>
      <c r="J544" s="4"/>
      <c r="K544" s="4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 spans="1:26" ht="15.75" customHeight="1" x14ac:dyDescent="0.3">
      <c r="A545" s="69"/>
      <c r="B545" s="69"/>
      <c r="C545" s="159"/>
      <c r="D545" s="69"/>
      <c r="E545" s="69"/>
      <c r="F545" s="160"/>
      <c r="G545" s="160"/>
      <c r="H545" s="69"/>
      <c r="I545" s="69"/>
      <c r="J545" s="4"/>
      <c r="K545" s="4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 spans="1:26" ht="15.75" customHeight="1" x14ac:dyDescent="0.3">
      <c r="A546" s="69"/>
      <c r="B546" s="69"/>
      <c r="C546" s="159"/>
      <c r="D546" s="69"/>
      <c r="E546" s="69"/>
      <c r="F546" s="160"/>
      <c r="G546" s="160"/>
      <c r="H546" s="69"/>
      <c r="I546" s="69"/>
      <c r="J546" s="4"/>
      <c r="K546" s="4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 spans="1:26" ht="15.75" customHeight="1" x14ac:dyDescent="0.3">
      <c r="A547" s="69"/>
      <c r="B547" s="69"/>
      <c r="C547" s="159"/>
      <c r="D547" s="69"/>
      <c r="E547" s="69"/>
      <c r="F547" s="160"/>
      <c r="G547" s="160"/>
      <c r="H547" s="69"/>
      <c r="I547" s="69"/>
      <c r="J547" s="4"/>
      <c r="K547" s="4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 spans="1:26" ht="15.75" customHeight="1" x14ac:dyDescent="0.3">
      <c r="A548" s="69"/>
      <c r="B548" s="69"/>
      <c r="C548" s="159"/>
      <c r="D548" s="69"/>
      <c r="E548" s="69"/>
      <c r="F548" s="160"/>
      <c r="G548" s="160"/>
      <c r="H548" s="69"/>
      <c r="I548" s="69"/>
      <c r="J548" s="4"/>
      <c r="K548" s="4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 spans="1:26" ht="15.75" customHeight="1" x14ac:dyDescent="0.3">
      <c r="A549" s="69"/>
      <c r="B549" s="69"/>
      <c r="C549" s="159"/>
      <c r="D549" s="69"/>
      <c r="E549" s="69"/>
      <c r="F549" s="160"/>
      <c r="G549" s="160"/>
      <c r="H549" s="69"/>
      <c r="I549" s="69"/>
      <c r="J549" s="4"/>
      <c r="K549" s="4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 spans="1:26" ht="15.75" customHeight="1" x14ac:dyDescent="0.3">
      <c r="A550" s="69"/>
      <c r="B550" s="69"/>
      <c r="C550" s="159"/>
      <c r="D550" s="69"/>
      <c r="E550" s="69"/>
      <c r="F550" s="160"/>
      <c r="G550" s="160"/>
      <c r="H550" s="69"/>
      <c r="I550" s="69"/>
      <c r="J550" s="4"/>
      <c r="K550" s="4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 spans="1:26" ht="15.75" customHeight="1" x14ac:dyDescent="0.3">
      <c r="A551" s="69"/>
      <c r="B551" s="69"/>
      <c r="C551" s="159"/>
      <c r="D551" s="69"/>
      <c r="E551" s="69"/>
      <c r="F551" s="160"/>
      <c r="G551" s="160"/>
      <c r="H551" s="69"/>
      <c r="I551" s="69"/>
      <c r="J551" s="4"/>
      <c r="K551" s="4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 spans="1:26" ht="15.75" customHeight="1" x14ac:dyDescent="0.3">
      <c r="A552" s="69"/>
      <c r="B552" s="69"/>
      <c r="C552" s="159"/>
      <c r="D552" s="69"/>
      <c r="E552" s="69"/>
      <c r="F552" s="160"/>
      <c r="G552" s="160"/>
      <c r="H552" s="69"/>
      <c r="I552" s="69"/>
      <c r="J552" s="4"/>
      <c r="K552" s="4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 spans="1:26" ht="15.75" customHeight="1" x14ac:dyDescent="0.3">
      <c r="A553" s="69"/>
      <c r="B553" s="69"/>
      <c r="C553" s="159"/>
      <c r="D553" s="69"/>
      <c r="E553" s="69"/>
      <c r="F553" s="160"/>
      <c r="G553" s="160"/>
      <c r="H553" s="69"/>
      <c r="I553" s="69"/>
      <c r="J553" s="4"/>
      <c r="K553" s="4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 spans="1:26" ht="15.75" customHeight="1" x14ac:dyDescent="0.3">
      <c r="A554" s="69"/>
      <c r="B554" s="69"/>
      <c r="C554" s="159"/>
      <c r="D554" s="69"/>
      <c r="E554" s="69"/>
      <c r="F554" s="160"/>
      <c r="G554" s="160"/>
      <c r="H554" s="69"/>
      <c r="I554" s="69"/>
      <c r="J554" s="4"/>
      <c r="K554" s="4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 spans="1:26" ht="15.75" customHeight="1" x14ac:dyDescent="0.3">
      <c r="A555" s="69"/>
      <c r="B555" s="69"/>
      <c r="C555" s="159"/>
      <c r="D555" s="69"/>
      <c r="E555" s="69"/>
      <c r="F555" s="160"/>
      <c r="G555" s="160"/>
      <c r="H555" s="69"/>
      <c r="I555" s="69"/>
      <c r="J555" s="4"/>
      <c r="K555" s="4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 spans="1:26" ht="15.75" customHeight="1" x14ac:dyDescent="0.3">
      <c r="A556" s="69"/>
      <c r="B556" s="69"/>
      <c r="C556" s="159"/>
      <c r="D556" s="69"/>
      <c r="E556" s="69"/>
      <c r="F556" s="160"/>
      <c r="G556" s="160"/>
      <c r="H556" s="69"/>
      <c r="I556" s="69"/>
      <c r="J556" s="4"/>
      <c r="K556" s="4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 spans="1:26" ht="15.75" customHeight="1" x14ac:dyDescent="0.3">
      <c r="A557" s="69"/>
      <c r="B557" s="69"/>
      <c r="C557" s="159"/>
      <c r="D557" s="69"/>
      <c r="E557" s="69"/>
      <c r="F557" s="160"/>
      <c r="G557" s="160"/>
      <c r="H557" s="69"/>
      <c r="I557" s="69"/>
      <c r="J557" s="4"/>
      <c r="K557" s="4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 spans="1:26" ht="15.75" customHeight="1" x14ac:dyDescent="0.3">
      <c r="A558" s="69"/>
      <c r="B558" s="69"/>
      <c r="C558" s="159"/>
      <c r="D558" s="69"/>
      <c r="E558" s="69"/>
      <c r="F558" s="160"/>
      <c r="G558" s="160"/>
      <c r="H558" s="69"/>
      <c r="I558" s="69"/>
      <c r="J558" s="4"/>
      <c r="K558" s="4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 spans="1:26" ht="15.75" customHeight="1" x14ac:dyDescent="0.3">
      <c r="A559" s="69"/>
      <c r="B559" s="69"/>
      <c r="C559" s="159"/>
      <c r="D559" s="69"/>
      <c r="E559" s="69"/>
      <c r="F559" s="160"/>
      <c r="G559" s="160"/>
      <c r="H559" s="69"/>
      <c r="I559" s="69"/>
      <c r="J559" s="4"/>
      <c r="K559" s="4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 spans="1:26" ht="15.75" customHeight="1" x14ac:dyDescent="0.3">
      <c r="A560" s="69"/>
      <c r="B560" s="69"/>
      <c r="C560" s="159"/>
      <c r="D560" s="69"/>
      <c r="E560" s="69"/>
      <c r="F560" s="160"/>
      <c r="G560" s="160"/>
      <c r="H560" s="69"/>
      <c r="I560" s="69"/>
      <c r="J560" s="4"/>
      <c r="K560" s="4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 spans="1:26" ht="15.75" customHeight="1" x14ac:dyDescent="0.3">
      <c r="A561" s="69"/>
      <c r="B561" s="69"/>
      <c r="C561" s="159"/>
      <c r="D561" s="69"/>
      <c r="E561" s="69"/>
      <c r="F561" s="160"/>
      <c r="G561" s="160"/>
      <c r="H561" s="69"/>
      <c r="I561" s="69"/>
      <c r="J561" s="4"/>
      <c r="K561" s="4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 spans="1:26" ht="15.75" customHeight="1" x14ac:dyDescent="0.3">
      <c r="A562" s="69"/>
      <c r="B562" s="69"/>
      <c r="C562" s="159"/>
      <c r="D562" s="69"/>
      <c r="E562" s="69"/>
      <c r="F562" s="160"/>
      <c r="G562" s="160"/>
      <c r="H562" s="69"/>
      <c r="I562" s="69"/>
      <c r="J562" s="4"/>
      <c r="K562" s="4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 spans="1:26" ht="15.75" customHeight="1" x14ac:dyDescent="0.3">
      <c r="A563" s="69"/>
      <c r="B563" s="69"/>
      <c r="C563" s="159"/>
      <c r="D563" s="69"/>
      <c r="E563" s="69"/>
      <c r="F563" s="160"/>
      <c r="G563" s="160"/>
      <c r="H563" s="69"/>
      <c r="I563" s="69"/>
      <c r="J563" s="4"/>
      <c r="K563" s="4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 spans="1:26" ht="15.75" customHeight="1" x14ac:dyDescent="0.3">
      <c r="A564" s="69"/>
      <c r="B564" s="69"/>
      <c r="C564" s="159"/>
      <c r="D564" s="69"/>
      <c r="E564" s="69"/>
      <c r="F564" s="160"/>
      <c r="G564" s="160"/>
      <c r="H564" s="69"/>
      <c r="I564" s="69"/>
      <c r="J564" s="4"/>
      <c r="K564" s="4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 spans="1:26" ht="15.75" customHeight="1" x14ac:dyDescent="0.3">
      <c r="A565" s="69"/>
      <c r="B565" s="69"/>
      <c r="C565" s="159"/>
      <c r="D565" s="69"/>
      <c r="E565" s="69"/>
      <c r="F565" s="160"/>
      <c r="G565" s="160"/>
      <c r="H565" s="69"/>
      <c r="I565" s="69"/>
      <c r="J565" s="4"/>
      <c r="K565" s="4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 spans="1:26" ht="15.75" customHeight="1" x14ac:dyDescent="0.3">
      <c r="A566" s="69"/>
      <c r="B566" s="69"/>
      <c r="C566" s="159"/>
      <c r="D566" s="69"/>
      <c r="E566" s="69"/>
      <c r="F566" s="160"/>
      <c r="G566" s="160"/>
      <c r="H566" s="69"/>
      <c r="I566" s="69"/>
      <c r="J566" s="4"/>
      <c r="K566" s="4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 spans="1:26" ht="15.75" customHeight="1" x14ac:dyDescent="0.3">
      <c r="A567" s="69"/>
      <c r="B567" s="69"/>
      <c r="C567" s="159"/>
      <c r="D567" s="69"/>
      <c r="E567" s="69"/>
      <c r="F567" s="160"/>
      <c r="G567" s="160"/>
      <c r="H567" s="69"/>
      <c r="I567" s="69"/>
      <c r="J567" s="4"/>
      <c r="K567" s="4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 spans="1:26" ht="15.75" customHeight="1" x14ac:dyDescent="0.3">
      <c r="A568" s="69"/>
      <c r="B568" s="69"/>
      <c r="C568" s="159"/>
      <c r="D568" s="69"/>
      <c r="E568" s="69"/>
      <c r="F568" s="160"/>
      <c r="G568" s="160"/>
      <c r="H568" s="69"/>
      <c r="I568" s="69"/>
      <c r="J568" s="4"/>
      <c r="K568" s="4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 spans="1:26" ht="15.75" customHeight="1" x14ac:dyDescent="0.3">
      <c r="A569" s="69"/>
      <c r="B569" s="69"/>
      <c r="C569" s="159"/>
      <c r="D569" s="69"/>
      <c r="E569" s="69"/>
      <c r="F569" s="160"/>
      <c r="G569" s="160"/>
      <c r="H569" s="69"/>
      <c r="I569" s="69"/>
      <c r="J569" s="4"/>
      <c r="K569" s="4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 spans="1:26" ht="15.75" customHeight="1" x14ac:dyDescent="0.3">
      <c r="A570" s="69"/>
      <c r="B570" s="69"/>
      <c r="C570" s="159"/>
      <c r="D570" s="69"/>
      <c r="E570" s="69"/>
      <c r="F570" s="160"/>
      <c r="G570" s="160"/>
      <c r="H570" s="69"/>
      <c r="I570" s="69"/>
      <c r="J570" s="4"/>
      <c r="K570" s="4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 spans="1:26" ht="15.75" customHeight="1" x14ac:dyDescent="0.3">
      <c r="A571" s="69"/>
      <c r="B571" s="69"/>
      <c r="C571" s="159"/>
      <c r="D571" s="69"/>
      <c r="E571" s="69"/>
      <c r="F571" s="160"/>
      <c r="G571" s="160"/>
      <c r="H571" s="69"/>
      <c r="I571" s="69"/>
      <c r="J571" s="4"/>
      <c r="K571" s="4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 spans="1:26" ht="15.75" customHeight="1" x14ac:dyDescent="0.3">
      <c r="A572" s="69"/>
      <c r="B572" s="69"/>
      <c r="C572" s="159"/>
      <c r="D572" s="69"/>
      <c r="E572" s="69"/>
      <c r="F572" s="160"/>
      <c r="G572" s="160"/>
      <c r="H572" s="69"/>
      <c r="I572" s="69"/>
      <c r="J572" s="4"/>
      <c r="K572" s="4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 spans="1:26" ht="15.75" customHeight="1" x14ac:dyDescent="0.3">
      <c r="A573" s="69"/>
      <c r="B573" s="69"/>
      <c r="C573" s="159"/>
      <c r="D573" s="69"/>
      <c r="E573" s="69"/>
      <c r="F573" s="160"/>
      <c r="G573" s="160"/>
      <c r="H573" s="69"/>
      <c r="I573" s="69"/>
      <c r="J573" s="4"/>
      <c r="K573" s="4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 spans="1:26" ht="15.75" customHeight="1" x14ac:dyDescent="0.3">
      <c r="A574" s="69"/>
      <c r="B574" s="69"/>
      <c r="C574" s="159"/>
      <c r="D574" s="69"/>
      <c r="E574" s="69"/>
      <c r="F574" s="160"/>
      <c r="G574" s="160"/>
      <c r="H574" s="69"/>
      <c r="I574" s="69"/>
      <c r="J574" s="4"/>
      <c r="K574" s="4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 spans="1:26" ht="15.75" customHeight="1" x14ac:dyDescent="0.3">
      <c r="A575" s="69"/>
      <c r="B575" s="69"/>
      <c r="C575" s="159"/>
      <c r="D575" s="69"/>
      <c r="E575" s="69"/>
      <c r="F575" s="160"/>
      <c r="G575" s="160"/>
      <c r="H575" s="69"/>
      <c r="I575" s="69"/>
      <c r="J575" s="4"/>
      <c r="K575" s="4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 spans="1:26" ht="15.75" customHeight="1" x14ac:dyDescent="0.3">
      <c r="A576" s="69"/>
      <c r="B576" s="69"/>
      <c r="C576" s="159"/>
      <c r="D576" s="69"/>
      <c r="E576" s="69"/>
      <c r="F576" s="160"/>
      <c r="G576" s="160"/>
      <c r="H576" s="69"/>
      <c r="I576" s="69"/>
      <c r="J576" s="4"/>
      <c r="K576" s="4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 spans="1:26" ht="15.75" customHeight="1" x14ac:dyDescent="0.3">
      <c r="A577" s="69"/>
      <c r="B577" s="69"/>
      <c r="C577" s="159"/>
      <c r="D577" s="69"/>
      <c r="E577" s="69"/>
      <c r="F577" s="160"/>
      <c r="G577" s="160"/>
      <c r="H577" s="69"/>
      <c r="I577" s="69"/>
      <c r="J577" s="4"/>
      <c r="K577" s="4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 spans="1:26" ht="15.75" customHeight="1" x14ac:dyDescent="0.3">
      <c r="A578" s="69"/>
      <c r="B578" s="69"/>
      <c r="C578" s="159"/>
      <c r="D578" s="69"/>
      <c r="E578" s="69"/>
      <c r="F578" s="160"/>
      <c r="G578" s="160"/>
      <c r="H578" s="69"/>
      <c r="I578" s="69"/>
      <c r="J578" s="4"/>
      <c r="K578" s="4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 spans="1:26" ht="15.75" customHeight="1" x14ac:dyDescent="0.3">
      <c r="A579" s="69"/>
      <c r="B579" s="69"/>
      <c r="C579" s="159"/>
      <c r="D579" s="69"/>
      <c r="E579" s="69"/>
      <c r="F579" s="160"/>
      <c r="G579" s="160"/>
      <c r="H579" s="69"/>
      <c r="I579" s="69"/>
      <c r="J579" s="4"/>
      <c r="K579" s="4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 spans="1:26" ht="15.75" customHeight="1" x14ac:dyDescent="0.3">
      <c r="A580" s="69"/>
      <c r="B580" s="69"/>
      <c r="C580" s="159"/>
      <c r="D580" s="69"/>
      <c r="E580" s="69"/>
      <c r="F580" s="160"/>
      <c r="G580" s="160"/>
      <c r="H580" s="69"/>
      <c r="I580" s="69"/>
      <c r="J580" s="4"/>
      <c r="K580" s="4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 spans="1:26" ht="15.75" customHeight="1" x14ac:dyDescent="0.3">
      <c r="A581" s="69"/>
      <c r="B581" s="69"/>
      <c r="C581" s="159"/>
      <c r="D581" s="69"/>
      <c r="E581" s="69"/>
      <c r="F581" s="160"/>
      <c r="G581" s="160"/>
      <c r="H581" s="69"/>
      <c r="I581" s="69"/>
      <c r="J581" s="4"/>
      <c r="K581" s="4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 spans="1:26" ht="15.75" customHeight="1" x14ac:dyDescent="0.3">
      <c r="A582" s="69"/>
      <c r="B582" s="69"/>
      <c r="C582" s="159"/>
      <c r="D582" s="69"/>
      <c r="E582" s="69"/>
      <c r="F582" s="160"/>
      <c r="G582" s="160"/>
      <c r="H582" s="69"/>
      <c r="I582" s="69"/>
      <c r="J582" s="4"/>
      <c r="K582" s="4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 spans="1:26" ht="15.75" customHeight="1" x14ac:dyDescent="0.3">
      <c r="A583" s="69"/>
      <c r="B583" s="69"/>
      <c r="C583" s="159"/>
      <c r="D583" s="69"/>
      <c r="E583" s="69"/>
      <c r="F583" s="160"/>
      <c r="G583" s="160"/>
      <c r="H583" s="69"/>
      <c r="I583" s="69"/>
      <c r="J583" s="4"/>
      <c r="K583" s="4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 spans="1:26" ht="15.75" customHeight="1" x14ac:dyDescent="0.3">
      <c r="A584" s="69"/>
      <c r="B584" s="69"/>
      <c r="C584" s="159"/>
      <c r="D584" s="69"/>
      <c r="E584" s="69"/>
      <c r="F584" s="160"/>
      <c r="G584" s="160"/>
      <c r="H584" s="69"/>
      <c r="I584" s="69"/>
      <c r="J584" s="4"/>
      <c r="K584" s="4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 spans="1:26" ht="15.75" customHeight="1" x14ac:dyDescent="0.3">
      <c r="A585" s="69"/>
      <c r="B585" s="69"/>
      <c r="C585" s="159"/>
      <c r="D585" s="69"/>
      <c r="E585" s="69"/>
      <c r="F585" s="160"/>
      <c r="G585" s="160"/>
      <c r="H585" s="69"/>
      <c r="I585" s="69"/>
      <c r="J585" s="4"/>
      <c r="K585" s="4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 spans="1:26" ht="15.75" customHeight="1" x14ac:dyDescent="0.3">
      <c r="A586" s="69"/>
      <c r="B586" s="69"/>
      <c r="C586" s="159"/>
      <c r="D586" s="69"/>
      <c r="E586" s="69"/>
      <c r="F586" s="160"/>
      <c r="G586" s="160"/>
      <c r="H586" s="69"/>
      <c r="I586" s="69"/>
      <c r="J586" s="4"/>
      <c r="K586" s="4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 spans="1:26" ht="15.75" customHeight="1" x14ac:dyDescent="0.3">
      <c r="A587" s="69"/>
      <c r="B587" s="69"/>
      <c r="C587" s="159"/>
      <c r="D587" s="69"/>
      <c r="E587" s="69"/>
      <c r="F587" s="160"/>
      <c r="G587" s="160"/>
      <c r="H587" s="69"/>
      <c r="I587" s="69"/>
      <c r="J587" s="4"/>
      <c r="K587" s="4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 spans="1:26" ht="15.75" customHeight="1" x14ac:dyDescent="0.3">
      <c r="A588" s="69"/>
      <c r="B588" s="69"/>
      <c r="C588" s="159"/>
      <c r="D588" s="69"/>
      <c r="E588" s="69"/>
      <c r="F588" s="160"/>
      <c r="G588" s="160"/>
      <c r="H588" s="69"/>
      <c r="I588" s="69"/>
      <c r="J588" s="4"/>
      <c r="K588" s="4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 spans="1:26" ht="15.75" customHeight="1" x14ac:dyDescent="0.3">
      <c r="A589" s="69"/>
      <c r="B589" s="69"/>
      <c r="C589" s="159"/>
      <c r="D589" s="69"/>
      <c r="E589" s="69"/>
      <c r="F589" s="160"/>
      <c r="G589" s="160"/>
      <c r="H589" s="69"/>
      <c r="I589" s="69"/>
      <c r="J589" s="4"/>
      <c r="K589" s="4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 spans="1:26" ht="15.75" customHeight="1" x14ac:dyDescent="0.3">
      <c r="A590" s="69"/>
      <c r="B590" s="69"/>
      <c r="C590" s="159"/>
      <c r="D590" s="69"/>
      <c r="E590" s="69"/>
      <c r="F590" s="160"/>
      <c r="G590" s="160"/>
      <c r="H590" s="69"/>
      <c r="I590" s="69"/>
      <c r="J590" s="4"/>
      <c r="K590" s="4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 spans="1:26" ht="15.75" customHeight="1" x14ac:dyDescent="0.3">
      <c r="A591" s="69"/>
      <c r="B591" s="69"/>
      <c r="C591" s="159"/>
      <c r="D591" s="69"/>
      <c r="E591" s="69"/>
      <c r="F591" s="160"/>
      <c r="G591" s="160"/>
      <c r="H591" s="69"/>
      <c r="I591" s="69"/>
      <c r="J591" s="4"/>
      <c r="K591" s="4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 spans="1:26" ht="15.75" customHeight="1" x14ac:dyDescent="0.3">
      <c r="A592" s="69"/>
      <c r="B592" s="69"/>
      <c r="C592" s="159"/>
      <c r="D592" s="69"/>
      <c r="E592" s="69"/>
      <c r="F592" s="160"/>
      <c r="G592" s="160"/>
      <c r="H592" s="69"/>
      <c r="I592" s="69"/>
      <c r="J592" s="4"/>
      <c r="K592" s="4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 spans="1:26" ht="15.75" customHeight="1" x14ac:dyDescent="0.3">
      <c r="A593" s="69"/>
      <c r="B593" s="69"/>
      <c r="C593" s="159"/>
      <c r="D593" s="69"/>
      <c r="E593" s="69"/>
      <c r="F593" s="160"/>
      <c r="G593" s="160"/>
      <c r="H593" s="69"/>
      <c r="I593" s="69"/>
      <c r="J593" s="4"/>
      <c r="K593" s="4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 spans="1:26" ht="15.75" customHeight="1" x14ac:dyDescent="0.3">
      <c r="A594" s="69"/>
      <c r="B594" s="69"/>
      <c r="C594" s="159"/>
      <c r="D594" s="69"/>
      <c r="E594" s="69"/>
      <c r="F594" s="160"/>
      <c r="G594" s="160"/>
      <c r="H594" s="69"/>
      <c r="I594" s="69"/>
      <c r="J594" s="4"/>
      <c r="K594" s="4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 spans="1:26" ht="15.75" customHeight="1" x14ac:dyDescent="0.3">
      <c r="A595" s="69"/>
      <c r="B595" s="69"/>
      <c r="C595" s="159"/>
      <c r="D595" s="69"/>
      <c r="E595" s="69"/>
      <c r="F595" s="160"/>
      <c r="G595" s="160"/>
      <c r="H595" s="69"/>
      <c r="I595" s="69"/>
      <c r="J595" s="4"/>
      <c r="K595" s="4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 spans="1:26" ht="15.75" customHeight="1" x14ac:dyDescent="0.3">
      <c r="A596" s="69"/>
      <c r="B596" s="69"/>
      <c r="C596" s="159"/>
      <c r="D596" s="69"/>
      <c r="E596" s="69"/>
      <c r="F596" s="160"/>
      <c r="G596" s="160"/>
      <c r="H596" s="69"/>
      <c r="I596" s="69"/>
      <c r="J596" s="4"/>
      <c r="K596" s="4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 spans="1:26" ht="15.75" customHeight="1" x14ac:dyDescent="0.3">
      <c r="A597" s="69"/>
      <c r="B597" s="69"/>
      <c r="C597" s="159"/>
      <c r="D597" s="69"/>
      <c r="E597" s="69"/>
      <c r="F597" s="160"/>
      <c r="G597" s="160"/>
      <c r="H597" s="69"/>
      <c r="I597" s="69"/>
      <c r="J597" s="4"/>
      <c r="K597" s="4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 spans="1:26" ht="15.75" customHeight="1" x14ac:dyDescent="0.3">
      <c r="A598" s="69"/>
      <c r="B598" s="69"/>
      <c r="C598" s="159"/>
      <c r="D598" s="69"/>
      <c r="E598" s="69"/>
      <c r="F598" s="160"/>
      <c r="G598" s="160"/>
      <c r="H598" s="69"/>
      <c r="I598" s="69"/>
      <c r="J598" s="4"/>
      <c r="K598" s="4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 spans="1:26" ht="15.75" customHeight="1" x14ac:dyDescent="0.3">
      <c r="A599" s="69"/>
      <c r="B599" s="69"/>
      <c r="C599" s="159"/>
      <c r="D599" s="69"/>
      <c r="E599" s="69"/>
      <c r="F599" s="160"/>
      <c r="G599" s="160"/>
      <c r="H599" s="69"/>
      <c r="I599" s="69"/>
      <c r="J599" s="4"/>
      <c r="K599" s="4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 spans="1:26" ht="15.75" customHeight="1" x14ac:dyDescent="0.3">
      <c r="A600" s="69"/>
      <c r="B600" s="69"/>
      <c r="C600" s="159"/>
      <c r="D600" s="69"/>
      <c r="E600" s="69"/>
      <c r="F600" s="160"/>
      <c r="G600" s="160"/>
      <c r="H600" s="69"/>
      <c r="I600" s="69"/>
      <c r="J600" s="4"/>
      <c r="K600" s="4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 spans="1:26" ht="15.75" customHeight="1" x14ac:dyDescent="0.3">
      <c r="A601" s="69"/>
      <c r="B601" s="69"/>
      <c r="C601" s="159"/>
      <c r="D601" s="69"/>
      <c r="E601" s="69"/>
      <c r="F601" s="160"/>
      <c r="G601" s="160"/>
      <c r="H601" s="69"/>
      <c r="I601" s="69"/>
      <c r="J601" s="4"/>
      <c r="K601" s="4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 spans="1:26" ht="15.75" customHeight="1" x14ac:dyDescent="0.3">
      <c r="A602" s="69"/>
      <c r="B602" s="69"/>
      <c r="C602" s="159"/>
      <c r="D602" s="69"/>
      <c r="E602" s="69"/>
      <c r="F602" s="160"/>
      <c r="G602" s="160"/>
      <c r="H602" s="69"/>
      <c r="I602" s="69"/>
      <c r="J602" s="4"/>
      <c r="K602" s="4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 spans="1:26" ht="15.75" customHeight="1" x14ac:dyDescent="0.3">
      <c r="A603" s="69"/>
      <c r="B603" s="69"/>
      <c r="C603" s="159"/>
      <c r="D603" s="69"/>
      <c r="E603" s="69"/>
      <c r="F603" s="160"/>
      <c r="G603" s="160"/>
      <c r="H603" s="69"/>
      <c r="I603" s="69"/>
      <c r="J603" s="4"/>
      <c r="K603" s="4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 spans="1:26" ht="15.75" customHeight="1" x14ac:dyDescent="0.3">
      <c r="A604" s="69"/>
      <c r="B604" s="69"/>
      <c r="C604" s="159"/>
      <c r="D604" s="69"/>
      <c r="E604" s="69"/>
      <c r="F604" s="160"/>
      <c r="G604" s="160"/>
      <c r="H604" s="69"/>
      <c r="I604" s="69"/>
      <c r="J604" s="4"/>
      <c r="K604" s="4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 spans="1:26" ht="15.75" customHeight="1" x14ac:dyDescent="0.3">
      <c r="A605" s="69"/>
      <c r="B605" s="69"/>
      <c r="C605" s="159"/>
      <c r="D605" s="69"/>
      <c r="E605" s="69"/>
      <c r="F605" s="160"/>
      <c r="G605" s="160"/>
      <c r="H605" s="69"/>
      <c r="I605" s="69"/>
      <c r="J605" s="4"/>
      <c r="K605" s="4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 spans="1:26" ht="15.75" customHeight="1" x14ac:dyDescent="0.3">
      <c r="A606" s="69"/>
      <c r="B606" s="69"/>
      <c r="C606" s="159"/>
      <c r="D606" s="69"/>
      <c r="E606" s="69"/>
      <c r="F606" s="160"/>
      <c r="G606" s="160"/>
      <c r="H606" s="69"/>
      <c r="I606" s="69"/>
      <c r="J606" s="4"/>
      <c r="K606" s="4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 spans="1:26" ht="15.75" customHeight="1" x14ac:dyDescent="0.3">
      <c r="A607" s="69"/>
      <c r="B607" s="69"/>
      <c r="C607" s="159"/>
      <c r="D607" s="69"/>
      <c r="E607" s="69"/>
      <c r="F607" s="160"/>
      <c r="G607" s="160"/>
      <c r="H607" s="69"/>
      <c r="I607" s="69"/>
      <c r="J607" s="4"/>
      <c r="K607" s="4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 spans="1:26" ht="15.75" customHeight="1" x14ac:dyDescent="0.3">
      <c r="A608" s="69"/>
      <c r="B608" s="69"/>
      <c r="C608" s="159"/>
      <c r="D608" s="69"/>
      <c r="E608" s="69"/>
      <c r="F608" s="160"/>
      <c r="G608" s="160"/>
      <c r="H608" s="69"/>
      <c r="I608" s="69"/>
      <c r="J608" s="4"/>
      <c r="K608" s="4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 spans="1:26" ht="15.75" customHeight="1" x14ac:dyDescent="0.3">
      <c r="A609" s="69"/>
      <c r="B609" s="69"/>
      <c r="C609" s="159"/>
      <c r="D609" s="69"/>
      <c r="E609" s="69"/>
      <c r="F609" s="160"/>
      <c r="G609" s="160"/>
      <c r="H609" s="69"/>
      <c r="I609" s="69"/>
      <c r="J609" s="4"/>
      <c r="K609" s="4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 spans="1:26" ht="15.75" customHeight="1" x14ac:dyDescent="0.3">
      <c r="A610" s="69"/>
      <c r="B610" s="69"/>
      <c r="C610" s="159"/>
      <c r="D610" s="69"/>
      <c r="E610" s="69"/>
      <c r="F610" s="160"/>
      <c r="G610" s="160"/>
      <c r="H610" s="69"/>
      <c r="I610" s="69"/>
      <c r="J610" s="4"/>
      <c r="K610" s="4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 spans="1:26" ht="15.75" customHeight="1" x14ac:dyDescent="0.3">
      <c r="A611" s="69"/>
      <c r="B611" s="69"/>
      <c r="C611" s="159"/>
      <c r="D611" s="69"/>
      <c r="E611" s="69"/>
      <c r="F611" s="160"/>
      <c r="G611" s="160"/>
      <c r="H611" s="69"/>
      <c r="I611" s="69"/>
      <c r="J611" s="4"/>
      <c r="K611" s="4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 spans="1:26" ht="15.75" customHeight="1" x14ac:dyDescent="0.3">
      <c r="A612" s="69"/>
      <c r="B612" s="69"/>
      <c r="C612" s="159"/>
      <c r="D612" s="69"/>
      <c r="E612" s="69"/>
      <c r="F612" s="160"/>
      <c r="G612" s="160"/>
      <c r="H612" s="69"/>
      <c r="I612" s="69"/>
      <c r="J612" s="4"/>
      <c r="K612" s="4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 spans="1:26" ht="15.75" customHeight="1" x14ac:dyDescent="0.3">
      <c r="A613" s="69"/>
      <c r="B613" s="69"/>
      <c r="C613" s="159"/>
      <c r="D613" s="69"/>
      <c r="E613" s="69"/>
      <c r="F613" s="160"/>
      <c r="G613" s="160"/>
      <c r="H613" s="69"/>
      <c r="I613" s="69"/>
      <c r="J613" s="4"/>
      <c r="K613" s="4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 spans="1:26" ht="15.75" customHeight="1" x14ac:dyDescent="0.3">
      <c r="A614" s="69"/>
      <c r="B614" s="69"/>
      <c r="C614" s="159"/>
      <c r="D614" s="69"/>
      <c r="E614" s="69"/>
      <c r="F614" s="160"/>
      <c r="G614" s="160"/>
      <c r="H614" s="69"/>
      <c r="I614" s="69"/>
      <c r="J614" s="4"/>
      <c r="K614" s="4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 spans="1:26" ht="15.75" customHeight="1" x14ac:dyDescent="0.3">
      <c r="A615" s="69"/>
      <c r="B615" s="69"/>
      <c r="C615" s="159"/>
      <c r="D615" s="69"/>
      <c r="E615" s="69"/>
      <c r="F615" s="160"/>
      <c r="G615" s="160"/>
      <c r="H615" s="69"/>
      <c r="I615" s="69"/>
      <c r="J615" s="4"/>
      <c r="K615" s="4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 spans="1:26" ht="15.75" customHeight="1" x14ac:dyDescent="0.3">
      <c r="A616" s="69"/>
      <c r="B616" s="69"/>
      <c r="C616" s="159"/>
      <c r="D616" s="69"/>
      <c r="E616" s="69"/>
      <c r="F616" s="160"/>
      <c r="G616" s="160"/>
      <c r="H616" s="69"/>
      <c r="I616" s="69"/>
      <c r="J616" s="4"/>
      <c r="K616" s="4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 spans="1:26" ht="15.75" customHeight="1" x14ac:dyDescent="0.3">
      <c r="A617" s="69"/>
      <c r="B617" s="69"/>
      <c r="C617" s="159"/>
      <c r="D617" s="69"/>
      <c r="E617" s="69"/>
      <c r="F617" s="160"/>
      <c r="G617" s="160"/>
      <c r="H617" s="69"/>
      <c r="I617" s="69"/>
      <c r="J617" s="4"/>
      <c r="K617" s="4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 spans="1:26" ht="15.75" customHeight="1" x14ac:dyDescent="0.3">
      <c r="A618" s="69"/>
      <c r="B618" s="69"/>
      <c r="C618" s="159"/>
      <c r="D618" s="69"/>
      <c r="E618" s="69"/>
      <c r="F618" s="160"/>
      <c r="G618" s="160"/>
      <c r="H618" s="69"/>
      <c r="I618" s="69"/>
      <c r="J618" s="4"/>
      <c r="K618" s="4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 spans="1:26" ht="15.75" customHeight="1" x14ac:dyDescent="0.3">
      <c r="A619" s="69"/>
      <c r="B619" s="69"/>
      <c r="C619" s="159"/>
      <c r="D619" s="69"/>
      <c r="E619" s="69"/>
      <c r="F619" s="160"/>
      <c r="G619" s="160"/>
      <c r="H619" s="69"/>
      <c r="I619" s="69"/>
      <c r="J619" s="4"/>
      <c r="K619" s="4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 spans="1:26" ht="15.75" customHeight="1" x14ac:dyDescent="0.3">
      <c r="A620" s="69"/>
      <c r="B620" s="69"/>
      <c r="C620" s="159"/>
      <c r="D620" s="69"/>
      <c r="E620" s="69"/>
      <c r="F620" s="160"/>
      <c r="G620" s="160"/>
      <c r="H620" s="69"/>
      <c r="I620" s="69"/>
      <c r="J620" s="4"/>
      <c r="K620" s="4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 spans="1:26" ht="15.75" customHeight="1" x14ac:dyDescent="0.3">
      <c r="A621" s="69"/>
      <c r="B621" s="69"/>
      <c r="C621" s="159"/>
      <c r="D621" s="69"/>
      <c r="E621" s="69"/>
      <c r="F621" s="160"/>
      <c r="G621" s="160"/>
      <c r="H621" s="69"/>
      <c r="I621" s="69"/>
      <c r="J621" s="4"/>
      <c r="K621" s="4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 spans="1:26" ht="15.75" customHeight="1" x14ac:dyDescent="0.3">
      <c r="A622" s="69"/>
      <c r="B622" s="69"/>
      <c r="C622" s="159"/>
      <c r="D622" s="69"/>
      <c r="E622" s="69"/>
      <c r="F622" s="160"/>
      <c r="G622" s="160"/>
      <c r="H622" s="69"/>
      <c r="I622" s="69"/>
      <c r="J622" s="4"/>
      <c r="K622" s="4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 spans="1:26" ht="15.75" customHeight="1" x14ac:dyDescent="0.3">
      <c r="A623" s="69"/>
      <c r="B623" s="69"/>
      <c r="C623" s="159"/>
      <c r="D623" s="69"/>
      <c r="E623" s="69"/>
      <c r="F623" s="160"/>
      <c r="G623" s="160"/>
      <c r="H623" s="69"/>
      <c r="I623" s="69"/>
      <c r="J623" s="4"/>
      <c r="K623" s="4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 spans="1:26" ht="15.75" customHeight="1" x14ac:dyDescent="0.3">
      <c r="A624" s="69"/>
      <c r="B624" s="69"/>
      <c r="C624" s="159"/>
      <c r="D624" s="69"/>
      <c r="E624" s="69"/>
      <c r="F624" s="160"/>
      <c r="G624" s="160"/>
      <c r="H624" s="69"/>
      <c r="I624" s="69"/>
      <c r="J624" s="4"/>
      <c r="K624" s="4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 spans="1:26" ht="15.75" customHeight="1" x14ac:dyDescent="0.3">
      <c r="A625" s="69"/>
      <c r="B625" s="69"/>
      <c r="C625" s="159"/>
      <c r="D625" s="69"/>
      <c r="E625" s="69"/>
      <c r="F625" s="160"/>
      <c r="G625" s="160"/>
      <c r="H625" s="69"/>
      <c r="I625" s="69"/>
      <c r="J625" s="4"/>
      <c r="K625" s="4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 spans="1:26" ht="15.75" customHeight="1" x14ac:dyDescent="0.3">
      <c r="A626" s="69"/>
      <c r="B626" s="69"/>
      <c r="C626" s="159"/>
      <c r="D626" s="69"/>
      <c r="E626" s="69"/>
      <c r="F626" s="160"/>
      <c r="G626" s="160"/>
      <c r="H626" s="69"/>
      <c r="I626" s="69"/>
      <c r="J626" s="4"/>
      <c r="K626" s="4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 spans="1:26" ht="15.75" customHeight="1" x14ac:dyDescent="0.3">
      <c r="A627" s="69"/>
      <c r="B627" s="69"/>
      <c r="C627" s="159"/>
      <c r="D627" s="69"/>
      <c r="E627" s="69"/>
      <c r="F627" s="160"/>
      <c r="G627" s="160"/>
      <c r="H627" s="69"/>
      <c r="I627" s="69"/>
      <c r="J627" s="4"/>
      <c r="K627" s="4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 spans="1:26" ht="15.75" customHeight="1" x14ac:dyDescent="0.3">
      <c r="A628" s="69"/>
      <c r="B628" s="69"/>
      <c r="C628" s="159"/>
      <c r="D628" s="69"/>
      <c r="E628" s="69"/>
      <c r="F628" s="160"/>
      <c r="G628" s="160"/>
      <c r="H628" s="69"/>
      <c r="I628" s="69"/>
      <c r="J628" s="4"/>
      <c r="K628" s="4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 spans="1:26" ht="15.75" customHeight="1" x14ac:dyDescent="0.3">
      <c r="A629" s="69"/>
      <c r="B629" s="69"/>
      <c r="C629" s="159"/>
      <c r="D629" s="69"/>
      <c r="E629" s="69"/>
      <c r="F629" s="160"/>
      <c r="G629" s="160"/>
      <c r="H629" s="69"/>
      <c r="I629" s="69"/>
      <c r="J629" s="4"/>
      <c r="K629" s="4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 spans="1:26" ht="15.75" customHeight="1" x14ac:dyDescent="0.3">
      <c r="A630" s="69"/>
      <c r="B630" s="69"/>
      <c r="C630" s="159"/>
      <c r="D630" s="69"/>
      <c r="E630" s="69"/>
      <c r="F630" s="160"/>
      <c r="G630" s="160"/>
      <c r="H630" s="69"/>
      <c r="I630" s="69"/>
      <c r="J630" s="4"/>
      <c r="K630" s="4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 spans="1:26" ht="15.75" customHeight="1" x14ac:dyDescent="0.3">
      <c r="A631" s="69"/>
      <c r="B631" s="69"/>
      <c r="C631" s="159"/>
      <c r="D631" s="69"/>
      <c r="E631" s="69"/>
      <c r="F631" s="160"/>
      <c r="G631" s="160"/>
      <c r="H631" s="69"/>
      <c r="I631" s="69"/>
      <c r="J631" s="4"/>
      <c r="K631" s="4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 spans="1:26" ht="15.75" customHeight="1" x14ac:dyDescent="0.3">
      <c r="A632" s="69"/>
      <c r="B632" s="69"/>
      <c r="C632" s="159"/>
      <c r="D632" s="69"/>
      <c r="E632" s="69"/>
      <c r="F632" s="160"/>
      <c r="G632" s="160"/>
      <c r="H632" s="69"/>
      <c r="I632" s="69"/>
      <c r="J632" s="4"/>
      <c r="K632" s="4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 spans="1:26" ht="15.75" customHeight="1" x14ac:dyDescent="0.3">
      <c r="A633" s="69"/>
      <c r="B633" s="69"/>
      <c r="C633" s="159"/>
      <c r="D633" s="69"/>
      <c r="E633" s="69"/>
      <c r="F633" s="160"/>
      <c r="G633" s="160"/>
      <c r="H633" s="69"/>
      <c r="I633" s="69"/>
      <c r="J633" s="4"/>
      <c r="K633" s="4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 spans="1:26" ht="15.75" customHeight="1" x14ac:dyDescent="0.3">
      <c r="A634" s="69"/>
      <c r="B634" s="69"/>
      <c r="C634" s="159"/>
      <c r="D634" s="69"/>
      <c r="E634" s="69"/>
      <c r="F634" s="160"/>
      <c r="G634" s="160"/>
      <c r="H634" s="69"/>
      <c r="I634" s="69"/>
      <c r="J634" s="4"/>
      <c r="K634" s="4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 spans="1:26" ht="15.75" customHeight="1" x14ac:dyDescent="0.3">
      <c r="A635" s="69"/>
      <c r="B635" s="69"/>
      <c r="C635" s="159"/>
      <c r="D635" s="69"/>
      <c r="E635" s="69"/>
      <c r="F635" s="160"/>
      <c r="G635" s="160"/>
      <c r="H635" s="69"/>
      <c r="I635" s="69"/>
      <c r="J635" s="4"/>
      <c r="K635" s="4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 spans="1:26" ht="15.75" customHeight="1" x14ac:dyDescent="0.3">
      <c r="A636" s="69"/>
      <c r="B636" s="69"/>
      <c r="C636" s="159"/>
      <c r="D636" s="69"/>
      <c r="E636" s="69"/>
      <c r="F636" s="160"/>
      <c r="G636" s="160"/>
      <c r="H636" s="69"/>
      <c r="I636" s="69"/>
      <c r="J636" s="4"/>
      <c r="K636" s="4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 spans="1:26" ht="15.75" customHeight="1" x14ac:dyDescent="0.3">
      <c r="A637" s="69"/>
      <c r="B637" s="69"/>
      <c r="C637" s="159"/>
      <c r="D637" s="69"/>
      <c r="E637" s="69"/>
      <c r="F637" s="160"/>
      <c r="G637" s="160"/>
      <c r="H637" s="69"/>
      <c r="I637" s="69"/>
      <c r="J637" s="4"/>
      <c r="K637" s="4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 spans="1:26" ht="15.75" customHeight="1" x14ac:dyDescent="0.3">
      <c r="A638" s="69"/>
      <c r="B638" s="69"/>
      <c r="C638" s="159"/>
      <c r="D638" s="69"/>
      <c r="E638" s="69"/>
      <c r="F638" s="160"/>
      <c r="G638" s="160"/>
      <c r="H638" s="69"/>
      <c r="I638" s="69"/>
      <c r="J638" s="4"/>
      <c r="K638" s="4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 spans="1:26" ht="15.75" customHeight="1" x14ac:dyDescent="0.3">
      <c r="A639" s="69"/>
      <c r="B639" s="69"/>
      <c r="C639" s="159"/>
      <c r="D639" s="69"/>
      <c r="E639" s="69"/>
      <c r="F639" s="160"/>
      <c r="G639" s="160"/>
      <c r="H639" s="69"/>
      <c r="I639" s="69"/>
      <c r="J639" s="4"/>
      <c r="K639" s="4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 spans="1:26" ht="15.75" customHeight="1" x14ac:dyDescent="0.3">
      <c r="A640" s="69"/>
      <c r="B640" s="69"/>
      <c r="C640" s="159"/>
      <c r="D640" s="69"/>
      <c r="E640" s="69"/>
      <c r="F640" s="160"/>
      <c r="G640" s="160"/>
      <c r="H640" s="69"/>
      <c r="I640" s="69"/>
      <c r="J640" s="4"/>
      <c r="K640" s="4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 spans="1:26" ht="15.75" customHeight="1" x14ac:dyDescent="0.3">
      <c r="A641" s="69"/>
      <c r="B641" s="69"/>
      <c r="C641" s="159"/>
      <c r="D641" s="69"/>
      <c r="E641" s="69"/>
      <c r="F641" s="160"/>
      <c r="G641" s="160"/>
      <c r="H641" s="69"/>
      <c r="I641" s="69"/>
      <c r="J641" s="4"/>
      <c r="K641" s="4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 spans="1:26" ht="15.75" customHeight="1" x14ac:dyDescent="0.3">
      <c r="A642" s="69"/>
      <c r="B642" s="69"/>
      <c r="C642" s="159"/>
      <c r="D642" s="69"/>
      <c r="E642" s="69"/>
      <c r="F642" s="160"/>
      <c r="G642" s="160"/>
      <c r="H642" s="69"/>
      <c r="I642" s="69"/>
      <c r="J642" s="4"/>
      <c r="K642" s="4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 spans="1:26" ht="15.75" customHeight="1" x14ac:dyDescent="0.3">
      <c r="A643" s="69"/>
      <c r="B643" s="69"/>
      <c r="C643" s="159"/>
      <c r="D643" s="69"/>
      <c r="E643" s="69"/>
      <c r="F643" s="160"/>
      <c r="G643" s="160"/>
      <c r="H643" s="69"/>
      <c r="I643" s="69"/>
      <c r="J643" s="4"/>
      <c r="K643" s="4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 spans="1:26" ht="15.75" customHeight="1" x14ac:dyDescent="0.3">
      <c r="A644" s="69"/>
      <c r="B644" s="69"/>
      <c r="C644" s="159"/>
      <c r="D644" s="69"/>
      <c r="E644" s="69"/>
      <c r="F644" s="160"/>
      <c r="G644" s="160"/>
      <c r="H644" s="69"/>
      <c r="I644" s="69"/>
      <c r="J644" s="4"/>
      <c r="K644" s="4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 spans="1:26" ht="15.75" customHeight="1" x14ac:dyDescent="0.3">
      <c r="A645" s="69"/>
      <c r="B645" s="69"/>
      <c r="C645" s="159"/>
      <c r="D645" s="69"/>
      <c r="E645" s="69"/>
      <c r="F645" s="160"/>
      <c r="G645" s="160"/>
      <c r="H645" s="69"/>
      <c r="I645" s="69"/>
      <c r="J645" s="4"/>
      <c r="K645" s="4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 spans="1:26" ht="15.75" customHeight="1" x14ac:dyDescent="0.3">
      <c r="A646" s="69"/>
      <c r="B646" s="69"/>
      <c r="C646" s="159"/>
      <c r="D646" s="69"/>
      <c r="E646" s="69"/>
      <c r="F646" s="160"/>
      <c r="G646" s="160"/>
      <c r="H646" s="69"/>
      <c r="I646" s="69"/>
      <c r="J646" s="4"/>
      <c r="K646" s="4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 spans="1:26" ht="15.75" customHeight="1" x14ac:dyDescent="0.3">
      <c r="A647" s="69"/>
      <c r="B647" s="69"/>
      <c r="C647" s="159"/>
      <c r="D647" s="69"/>
      <c r="E647" s="69"/>
      <c r="F647" s="160"/>
      <c r="G647" s="160"/>
      <c r="H647" s="69"/>
      <c r="I647" s="69"/>
      <c r="J647" s="4"/>
      <c r="K647" s="4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 spans="1:26" ht="15.75" customHeight="1" x14ac:dyDescent="0.3">
      <c r="A648" s="69"/>
      <c r="B648" s="69"/>
      <c r="C648" s="159"/>
      <c r="D648" s="69"/>
      <c r="E648" s="69"/>
      <c r="F648" s="160"/>
      <c r="G648" s="160"/>
      <c r="H648" s="69"/>
      <c r="I648" s="69"/>
      <c r="J648" s="4"/>
      <c r="K648" s="4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 spans="1:26" ht="15.75" customHeight="1" x14ac:dyDescent="0.3">
      <c r="A649" s="69"/>
      <c r="B649" s="69"/>
      <c r="C649" s="159"/>
      <c r="D649" s="69"/>
      <c r="E649" s="69"/>
      <c r="F649" s="160"/>
      <c r="G649" s="160"/>
      <c r="H649" s="69"/>
      <c r="I649" s="69"/>
      <c r="J649" s="4"/>
      <c r="K649" s="4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 spans="1:26" ht="15.75" customHeight="1" x14ac:dyDescent="0.3">
      <c r="A650" s="69"/>
      <c r="B650" s="69"/>
      <c r="C650" s="159"/>
      <c r="D650" s="69"/>
      <c r="E650" s="69"/>
      <c r="F650" s="160"/>
      <c r="G650" s="160"/>
      <c r="H650" s="69"/>
      <c r="I650" s="69"/>
      <c r="J650" s="4"/>
      <c r="K650" s="4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 spans="1:26" ht="15.75" customHeight="1" x14ac:dyDescent="0.3">
      <c r="A651" s="69"/>
      <c r="B651" s="69"/>
      <c r="C651" s="159"/>
      <c r="D651" s="69"/>
      <c r="E651" s="69"/>
      <c r="F651" s="160"/>
      <c r="G651" s="160"/>
      <c r="H651" s="69"/>
      <c r="I651" s="69"/>
      <c r="J651" s="4"/>
      <c r="K651" s="4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 spans="1:26" ht="15.75" customHeight="1" x14ac:dyDescent="0.3">
      <c r="A652" s="69"/>
      <c r="B652" s="69"/>
      <c r="C652" s="159"/>
      <c r="D652" s="69"/>
      <c r="E652" s="69"/>
      <c r="F652" s="160"/>
      <c r="G652" s="160"/>
      <c r="H652" s="69"/>
      <c r="I652" s="69"/>
      <c r="J652" s="4"/>
      <c r="K652" s="4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 spans="1:26" ht="15.75" customHeight="1" x14ac:dyDescent="0.3">
      <c r="A653" s="69"/>
      <c r="B653" s="69"/>
      <c r="C653" s="159"/>
      <c r="D653" s="69"/>
      <c r="E653" s="69"/>
      <c r="F653" s="160"/>
      <c r="G653" s="160"/>
      <c r="H653" s="69"/>
      <c r="I653" s="69"/>
      <c r="J653" s="4"/>
      <c r="K653" s="4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 spans="1:26" ht="15.75" customHeight="1" x14ac:dyDescent="0.3">
      <c r="A654" s="69"/>
      <c r="B654" s="69"/>
      <c r="C654" s="159"/>
      <c r="D654" s="69"/>
      <c r="E654" s="69"/>
      <c r="F654" s="160"/>
      <c r="G654" s="160"/>
      <c r="H654" s="69"/>
      <c r="I654" s="69"/>
      <c r="J654" s="4"/>
      <c r="K654" s="4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 spans="1:26" ht="15.75" customHeight="1" x14ac:dyDescent="0.3">
      <c r="A655" s="69"/>
      <c r="B655" s="69"/>
      <c r="C655" s="159"/>
      <c r="D655" s="69"/>
      <c r="E655" s="69"/>
      <c r="F655" s="160"/>
      <c r="G655" s="160"/>
      <c r="H655" s="69"/>
      <c r="I655" s="69"/>
      <c r="J655" s="4"/>
      <c r="K655" s="4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 spans="1:26" ht="15.75" customHeight="1" x14ac:dyDescent="0.3">
      <c r="A656" s="69"/>
      <c r="B656" s="69"/>
      <c r="C656" s="159"/>
      <c r="D656" s="69"/>
      <c r="E656" s="69"/>
      <c r="F656" s="160"/>
      <c r="G656" s="160"/>
      <c r="H656" s="69"/>
      <c r="I656" s="69"/>
      <c r="J656" s="4"/>
      <c r="K656" s="4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 spans="1:26" ht="15.75" customHeight="1" x14ac:dyDescent="0.3">
      <c r="A657" s="69"/>
      <c r="B657" s="69"/>
      <c r="C657" s="159"/>
      <c r="D657" s="69"/>
      <c r="E657" s="69"/>
      <c r="F657" s="160"/>
      <c r="G657" s="160"/>
      <c r="H657" s="69"/>
      <c r="I657" s="69"/>
      <c r="J657" s="4"/>
      <c r="K657" s="4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 spans="1:26" ht="15.75" customHeight="1" x14ac:dyDescent="0.3">
      <c r="A658" s="69"/>
      <c r="B658" s="69"/>
      <c r="C658" s="159"/>
      <c r="D658" s="69"/>
      <c r="E658" s="69"/>
      <c r="F658" s="160"/>
      <c r="G658" s="160"/>
      <c r="H658" s="69"/>
      <c r="I658" s="69"/>
      <c r="J658" s="4"/>
      <c r="K658" s="4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 spans="1:26" ht="15.75" customHeight="1" x14ac:dyDescent="0.3">
      <c r="A659" s="69"/>
      <c r="B659" s="69"/>
      <c r="C659" s="159"/>
      <c r="D659" s="69"/>
      <c r="E659" s="69"/>
      <c r="F659" s="160"/>
      <c r="G659" s="160"/>
      <c r="H659" s="69"/>
      <c r="I659" s="69"/>
      <c r="J659" s="4"/>
      <c r="K659" s="4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 spans="1:26" ht="15.75" customHeight="1" x14ac:dyDescent="0.3">
      <c r="A660" s="69"/>
      <c r="B660" s="69"/>
      <c r="C660" s="159"/>
      <c r="D660" s="69"/>
      <c r="E660" s="69"/>
      <c r="F660" s="160"/>
      <c r="G660" s="160"/>
      <c r="H660" s="69"/>
      <c r="I660" s="69"/>
      <c r="J660" s="4"/>
      <c r="K660" s="4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 spans="1:26" ht="15.75" customHeight="1" x14ac:dyDescent="0.3">
      <c r="A661" s="69"/>
      <c r="B661" s="69"/>
      <c r="C661" s="159"/>
      <c r="D661" s="69"/>
      <c r="E661" s="69"/>
      <c r="F661" s="160"/>
      <c r="G661" s="160"/>
      <c r="H661" s="69"/>
      <c r="I661" s="69"/>
      <c r="J661" s="4"/>
      <c r="K661" s="4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 spans="1:26" ht="15.75" customHeight="1" x14ac:dyDescent="0.3">
      <c r="A662" s="69"/>
      <c r="B662" s="69"/>
      <c r="C662" s="159"/>
      <c r="D662" s="69"/>
      <c r="E662" s="69"/>
      <c r="F662" s="160"/>
      <c r="G662" s="160"/>
      <c r="H662" s="69"/>
      <c r="I662" s="69"/>
      <c r="J662" s="4"/>
      <c r="K662" s="4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 spans="1:26" ht="15.75" customHeight="1" x14ac:dyDescent="0.3">
      <c r="A663" s="69"/>
      <c r="B663" s="69"/>
      <c r="C663" s="159"/>
      <c r="D663" s="69"/>
      <c r="E663" s="69"/>
      <c r="F663" s="160"/>
      <c r="G663" s="160"/>
      <c r="H663" s="69"/>
      <c r="I663" s="69"/>
      <c r="J663" s="4"/>
      <c r="K663" s="4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 spans="1:26" ht="15.75" customHeight="1" x14ac:dyDescent="0.3">
      <c r="A664" s="69"/>
      <c r="B664" s="69"/>
      <c r="C664" s="159"/>
      <c r="D664" s="69"/>
      <c r="E664" s="69"/>
      <c r="F664" s="160"/>
      <c r="G664" s="160"/>
      <c r="H664" s="69"/>
      <c r="I664" s="69"/>
      <c r="J664" s="4"/>
      <c r="K664" s="4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 spans="1:26" ht="15.75" customHeight="1" x14ac:dyDescent="0.3">
      <c r="A665" s="69"/>
      <c r="B665" s="69"/>
      <c r="C665" s="159"/>
      <c r="D665" s="69"/>
      <c r="E665" s="69"/>
      <c r="F665" s="160"/>
      <c r="G665" s="160"/>
      <c r="H665" s="69"/>
      <c r="I665" s="69"/>
      <c r="J665" s="4"/>
      <c r="K665" s="4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 spans="1:26" ht="15.75" customHeight="1" x14ac:dyDescent="0.3">
      <c r="A666" s="69"/>
      <c r="B666" s="69"/>
      <c r="C666" s="159"/>
      <c r="D666" s="69"/>
      <c r="E666" s="69"/>
      <c r="F666" s="160"/>
      <c r="G666" s="160"/>
      <c r="H666" s="69"/>
      <c r="I666" s="69"/>
      <c r="J666" s="4"/>
      <c r="K666" s="4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 spans="1:26" ht="15.75" customHeight="1" x14ac:dyDescent="0.3">
      <c r="A667" s="69"/>
      <c r="B667" s="69"/>
      <c r="C667" s="159"/>
      <c r="D667" s="69"/>
      <c r="E667" s="69"/>
      <c r="F667" s="160"/>
      <c r="G667" s="160"/>
      <c r="H667" s="69"/>
      <c r="I667" s="69"/>
      <c r="J667" s="4"/>
      <c r="K667" s="4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 spans="1:26" ht="15.75" customHeight="1" x14ac:dyDescent="0.3">
      <c r="A668" s="69"/>
      <c r="B668" s="69"/>
      <c r="C668" s="159"/>
      <c r="D668" s="69"/>
      <c r="E668" s="69"/>
      <c r="F668" s="160"/>
      <c r="G668" s="160"/>
      <c r="H668" s="69"/>
      <c r="I668" s="69"/>
      <c r="J668" s="4"/>
      <c r="K668" s="4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 spans="1:26" ht="15.75" customHeight="1" x14ac:dyDescent="0.3">
      <c r="A669" s="69"/>
      <c r="B669" s="69"/>
      <c r="C669" s="159"/>
      <c r="D669" s="69"/>
      <c r="E669" s="69"/>
      <c r="F669" s="160"/>
      <c r="G669" s="160"/>
      <c r="H669" s="69"/>
      <c r="I669" s="69"/>
      <c r="J669" s="4"/>
      <c r="K669" s="4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 spans="1:26" ht="15.75" customHeight="1" x14ac:dyDescent="0.3">
      <c r="A670" s="69"/>
      <c r="B670" s="69"/>
      <c r="C670" s="159"/>
      <c r="D670" s="69"/>
      <c r="E670" s="69"/>
      <c r="F670" s="160"/>
      <c r="G670" s="160"/>
      <c r="H670" s="69"/>
      <c r="I670" s="69"/>
      <c r="J670" s="4"/>
      <c r="K670" s="4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 spans="1:26" ht="15.75" customHeight="1" x14ac:dyDescent="0.3">
      <c r="A671" s="69"/>
      <c r="B671" s="69"/>
      <c r="C671" s="159"/>
      <c r="D671" s="69"/>
      <c r="E671" s="69"/>
      <c r="F671" s="160"/>
      <c r="G671" s="160"/>
      <c r="H671" s="69"/>
      <c r="I671" s="69"/>
      <c r="J671" s="4"/>
      <c r="K671" s="4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 spans="1:26" ht="15.75" customHeight="1" x14ac:dyDescent="0.3">
      <c r="A672" s="69"/>
      <c r="B672" s="69"/>
      <c r="C672" s="159"/>
      <c r="D672" s="69"/>
      <c r="E672" s="69"/>
      <c r="F672" s="160"/>
      <c r="G672" s="160"/>
      <c r="H672" s="69"/>
      <c r="I672" s="69"/>
      <c r="J672" s="4"/>
      <c r="K672" s="4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 spans="1:26" ht="15.75" customHeight="1" x14ac:dyDescent="0.3">
      <c r="A673" s="69"/>
      <c r="B673" s="69"/>
      <c r="C673" s="159"/>
      <c r="D673" s="69"/>
      <c r="E673" s="69"/>
      <c r="F673" s="160"/>
      <c r="G673" s="160"/>
      <c r="H673" s="69"/>
      <c r="I673" s="69"/>
      <c r="J673" s="4"/>
      <c r="K673" s="4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 spans="1:26" ht="15.75" customHeight="1" x14ac:dyDescent="0.3">
      <c r="A674" s="69"/>
      <c r="B674" s="69"/>
      <c r="C674" s="159"/>
      <c r="D674" s="69"/>
      <c r="E674" s="69"/>
      <c r="F674" s="160"/>
      <c r="G674" s="160"/>
      <c r="H674" s="69"/>
      <c r="I674" s="69"/>
      <c r="J674" s="4"/>
      <c r="K674" s="4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 spans="1:26" ht="15.75" customHeight="1" x14ac:dyDescent="0.3">
      <c r="A675" s="69"/>
      <c r="B675" s="69"/>
      <c r="C675" s="159"/>
      <c r="D675" s="69"/>
      <c r="E675" s="69"/>
      <c r="F675" s="160"/>
      <c r="G675" s="160"/>
      <c r="H675" s="69"/>
      <c r="I675" s="69"/>
      <c r="J675" s="4"/>
      <c r="K675" s="4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 spans="1:26" ht="15.75" customHeight="1" x14ac:dyDescent="0.3">
      <c r="A676" s="69"/>
      <c r="B676" s="69"/>
      <c r="C676" s="159"/>
      <c r="D676" s="69"/>
      <c r="E676" s="69"/>
      <c r="F676" s="160"/>
      <c r="G676" s="160"/>
      <c r="H676" s="69"/>
      <c r="I676" s="69"/>
      <c r="J676" s="4"/>
      <c r="K676" s="4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 spans="1:26" ht="15.75" customHeight="1" x14ac:dyDescent="0.3">
      <c r="A677" s="69"/>
      <c r="B677" s="69"/>
      <c r="C677" s="159"/>
      <c r="D677" s="69"/>
      <c r="E677" s="69"/>
      <c r="F677" s="160"/>
      <c r="G677" s="160"/>
      <c r="H677" s="69"/>
      <c r="I677" s="69"/>
      <c r="J677" s="4"/>
      <c r="K677" s="4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 spans="1:26" ht="15.75" customHeight="1" x14ac:dyDescent="0.3">
      <c r="A678" s="69"/>
      <c r="B678" s="69"/>
      <c r="C678" s="159"/>
      <c r="D678" s="69"/>
      <c r="E678" s="69"/>
      <c r="F678" s="160"/>
      <c r="G678" s="160"/>
      <c r="H678" s="69"/>
      <c r="I678" s="69"/>
      <c r="J678" s="4"/>
      <c r="K678" s="4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 spans="1:26" ht="15.75" customHeight="1" x14ac:dyDescent="0.3">
      <c r="A679" s="69"/>
      <c r="B679" s="69"/>
      <c r="C679" s="159"/>
      <c r="D679" s="69"/>
      <c r="E679" s="69"/>
      <c r="F679" s="160"/>
      <c r="G679" s="160"/>
      <c r="H679" s="69"/>
      <c r="I679" s="69"/>
      <c r="J679" s="4"/>
      <c r="K679" s="4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 spans="1:26" ht="15.75" customHeight="1" x14ac:dyDescent="0.3">
      <c r="A680" s="69"/>
      <c r="B680" s="69"/>
      <c r="C680" s="159"/>
      <c r="D680" s="69"/>
      <c r="E680" s="69"/>
      <c r="F680" s="160"/>
      <c r="G680" s="160"/>
      <c r="H680" s="69"/>
      <c r="I680" s="69"/>
      <c r="J680" s="4"/>
      <c r="K680" s="4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 spans="1:26" ht="15.75" customHeight="1" x14ac:dyDescent="0.3">
      <c r="A681" s="69"/>
      <c r="B681" s="69"/>
      <c r="C681" s="159"/>
      <c r="D681" s="69"/>
      <c r="E681" s="69"/>
      <c r="F681" s="160"/>
      <c r="G681" s="160"/>
      <c r="H681" s="69"/>
      <c r="I681" s="69"/>
      <c r="J681" s="4"/>
      <c r="K681" s="4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 spans="1:26" ht="15.75" customHeight="1" x14ac:dyDescent="0.3">
      <c r="A682" s="69"/>
      <c r="B682" s="69"/>
      <c r="C682" s="159"/>
      <c r="D682" s="69"/>
      <c r="E682" s="69"/>
      <c r="F682" s="160"/>
      <c r="G682" s="160"/>
      <c r="H682" s="69"/>
      <c r="I682" s="69"/>
      <c r="J682" s="4"/>
      <c r="K682" s="4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 spans="1:26" ht="15.75" customHeight="1" x14ac:dyDescent="0.3">
      <c r="A683" s="69"/>
      <c r="B683" s="69"/>
      <c r="C683" s="159"/>
      <c r="D683" s="69"/>
      <c r="E683" s="69"/>
      <c r="F683" s="160"/>
      <c r="G683" s="160"/>
      <c r="H683" s="69"/>
      <c r="I683" s="69"/>
      <c r="J683" s="4"/>
      <c r="K683" s="4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 spans="1:26" ht="15.75" customHeight="1" x14ac:dyDescent="0.3">
      <c r="A684" s="69"/>
      <c r="B684" s="69"/>
      <c r="C684" s="159"/>
      <c r="D684" s="69"/>
      <c r="E684" s="69"/>
      <c r="F684" s="160"/>
      <c r="G684" s="160"/>
      <c r="H684" s="69"/>
      <c r="I684" s="69"/>
      <c r="J684" s="4"/>
      <c r="K684" s="4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 spans="1:26" ht="15.75" customHeight="1" x14ac:dyDescent="0.3">
      <c r="A685" s="69"/>
      <c r="B685" s="69"/>
      <c r="C685" s="159"/>
      <c r="D685" s="69"/>
      <c r="E685" s="69"/>
      <c r="F685" s="160"/>
      <c r="G685" s="160"/>
      <c r="H685" s="69"/>
      <c r="I685" s="69"/>
      <c r="J685" s="4"/>
      <c r="K685" s="4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 spans="1:26" ht="15.75" customHeight="1" x14ac:dyDescent="0.3">
      <c r="A686" s="69"/>
      <c r="B686" s="69"/>
      <c r="C686" s="159"/>
      <c r="D686" s="69"/>
      <c r="E686" s="69"/>
      <c r="F686" s="160"/>
      <c r="G686" s="160"/>
      <c r="H686" s="69"/>
      <c r="I686" s="69"/>
      <c r="J686" s="4"/>
      <c r="K686" s="4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 spans="1:26" ht="15.75" customHeight="1" x14ac:dyDescent="0.3">
      <c r="A687" s="69"/>
      <c r="B687" s="69"/>
      <c r="C687" s="159"/>
      <c r="D687" s="69"/>
      <c r="E687" s="69"/>
      <c r="F687" s="160"/>
      <c r="G687" s="160"/>
      <c r="H687" s="69"/>
      <c r="I687" s="69"/>
      <c r="J687" s="4"/>
      <c r="K687" s="4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 spans="1:26" ht="15.75" customHeight="1" x14ac:dyDescent="0.3">
      <c r="A688" s="69"/>
      <c r="B688" s="69"/>
      <c r="C688" s="159"/>
      <c r="D688" s="69"/>
      <c r="E688" s="69"/>
      <c r="F688" s="160"/>
      <c r="G688" s="160"/>
      <c r="H688" s="69"/>
      <c r="I688" s="69"/>
      <c r="J688" s="4"/>
      <c r="K688" s="4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 spans="1:26" ht="15.75" customHeight="1" x14ac:dyDescent="0.3">
      <c r="A689" s="69"/>
      <c r="B689" s="69"/>
      <c r="C689" s="159"/>
      <c r="D689" s="69"/>
      <c r="E689" s="69"/>
      <c r="F689" s="160"/>
      <c r="G689" s="160"/>
      <c r="H689" s="69"/>
      <c r="I689" s="69"/>
      <c r="J689" s="4"/>
      <c r="K689" s="4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 spans="1:26" ht="15.75" customHeight="1" x14ac:dyDescent="0.3">
      <c r="A690" s="69"/>
      <c r="B690" s="69"/>
      <c r="C690" s="159"/>
      <c r="D690" s="69"/>
      <c r="E690" s="69"/>
      <c r="F690" s="160"/>
      <c r="G690" s="160"/>
      <c r="H690" s="69"/>
      <c r="I690" s="69"/>
      <c r="J690" s="4"/>
      <c r="K690" s="4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 spans="1:26" ht="15.75" customHeight="1" x14ac:dyDescent="0.3">
      <c r="A691" s="69"/>
      <c r="B691" s="69"/>
      <c r="C691" s="159"/>
      <c r="D691" s="69"/>
      <c r="E691" s="69"/>
      <c r="F691" s="160"/>
      <c r="G691" s="160"/>
      <c r="H691" s="69"/>
      <c r="I691" s="69"/>
      <c r="J691" s="4"/>
      <c r="K691" s="4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 spans="1:26" ht="15.75" customHeight="1" x14ac:dyDescent="0.3">
      <c r="A692" s="69"/>
      <c r="B692" s="69"/>
      <c r="C692" s="159"/>
      <c r="D692" s="69"/>
      <c r="E692" s="69"/>
      <c r="F692" s="160"/>
      <c r="G692" s="160"/>
      <c r="H692" s="69"/>
      <c r="I692" s="69"/>
      <c r="J692" s="4"/>
      <c r="K692" s="4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 spans="1:26" ht="15.75" customHeight="1" x14ac:dyDescent="0.3">
      <c r="A693" s="69"/>
      <c r="B693" s="69"/>
      <c r="C693" s="159"/>
      <c r="D693" s="69"/>
      <c r="E693" s="69"/>
      <c r="F693" s="160"/>
      <c r="G693" s="160"/>
      <c r="H693" s="69"/>
      <c r="I693" s="69"/>
      <c r="J693" s="4"/>
      <c r="K693" s="4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 spans="1:26" ht="15.75" customHeight="1" x14ac:dyDescent="0.3">
      <c r="A694" s="69"/>
      <c r="B694" s="69"/>
      <c r="C694" s="159"/>
      <c r="D694" s="69"/>
      <c r="E694" s="69"/>
      <c r="F694" s="160"/>
      <c r="G694" s="160"/>
      <c r="H694" s="69"/>
      <c r="I694" s="69"/>
      <c r="J694" s="4"/>
      <c r="K694" s="4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 spans="1:26" ht="15.75" customHeight="1" x14ac:dyDescent="0.3">
      <c r="A695" s="69"/>
      <c r="B695" s="69"/>
      <c r="C695" s="159"/>
      <c r="D695" s="69"/>
      <c r="E695" s="69"/>
      <c r="F695" s="160"/>
      <c r="G695" s="160"/>
      <c r="H695" s="69"/>
      <c r="I695" s="69"/>
      <c r="J695" s="4"/>
      <c r="K695" s="4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 spans="1:26" ht="15.75" customHeight="1" x14ac:dyDescent="0.3">
      <c r="A696" s="69"/>
      <c r="B696" s="69"/>
      <c r="C696" s="159"/>
      <c r="D696" s="69"/>
      <c r="E696" s="69"/>
      <c r="F696" s="160"/>
      <c r="G696" s="160"/>
      <c r="H696" s="69"/>
      <c r="I696" s="69"/>
      <c r="J696" s="4"/>
      <c r="K696" s="4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 spans="1:26" ht="15.75" customHeight="1" x14ac:dyDescent="0.3">
      <c r="A697" s="69"/>
      <c r="B697" s="69"/>
      <c r="C697" s="159"/>
      <c r="D697" s="69"/>
      <c r="E697" s="69"/>
      <c r="F697" s="160"/>
      <c r="G697" s="160"/>
      <c r="H697" s="69"/>
      <c r="I697" s="69"/>
      <c r="J697" s="4"/>
      <c r="K697" s="4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 spans="1:26" ht="15.75" customHeight="1" x14ac:dyDescent="0.3">
      <c r="A698" s="69"/>
      <c r="B698" s="69"/>
      <c r="C698" s="159"/>
      <c r="D698" s="69"/>
      <c r="E698" s="69"/>
      <c r="F698" s="160"/>
      <c r="G698" s="160"/>
      <c r="H698" s="69"/>
      <c r="I698" s="69"/>
      <c r="J698" s="4"/>
      <c r="K698" s="4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 spans="1:26" ht="15.75" customHeight="1" x14ac:dyDescent="0.3">
      <c r="A699" s="69"/>
      <c r="B699" s="69"/>
      <c r="C699" s="159"/>
      <c r="D699" s="69"/>
      <c r="E699" s="69"/>
      <c r="F699" s="160"/>
      <c r="G699" s="160"/>
      <c r="H699" s="69"/>
      <c r="I699" s="69"/>
      <c r="J699" s="4"/>
      <c r="K699" s="4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 spans="1:26" ht="15.75" customHeight="1" x14ac:dyDescent="0.3">
      <c r="A700" s="69"/>
      <c r="B700" s="69"/>
      <c r="C700" s="159"/>
      <c r="D700" s="69"/>
      <c r="E700" s="69"/>
      <c r="F700" s="160"/>
      <c r="G700" s="160"/>
      <c r="H700" s="69"/>
      <c r="I700" s="69"/>
      <c r="J700" s="4"/>
      <c r="K700" s="4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 spans="1:26" ht="15.75" customHeight="1" x14ac:dyDescent="0.3">
      <c r="A701" s="69"/>
      <c r="B701" s="69"/>
      <c r="C701" s="159"/>
      <c r="D701" s="69"/>
      <c r="E701" s="69"/>
      <c r="F701" s="160"/>
      <c r="G701" s="160"/>
      <c r="H701" s="69"/>
      <c r="I701" s="69"/>
      <c r="J701" s="4"/>
      <c r="K701" s="4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 spans="1:26" ht="15.75" customHeight="1" x14ac:dyDescent="0.3">
      <c r="A702" s="69"/>
      <c r="B702" s="69"/>
      <c r="C702" s="159"/>
      <c r="D702" s="69"/>
      <c r="E702" s="69"/>
      <c r="F702" s="160"/>
      <c r="G702" s="160"/>
      <c r="H702" s="69"/>
      <c r="I702" s="69"/>
      <c r="J702" s="4"/>
      <c r="K702" s="4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 spans="1:26" ht="15.75" customHeight="1" x14ac:dyDescent="0.3">
      <c r="A703" s="69"/>
      <c r="B703" s="69"/>
      <c r="C703" s="159"/>
      <c r="D703" s="69"/>
      <c r="E703" s="69"/>
      <c r="F703" s="160"/>
      <c r="G703" s="160"/>
      <c r="H703" s="69"/>
      <c r="I703" s="69"/>
      <c r="J703" s="4"/>
      <c r="K703" s="4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 spans="1:26" ht="15.75" customHeight="1" x14ac:dyDescent="0.3">
      <c r="A704" s="69"/>
      <c r="B704" s="69"/>
      <c r="C704" s="159"/>
      <c r="D704" s="69"/>
      <c r="E704" s="69"/>
      <c r="F704" s="160"/>
      <c r="G704" s="160"/>
      <c r="H704" s="69"/>
      <c r="I704" s="69"/>
      <c r="J704" s="4"/>
      <c r="K704" s="4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 spans="1:26" ht="15.75" customHeight="1" x14ac:dyDescent="0.3">
      <c r="A705" s="69"/>
      <c r="B705" s="69"/>
      <c r="C705" s="159"/>
      <c r="D705" s="69"/>
      <c r="E705" s="69"/>
      <c r="F705" s="160"/>
      <c r="G705" s="160"/>
      <c r="H705" s="69"/>
      <c r="I705" s="69"/>
      <c r="J705" s="4"/>
      <c r="K705" s="4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 spans="1:26" ht="15.75" customHeight="1" x14ac:dyDescent="0.3">
      <c r="A706" s="69"/>
      <c r="B706" s="69"/>
      <c r="C706" s="159"/>
      <c r="D706" s="69"/>
      <c r="E706" s="69"/>
      <c r="F706" s="160"/>
      <c r="G706" s="160"/>
      <c r="H706" s="69"/>
      <c r="I706" s="69"/>
      <c r="J706" s="4"/>
      <c r="K706" s="4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 spans="1:26" ht="15.75" customHeight="1" x14ac:dyDescent="0.3">
      <c r="A707" s="69"/>
      <c r="B707" s="69"/>
      <c r="C707" s="159"/>
      <c r="D707" s="69"/>
      <c r="E707" s="69"/>
      <c r="F707" s="160"/>
      <c r="G707" s="160"/>
      <c r="H707" s="69"/>
      <c r="I707" s="69"/>
      <c r="J707" s="4"/>
      <c r="K707" s="4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 spans="1:26" ht="15.75" customHeight="1" x14ac:dyDescent="0.3">
      <c r="A708" s="69"/>
      <c r="B708" s="69"/>
      <c r="C708" s="159"/>
      <c r="D708" s="69"/>
      <c r="E708" s="69"/>
      <c r="F708" s="160"/>
      <c r="G708" s="160"/>
      <c r="H708" s="69"/>
      <c r="I708" s="69"/>
      <c r="J708" s="4"/>
      <c r="K708" s="4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 spans="1:26" ht="15.75" customHeight="1" x14ac:dyDescent="0.3">
      <c r="A709" s="69"/>
      <c r="B709" s="69"/>
      <c r="C709" s="159"/>
      <c r="D709" s="69"/>
      <c r="E709" s="69"/>
      <c r="F709" s="160"/>
      <c r="G709" s="160"/>
      <c r="H709" s="69"/>
      <c r="I709" s="69"/>
      <c r="J709" s="4"/>
      <c r="K709" s="4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 spans="1:26" ht="15.75" customHeight="1" x14ac:dyDescent="0.3">
      <c r="A710" s="69"/>
      <c r="B710" s="69"/>
      <c r="C710" s="159"/>
      <c r="D710" s="69"/>
      <c r="E710" s="69"/>
      <c r="F710" s="160"/>
      <c r="G710" s="160"/>
      <c r="H710" s="69"/>
      <c r="I710" s="69"/>
      <c r="J710" s="4"/>
      <c r="K710" s="4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 spans="1:26" ht="15.75" customHeight="1" x14ac:dyDescent="0.3">
      <c r="A711" s="69"/>
      <c r="B711" s="69"/>
      <c r="C711" s="159"/>
      <c r="D711" s="69"/>
      <c r="E711" s="69"/>
      <c r="F711" s="160"/>
      <c r="G711" s="160"/>
      <c r="H711" s="69"/>
      <c r="I711" s="69"/>
      <c r="J711" s="4"/>
      <c r="K711" s="4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 spans="1:26" ht="15.75" customHeight="1" x14ac:dyDescent="0.3">
      <c r="A712" s="69"/>
      <c r="B712" s="69"/>
      <c r="C712" s="159"/>
      <c r="D712" s="69"/>
      <c r="E712" s="69"/>
      <c r="F712" s="160"/>
      <c r="G712" s="160"/>
      <c r="H712" s="69"/>
      <c r="I712" s="69"/>
      <c r="J712" s="4"/>
      <c r="K712" s="4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 spans="1:26" ht="15.75" customHeight="1" x14ac:dyDescent="0.3">
      <c r="A713" s="69"/>
      <c r="B713" s="69"/>
      <c r="C713" s="159"/>
      <c r="D713" s="69"/>
      <c r="E713" s="69"/>
      <c r="F713" s="160"/>
      <c r="G713" s="160"/>
      <c r="H713" s="69"/>
      <c r="I713" s="69"/>
      <c r="J713" s="4"/>
      <c r="K713" s="4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 spans="1:26" ht="15.75" customHeight="1" x14ac:dyDescent="0.3">
      <c r="A714" s="69"/>
      <c r="B714" s="69"/>
      <c r="C714" s="159"/>
      <c r="D714" s="69"/>
      <c r="E714" s="69"/>
      <c r="F714" s="160"/>
      <c r="G714" s="160"/>
      <c r="H714" s="69"/>
      <c r="I714" s="69"/>
      <c r="J714" s="4"/>
      <c r="K714" s="4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 spans="1:26" ht="15.75" customHeight="1" x14ac:dyDescent="0.3">
      <c r="A715" s="69"/>
      <c r="B715" s="69"/>
      <c r="C715" s="159"/>
      <c r="D715" s="69"/>
      <c r="E715" s="69"/>
      <c r="F715" s="160"/>
      <c r="G715" s="160"/>
      <c r="H715" s="69"/>
      <c r="I715" s="69"/>
      <c r="J715" s="4"/>
      <c r="K715" s="4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 spans="1:26" ht="15.75" customHeight="1" x14ac:dyDescent="0.3">
      <c r="A716" s="69"/>
      <c r="B716" s="69"/>
      <c r="C716" s="159"/>
      <c r="D716" s="69"/>
      <c r="E716" s="69"/>
      <c r="F716" s="160"/>
      <c r="G716" s="160"/>
      <c r="H716" s="69"/>
      <c r="I716" s="69"/>
      <c r="J716" s="4"/>
      <c r="K716" s="4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 spans="1:26" ht="15.75" customHeight="1" x14ac:dyDescent="0.3">
      <c r="A717" s="69"/>
      <c r="B717" s="69"/>
      <c r="C717" s="159"/>
      <c r="D717" s="69"/>
      <c r="E717" s="69"/>
      <c r="F717" s="160"/>
      <c r="G717" s="160"/>
      <c r="H717" s="69"/>
      <c r="I717" s="69"/>
      <c r="J717" s="4"/>
      <c r="K717" s="4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 spans="1:26" ht="15.75" customHeight="1" x14ac:dyDescent="0.3">
      <c r="A718" s="69"/>
      <c r="B718" s="69"/>
      <c r="C718" s="159"/>
      <c r="D718" s="69"/>
      <c r="E718" s="69"/>
      <c r="F718" s="160"/>
      <c r="G718" s="160"/>
      <c r="H718" s="69"/>
      <c r="I718" s="69"/>
      <c r="J718" s="4"/>
      <c r="K718" s="4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 spans="1:26" ht="15.75" customHeight="1" x14ac:dyDescent="0.3">
      <c r="A719" s="69"/>
      <c r="B719" s="69"/>
      <c r="C719" s="159"/>
      <c r="D719" s="69"/>
      <c r="E719" s="69"/>
      <c r="F719" s="160"/>
      <c r="G719" s="160"/>
      <c r="H719" s="69"/>
      <c r="I719" s="69"/>
      <c r="J719" s="4"/>
      <c r="K719" s="4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 spans="1:26" ht="15.75" customHeight="1" x14ac:dyDescent="0.3">
      <c r="A720" s="69"/>
      <c r="B720" s="69"/>
      <c r="C720" s="159"/>
      <c r="D720" s="69"/>
      <c r="E720" s="69"/>
      <c r="F720" s="160"/>
      <c r="G720" s="160"/>
      <c r="H720" s="69"/>
      <c r="I720" s="69"/>
      <c r="J720" s="4"/>
      <c r="K720" s="4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 spans="1:26" ht="15.75" customHeight="1" x14ac:dyDescent="0.3">
      <c r="A721" s="69"/>
      <c r="B721" s="69"/>
      <c r="C721" s="159"/>
      <c r="D721" s="69"/>
      <c r="E721" s="69"/>
      <c r="F721" s="160"/>
      <c r="G721" s="160"/>
      <c r="H721" s="69"/>
      <c r="I721" s="69"/>
      <c r="J721" s="4"/>
      <c r="K721" s="4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 spans="1:26" ht="15.75" customHeight="1" x14ac:dyDescent="0.3">
      <c r="A722" s="69"/>
      <c r="B722" s="69"/>
      <c r="C722" s="159"/>
      <c r="D722" s="69"/>
      <c r="E722" s="69"/>
      <c r="F722" s="160"/>
      <c r="G722" s="160"/>
      <c r="H722" s="69"/>
      <c r="I722" s="69"/>
      <c r="J722" s="4"/>
      <c r="K722" s="4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 spans="1:26" ht="15.75" customHeight="1" x14ac:dyDescent="0.3">
      <c r="A723" s="69"/>
      <c r="B723" s="69"/>
      <c r="C723" s="159"/>
      <c r="D723" s="69"/>
      <c r="E723" s="69"/>
      <c r="F723" s="160"/>
      <c r="G723" s="160"/>
      <c r="H723" s="69"/>
      <c r="I723" s="69"/>
      <c r="J723" s="4"/>
      <c r="K723" s="4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 spans="1:26" ht="15.75" customHeight="1" x14ac:dyDescent="0.3">
      <c r="A724" s="69"/>
      <c r="B724" s="69"/>
      <c r="C724" s="159"/>
      <c r="D724" s="69"/>
      <c r="E724" s="69"/>
      <c r="F724" s="160"/>
      <c r="G724" s="160"/>
      <c r="H724" s="69"/>
      <c r="I724" s="69"/>
      <c r="J724" s="4"/>
      <c r="K724" s="4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 spans="1:26" ht="15.75" customHeight="1" x14ac:dyDescent="0.3">
      <c r="A725" s="69"/>
      <c r="B725" s="69"/>
      <c r="C725" s="159"/>
      <c r="D725" s="69"/>
      <c r="E725" s="69"/>
      <c r="F725" s="160"/>
      <c r="G725" s="160"/>
      <c r="H725" s="69"/>
      <c r="I725" s="69"/>
      <c r="J725" s="4"/>
      <c r="K725" s="4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 spans="1:26" ht="15.75" customHeight="1" x14ac:dyDescent="0.3">
      <c r="A726" s="69"/>
      <c r="B726" s="69"/>
      <c r="C726" s="159"/>
      <c r="D726" s="69"/>
      <c r="E726" s="69"/>
      <c r="F726" s="160"/>
      <c r="G726" s="160"/>
      <c r="H726" s="69"/>
      <c r="I726" s="69"/>
      <c r="J726" s="4"/>
      <c r="K726" s="4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 spans="1:26" ht="15.75" customHeight="1" x14ac:dyDescent="0.3">
      <c r="A727" s="69"/>
      <c r="B727" s="69"/>
      <c r="C727" s="159"/>
      <c r="D727" s="69"/>
      <c r="E727" s="69"/>
      <c r="F727" s="160"/>
      <c r="G727" s="160"/>
      <c r="H727" s="69"/>
      <c r="I727" s="69"/>
      <c r="J727" s="4"/>
      <c r="K727" s="4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 spans="1:26" ht="15.75" customHeight="1" x14ac:dyDescent="0.3">
      <c r="A728" s="69"/>
      <c r="B728" s="69"/>
      <c r="C728" s="159"/>
      <c r="D728" s="69"/>
      <c r="E728" s="69"/>
      <c r="F728" s="160"/>
      <c r="G728" s="160"/>
      <c r="H728" s="69"/>
      <c r="I728" s="69"/>
      <c r="J728" s="4"/>
      <c r="K728" s="4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 spans="1:26" ht="15.75" customHeight="1" x14ac:dyDescent="0.3">
      <c r="A729" s="69"/>
      <c r="B729" s="69"/>
      <c r="C729" s="159"/>
      <c r="D729" s="69"/>
      <c r="E729" s="69"/>
      <c r="F729" s="160"/>
      <c r="G729" s="160"/>
      <c r="H729" s="69"/>
      <c r="I729" s="69"/>
      <c r="J729" s="4"/>
      <c r="K729" s="4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 spans="1:26" ht="15.75" customHeight="1" x14ac:dyDescent="0.3">
      <c r="A730" s="69"/>
      <c r="B730" s="69"/>
      <c r="C730" s="159"/>
      <c r="D730" s="69"/>
      <c r="E730" s="69"/>
      <c r="F730" s="160"/>
      <c r="G730" s="160"/>
      <c r="H730" s="69"/>
      <c r="I730" s="69"/>
      <c r="J730" s="4"/>
      <c r="K730" s="4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 spans="1:26" ht="15.75" customHeight="1" x14ac:dyDescent="0.3">
      <c r="A731" s="69"/>
      <c r="B731" s="69"/>
      <c r="C731" s="159"/>
      <c r="D731" s="69"/>
      <c r="E731" s="69"/>
      <c r="F731" s="160"/>
      <c r="G731" s="160"/>
      <c r="H731" s="69"/>
      <c r="I731" s="69"/>
      <c r="J731" s="4"/>
      <c r="K731" s="4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 spans="1:26" ht="15.75" customHeight="1" x14ac:dyDescent="0.3">
      <c r="A732" s="69"/>
      <c r="B732" s="69"/>
      <c r="C732" s="159"/>
      <c r="D732" s="69"/>
      <c r="E732" s="69"/>
      <c r="F732" s="160"/>
      <c r="G732" s="160"/>
      <c r="H732" s="69"/>
      <c r="I732" s="69"/>
      <c r="J732" s="4"/>
      <c r="K732" s="4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 spans="1:26" ht="15.75" customHeight="1" x14ac:dyDescent="0.3">
      <c r="A733" s="69"/>
      <c r="B733" s="69"/>
      <c r="C733" s="159"/>
      <c r="D733" s="69"/>
      <c r="E733" s="69"/>
      <c r="F733" s="160"/>
      <c r="G733" s="160"/>
      <c r="H733" s="69"/>
      <c r="I733" s="69"/>
      <c r="J733" s="4"/>
      <c r="K733" s="4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 spans="1:26" ht="15.75" customHeight="1" x14ac:dyDescent="0.3">
      <c r="A734" s="69"/>
      <c r="B734" s="69"/>
      <c r="C734" s="159"/>
      <c r="D734" s="69"/>
      <c r="E734" s="69"/>
      <c r="F734" s="160"/>
      <c r="G734" s="160"/>
      <c r="H734" s="69"/>
      <c r="I734" s="69"/>
      <c r="J734" s="4"/>
      <c r="K734" s="4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 spans="1:26" ht="15.75" customHeight="1" x14ac:dyDescent="0.3">
      <c r="A735" s="69"/>
      <c r="B735" s="69"/>
      <c r="C735" s="159"/>
      <c r="D735" s="69"/>
      <c r="E735" s="69"/>
      <c r="F735" s="160"/>
      <c r="G735" s="160"/>
      <c r="H735" s="69"/>
      <c r="I735" s="69"/>
      <c r="J735" s="4"/>
      <c r="K735" s="4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 spans="1:26" ht="15.75" customHeight="1" x14ac:dyDescent="0.3">
      <c r="A736" s="69"/>
      <c r="B736" s="69"/>
      <c r="C736" s="159"/>
      <c r="D736" s="69"/>
      <c r="E736" s="69"/>
      <c r="F736" s="160"/>
      <c r="G736" s="160"/>
      <c r="H736" s="69"/>
      <c r="I736" s="69"/>
      <c r="J736" s="4"/>
      <c r="K736" s="4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 spans="1:26" ht="15.75" customHeight="1" x14ac:dyDescent="0.3">
      <c r="A737" s="69"/>
      <c r="B737" s="69"/>
      <c r="C737" s="159"/>
      <c r="D737" s="69"/>
      <c r="E737" s="69"/>
      <c r="F737" s="160"/>
      <c r="G737" s="160"/>
      <c r="H737" s="69"/>
      <c r="I737" s="69"/>
      <c r="J737" s="4"/>
      <c r="K737" s="4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 spans="1:26" ht="15.75" customHeight="1" x14ac:dyDescent="0.3">
      <c r="A738" s="69"/>
      <c r="B738" s="69"/>
      <c r="C738" s="159"/>
      <c r="D738" s="69"/>
      <c r="E738" s="69"/>
      <c r="F738" s="160"/>
      <c r="G738" s="160"/>
      <c r="H738" s="69"/>
      <c r="I738" s="69"/>
      <c r="J738" s="4"/>
      <c r="K738" s="4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 spans="1:26" ht="15.75" customHeight="1" x14ac:dyDescent="0.3">
      <c r="A739" s="69"/>
      <c r="B739" s="69"/>
      <c r="C739" s="159"/>
      <c r="D739" s="69"/>
      <c r="E739" s="69"/>
      <c r="F739" s="160"/>
      <c r="G739" s="160"/>
      <c r="H739" s="69"/>
      <c r="I739" s="69"/>
      <c r="J739" s="4"/>
      <c r="K739" s="4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 spans="1:26" ht="15.75" customHeight="1" x14ac:dyDescent="0.3">
      <c r="A740" s="69"/>
      <c r="B740" s="69"/>
      <c r="C740" s="159"/>
      <c r="D740" s="69"/>
      <c r="E740" s="69"/>
      <c r="F740" s="160"/>
      <c r="G740" s="160"/>
      <c r="H740" s="69"/>
      <c r="I740" s="69"/>
      <c r="J740" s="4"/>
      <c r="K740" s="4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 spans="1:26" ht="15.75" customHeight="1" x14ac:dyDescent="0.3">
      <c r="A741" s="69"/>
      <c r="B741" s="69"/>
      <c r="C741" s="159"/>
      <c r="D741" s="69"/>
      <c r="E741" s="69"/>
      <c r="F741" s="160"/>
      <c r="G741" s="160"/>
      <c r="H741" s="69"/>
      <c r="I741" s="69"/>
      <c r="J741" s="4"/>
      <c r="K741" s="4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 spans="1:26" ht="15.75" customHeight="1" x14ac:dyDescent="0.3">
      <c r="A742" s="69"/>
      <c r="B742" s="69"/>
      <c r="C742" s="159"/>
      <c r="D742" s="69"/>
      <c r="E742" s="69"/>
      <c r="F742" s="160"/>
      <c r="G742" s="160"/>
      <c r="H742" s="69"/>
      <c r="I742" s="69"/>
      <c r="J742" s="4"/>
      <c r="K742" s="4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 spans="1:26" ht="15.75" customHeight="1" x14ac:dyDescent="0.3">
      <c r="A743" s="69"/>
      <c r="B743" s="69"/>
      <c r="C743" s="159"/>
      <c r="D743" s="69"/>
      <c r="E743" s="69"/>
      <c r="F743" s="160"/>
      <c r="G743" s="160"/>
      <c r="H743" s="69"/>
      <c r="I743" s="69"/>
      <c r="J743" s="4"/>
      <c r="K743" s="4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 spans="1:26" ht="15.75" customHeight="1" x14ac:dyDescent="0.3">
      <c r="A744" s="69"/>
      <c r="B744" s="69"/>
      <c r="C744" s="159"/>
      <c r="D744" s="69"/>
      <c r="E744" s="69"/>
      <c r="F744" s="160"/>
      <c r="G744" s="160"/>
      <c r="H744" s="69"/>
      <c r="I744" s="69"/>
      <c r="J744" s="4"/>
      <c r="K744" s="4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 spans="1:26" ht="15.75" customHeight="1" x14ac:dyDescent="0.3">
      <c r="A745" s="69"/>
      <c r="B745" s="69"/>
      <c r="C745" s="159"/>
      <c r="D745" s="69"/>
      <c r="E745" s="69"/>
      <c r="F745" s="160"/>
      <c r="G745" s="160"/>
      <c r="H745" s="69"/>
      <c r="I745" s="69"/>
      <c r="J745" s="4"/>
      <c r="K745" s="4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 spans="1:26" ht="15.75" customHeight="1" x14ac:dyDescent="0.3">
      <c r="A746" s="69"/>
      <c r="B746" s="69"/>
      <c r="C746" s="159"/>
      <c r="D746" s="69"/>
      <c r="E746" s="69"/>
      <c r="F746" s="160"/>
      <c r="G746" s="160"/>
      <c r="H746" s="69"/>
      <c r="I746" s="69"/>
      <c r="J746" s="4"/>
      <c r="K746" s="4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 spans="1:26" ht="15.75" customHeight="1" x14ac:dyDescent="0.3">
      <c r="A747" s="69"/>
      <c r="B747" s="69"/>
      <c r="C747" s="159"/>
      <c r="D747" s="69"/>
      <c r="E747" s="69"/>
      <c r="F747" s="160"/>
      <c r="G747" s="160"/>
      <c r="H747" s="69"/>
      <c r="I747" s="69"/>
      <c r="J747" s="4"/>
      <c r="K747" s="4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 spans="1:26" ht="15.75" customHeight="1" x14ac:dyDescent="0.3">
      <c r="A748" s="69"/>
      <c r="B748" s="69"/>
      <c r="C748" s="159"/>
      <c r="D748" s="69"/>
      <c r="E748" s="69"/>
      <c r="F748" s="160"/>
      <c r="G748" s="160"/>
      <c r="H748" s="69"/>
      <c r="I748" s="69"/>
      <c r="J748" s="4"/>
      <c r="K748" s="4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 spans="1:26" ht="15.75" customHeight="1" x14ac:dyDescent="0.3">
      <c r="A749" s="69"/>
      <c r="B749" s="69"/>
      <c r="C749" s="159"/>
      <c r="D749" s="69"/>
      <c r="E749" s="69"/>
      <c r="F749" s="160"/>
      <c r="G749" s="160"/>
      <c r="H749" s="69"/>
      <c r="I749" s="69"/>
      <c r="J749" s="4"/>
      <c r="K749" s="4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 spans="1:26" ht="15.75" customHeight="1" x14ac:dyDescent="0.3">
      <c r="A750" s="69"/>
      <c r="B750" s="69"/>
      <c r="C750" s="159"/>
      <c r="D750" s="69"/>
      <c r="E750" s="69"/>
      <c r="F750" s="160"/>
      <c r="G750" s="160"/>
      <c r="H750" s="69"/>
      <c r="I750" s="69"/>
      <c r="J750" s="4"/>
      <c r="K750" s="4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 spans="1:26" ht="15.75" customHeight="1" x14ac:dyDescent="0.3">
      <c r="A751" s="69"/>
      <c r="B751" s="69"/>
      <c r="C751" s="159"/>
      <c r="D751" s="69"/>
      <c r="E751" s="69"/>
      <c r="F751" s="160"/>
      <c r="G751" s="160"/>
      <c r="H751" s="69"/>
      <c r="I751" s="69"/>
      <c r="J751" s="4"/>
      <c r="K751" s="4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 spans="1:26" ht="15.75" customHeight="1" x14ac:dyDescent="0.3">
      <c r="A752" s="69"/>
      <c r="B752" s="69"/>
      <c r="C752" s="159"/>
      <c r="D752" s="69"/>
      <c r="E752" s="69"/>
      <c r="F752" s="160"/>
      <c r="G752" s="160"/>
      <c r="H752" s="69"/>
      <c r="I752" s="69"/>
      <c r="J752" s="4"/>
      <c r="K752" s="4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 spans="1:26" ht="15.75" customHeight="1" x14ac:dyDescent="0.3">
      <c r="A753" s="69"/>
      <c r="B753" s="69"/>
      <c r="C753" s="159"/>
      <c r="D753" s="69"/>
      <c r="E753" s="69"/>
      <c r="F753" s="160"/>
      <c r="G753" s="160"/>
      <c r="H753" s="69"/>
      <c r="I753" s="69"/>
      <c r="J753" s="4"/>
      <c r="K753" s="4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 spans="1:26" ht="15.75" customHeight="1" x14ac:dyDescent="0.3">
      <c r="A754" s="69"/>
      <c r="B754" s="69"/>
      <c r="C754" s="159"/>
      <c r="D754" s="69"/>
      <c r="E754" s="69"/>
      <c r="F754" s="160"/>
      <c r="G754" s="160"/>
      <c r="H754" s="69"/>
      <c r="I754" s="69"/>
      <c r="J754" s="4"/>
      <c r="K754" s="4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 spans="1:26" ht="15.75" customHeight="1" x14ac:dyDescent="0.3">
      <c r="A755" s="69"/>
      <c r="B755" s="69"/>
      <c r="C755" s="159"/>
      <c r="D755" s="69"/>
      <c r="E755" s="69"/>
      <c r="F755" s="160"/>
      <c r="G755" s="160"/>
      <c r="H755" s="69"/>
      <c r="I755" s="69"/>
      <c r="J755" s="4"/>
      <c r="K755" s="4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 spans="1:26" ht="15.75" customHeight="1" x14ac:dyDescent="0.3">
      <c r="A756" s="69"/>
      <c r="B756" s="69"/>
      <c r="C756" s="159"/>
      <c r="D756" s="69"/>
      <c r="E756" s="69"/>
      <c r="F756" s="160"/>
      <c r="G756" s="160"/>
      <c r="H756" s="69"/>
      <c r="I756" s="69"/>
      <c r="J756" s="4"/>
      <c r="K756" s="4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 spans="1:26" ht="15.75" customHeight="1" x14ac:dyDescent="0.3">
      <c r="A757" s="69"/>
      <c r="B757" s="69"/>
      <c r="C757" s="159"/>
      <c r="D757" s="69"/>
      <c r="E757" s="69"/>
      <c r="F757" s="160"/>
      <c r="G757" s="160"/>
      <c r="H757" s="69"/>
      <c r="I757" s="69"/>
      <c r="J757" s="4"/>
      <c r="K757" s="4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 spans="1:26" ht="15.75" customHeight="1" x14ac:dyDescent="0.3">
      <c r="A758" s="69"/>
      <c r="B758" s="69"/>
      <c r="C758" s="159"/>
      <c r="D758" s="69"/>
      <c r="E758" s="69"/>
      <c r="F758" s="160"/>
      <c r="G758" s="160"/>
      <c r="H758" s="69"/>
      <c r="I758" s="69"/>
      <c r="J758" s="4"/>
      <c r="K758" s="4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 spans="1:26" ht="15.75" customHeight="1" x14ac:dyDescent="0.3">
      <c r="A759" s="69"/>
      <c r="B759" s="69"/>
      <c r="C759" s="159"/>
      <c r="D759" s="69"/>
      <c r="E759" s="69"/>
      <c r="F759" s="160"/>
      <c r="G759" s="160"/>
      <c r="H759" s="69"/>
      <c r="I759" s="69"/>
      <c r="J759" s="4"/>
      <c r="K759" s="4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 spans="1:26" ht="15.75" customHeight="1" x14ac:dyDescent="0.3">
      <c r="A760" s="69"/>
      <c r="B760" s="69"/>
      <c r="C760" s="159"/>
      <c r="D760" s="69"/>
      <c r="E760" s="69"/>
      <c r="F760" s="160"/>
      <c r="G760" s="160"/>
      <c r="H760" s="69"/>
      <c r="I760" s="69"/>
      <c r="J760" s="4"/>
      <c r="K760" s="4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 spans="1:26" ht="15.75" customHeight="1" x14ac:dyDescent="0.3">
      <c r="A761" s="69"/>
      <c r="B761" s="69"/>
      <c r="C761" s="159"/>
      <c r="D761" s="69"/>
      <c r="E761" s="69"/>
      <c r="F761" s="160"/>
      <c r="G761" s="160"/>
      <c r="H761" s="69"/>
      <c r="I761" s="69"/>
      <c r="J761" s="4"/>
      <c r="K761" s="4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 spans="1:26" ht="15.75" customHeight="1" x14ac:dyDescent="0.3">
      <c r="A762" s="69"/>
      <c r="B762" s="69"/>
      <c r="C762" s="159"/>
      <c r="D762" s="69"/>
      <c r="E762" s="69"/>
      <c r="F762" s="160"/>
      <c r="G762" s="160"/>
      <c r="H762" s="69"/>
      <c r="I762" s="69"/>
      <c r="J762" s="4"/>
      <c r="K762" s="4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 spans="1:26" ht="15.75" customHeight="1" x14ac:dyDescent="0.3">
      <c r="A763" s="69"/>
      <c r="B763" s="69"/>
      <c r="C763" s="159"/>
      <c r="D763" s="69"/>
      <c r="E763" s="69"/>
      <c r="F763" s="160"/>
      <c r="G763" s="160"/>
      <c r="H763" s="69"/>
      <c r="I763" s="69"/>
      <c r="J763" s="4"/>
      <c r="K763" s="4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 spans="1:26" ht="15.75" customHeight="1" x14ac:dyDescent="0.3">
      <c r="A764" s="69"/>
      <c r="B764" s="69"/>
      <c r="C764" s="159"/>
      <c r="D764" s="69"/>
      <c r="E764" s="69"/>
      <c r="F764" s="160"/>
      <c r="G764" s="160"/>
      <c r="H764" s="69"/>
      <c r="I764" s="69"/>
      <c r="J764" s="4"/>
      <c r="K764" s="4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 spans="1:26" ht="15.75" customHeight="1" x14ac:dyDescent="0.3">
      <c r="A765" s="69"/>
      <c r="B765" s="69"/>
      <c r="C765" s="159"/>
      <c r="D765" s="69"/>
      <c r="E765" s="69"/>
      <c r="F765" s="160"/>
      <c r="G765" s="160"/>
      <c r="H765" s="69"/>
      <c r="I765" s="69"/>
      <c r="J765" s="4"/>
      <c r="K765" s="4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 spans="1:26" ht="15.75" customHeight="1" x14ac:dyDescent="0.3">
      <c r="A766" s="69"/>
      <c r="B766" s="69"/>
      <c r="C766" s="159"/>
      <c r="D766" s="69"/>
      <c r="E766" s="69"/>
      <c r="F766" s="160"/>
      <c r="G766" s="160"/>
      <c r="H766" s="69"/>
      <c r="I766" s="69"/>
      <c r="J766" s="4"/>
      <c r="K766" s="4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 spans="1:26" ht="15.75" customHeight="1" x14ac:dyDescent="0.3">
      <c r="A767" s="69"/>
      <c r="B767" s="69"/>
      <c r="C767" s="159"/>
      <c r="D767" s="69"/>
      <c r="E767" s="69"/>
      <c r="F767" s="160"/>
      <c r="G767" s="160"/>
      <c r="H767" s="69"/>
      <c r="I767" s="69"/>
      <c r="J767" s="4"/>
      <c r="K767" s="4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 spans="1:26" ht="15.75" customHeight="1" x14ac:dyDescent="0.3">
      <c r="A768" s="69"/>
      <c r="B768" s="69"/>
      <c r="C768" s="159"/>
      <c r="D768" s="69"/>
      <c r="E768" s="69"/>
      <c r="F768" s="160"/>
      <c r="G768" s="160"/>
      <c r="H768" s="69"/>
      <c r="I768" s="69"/>
      <c r="J768" s="4"/>
      <c r="K768" s="4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 spans="1:26" ht="15.75" customHeight="1" x14ac:dyDescent="0.3">
      <c r="A769" s="69"/>
      <c r="B769" s="69"/>
      <c r="C769" s="159"/>
      <c r="D769" s="69"/>
      <c r="E769" s="69"/>
      <c r="F769" s="160"/>
      <c r="G769" s="160"/>
      <c r="H769" s="69"/>
      <c r="I769" s="69"/>
      <c r="J769" s="4"/>
      <c r="K769" s="4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 spans="1:26" ht="15.75" customHeight="1" x14ac:dyDescent="0.3">
      <c r="A770" s="69"/>
      <c r="B770" s="69"/>
      <c r="C770" s="159"/>
      <c r="D770" s="69"/>
      <c r="E770" s="69"/>
      <c r="F770" s="160"/>
      <c r="G770" s="160"/>
      <c r="H770" s="69"/>
      <c r="I770" s="69"/>
      <c r="J770" s="4"/>
      <c r="K770" s="4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 spans="1:26" ht="15.75" customHeight="1" x14ac:dyDescent="0.3">
      <c r="A771" s="69"/>
      <c r="B771" s="69"/>
      <c r="C771" s="159"/>
      <c r="D771" s="69"/>
      <c r="E771" s="69"/>
      <c r="F771" s="160"/>
      <c r="G771" s="160"/>
      <c r="H771" s="69"/>
      <c r="I771" s="69"/>
      <c r="J771" s="4"/>
      <c r="K771" s="4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 spans="1:26" ht="15.75" customHeight="1" x14ac:dyDescent="0.3">
      <c r="A772" s="69"/>
      <c r="B772" s="69"/>
      <c r="C772" s="159"/>
      <c r="D772" s="69"/>
      <c r="E772" s="69"/>
      <c r="F772" s="160"/>
      <c r="G772" s="160"/>
      <c r="H772" s="69"/>
      <c r="I772" s="69"/>
      <c r="J772" s="4"/>
      <c r="K772" s="4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 spans="1:26" ht="15.75" customHeight="1" x14ac:dyDescent="0.3">
      <c r="A773" s="69"/>
      <c r="B773" s="69"/>
      <c r="C773" s="159"/>
      <c r="D773" s="69"/>
      <c r="E773" s="69"/>
      <c r="F773" s="160"/>
      <c r="G773" s="160"/>
      <c r="H773" s="69"/>
      <c r="I773" s="69"/>
      <c r="J773" s="4"/>
      <c r="K773" s="4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 spans="1:26" ht="15.75" customHeight="1" x14ac:dyDescent="0.3">
      <c r="A774" s="69"/>
      <c r="B774" s="69"/>
      <c r="C774" s="159"/>
      <c r="D774" s="69"/>
      <c r="E774" s="69"/>
      <c r="F774" s="160"/>
      <c r="G774" s="160"/>
      <c r="H774" s="69"/>
      <c r="I774" s="69"/>
      <c r="J774" s="4"/>
      <c r="K774" s="4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 spans="1:26" ht="15.75" customHeight="1" x14ac:dyDescent="0.3">
      <c r="A775" s="69"/>
      <c r="B775" s="69"/>
      <c r="C775" s="159"/>
      <c r="D775" s="69"/>
      <c r="E775" s="69"/>
      <c r="F775" s="160"/>
      <c r="G775" s="160"/>
      <c r="H775" s="69"/>
      <c r="I775" s="69"/>
      <c r="J775" s="4"/>
      <c r="K775" s="4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 spans="1:26" ht="15.75" customHeight="1" x14ac:dyDescent="0.3">
      <c r="A776" s="69"/>
      <c r="B776" s="69"/>
      <c r="C776" s="159"/>
      <c r="D776" s="69"/>
      <c r="E776" s="69"/>
      <c r="F776" s="160"/>
      <c r="G776" s="160"/>
      <c r="H776" s="69"/>
      <c r="I776" s="69"/>
      <c r="J776" s="4"/>
      <c r="K776" s="4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 spans="1:26" ht="15.75" customHeight="1" x14ac:dyDescent="0.3">
      <c r="A777" s="69"/>
      <c r="B777" s="69"/>
      <c r="C777" s="159"/>
      <c r="D777" s="69"/>
      <c r="E777" s="69"/>
      <c r="F777" s="160"/>
      <c r="G777" s="160"/>
      <c r="H777" s="69"/>
      <c r="I777" s="69"/>
      <c r="J777" s="4"/>
      <c r="K777" s="4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 spans="1:26" ht="15.75" customHeight="1" x14ac:dyDescent="0.3">
      <c r="A778" s="69"/>
      <c r="B778" s="69"/>
      <c r="C778" s="159"/>
      <c r="D778" s="69"/>
      <c r="E778" s="69"/>
      <c r="F778" s="160"/>
      <c r="G778" s="160"/>
      <c r="H778" s="69"/>
      <c r="I778" s="69"/>
      <c r="J778" s="4"/>
      <c r="K778" s="4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 spans="1:26" ht="15.75" customHeight="1" x14ac:dyDescent="0.3">
      <c r="A779" s="69"/>
      <c r="B779" s="69"/>
      <c r="C779" s="159"/>
      <c r="D779" s="69"/>
      <c r="E779" s="69"/>
      <c r="F779" s="160"/>
      <c r="G779" s="160"/>
      <c r="H779" s="69"/>
      <c r="I779" s="69"/>
      <c r="J779" s="4"/>
      <c r="K779" s="4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 spans="1:26" ht="15.75" customHeight="1" x14ac:dyDescent="0.3">
      <c r="A780" s="69"/>
      <c r="B780" s="69"/>
      <c r="C780" s="159"/>
      <c r="D780" s="69"/>
      <c r="E780" s="69"/>
      <c r="F780" s="160"/>
      <c r="G780" s="160"/>
      <c r="H780" s="69"/>
      <c r="I780" s="69"/>
      <c r="J780" s="4"/>
      <c r="K780" s="4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 spans="1:26" ht="15.75" customHeight="1" x14ac:dyDescent="0.3">
      <c r="A781" s="69"/>
      <c r="B781" s="69"/>
      <c r="C781" s="159"/>
      <c r="D781" s="69"/>
      <c r="E781" s="69"/>
      <c r="F781" s="160"/>
      <c r="G781" s="160"/>
      <c r="H781" s="69"/>
      <c r="I781" s="69"/>
      <c r="J781" s="4"/>
      <c r="K781" s="4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 spans="1:26" ht="15.75" customHeight="1" x14ac:dyDescent="0.3">
      <c r="A782" s="69"/>
      <c r="B782" s="69"/>
      <c r="C782" s="159"/>
      <c r="D782" s="69"/>
      <c r="E782" s="69"/>
      <c r="F782" s="160"/>
      <c r="G782" s="160"/>
      <c r="H782" s="69"/>
      <c r="I782" s="69"/>
      <c r="J782" s="4"/>
      <c r="K782" s="4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 spans="1:26" ht="15.75" customHeight="1" x14ac:dyDescent="0.3">
      <c r="A783" s="69"/>
      <c r="B783" s="69"/>
      <c r="C783" s="159"/>
      <c r="D783" s="69"/>
      <c r="E783" s="69"/>
      <c r="F783" s="160"/>
      <c r="G783" s="160"/>
      <c r="H783" s="69"/>
      <c r="I783" s="69"/>
      <c r="J783" s="4"/>
      <c r="K783" s="4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 spans="1:26" ht="15.75" customHeight="1" x14ac:dyDescent="0.3">
      <c r="A784" s="69"/>
      <c r="B784" s="69"/>
      <c r="C784" s="159"/>
      <c r="D784" s="69"/>
      <c r="E784" s="69"/>
      <c r="F784" s="160"/>
      <c r="G784" s="160"/>
      <c r="H784" s="69"/>
      <c r="I784" s="69"/>
      <c r="J784" s="4"/>
      <c r="K784" s="4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 spans="1:26" ht="15.75" customHeight="1" x14ac:dyDescent="0.3">
      <c r="A785" s="69"/>
      <c r="B785" s="69"/>
      <c r="C785" s="159"/>
      <c r="D785" s="69"/>
      <c r="E785" s="69"/>
      <c r="F785" s="160"/>
      <c r="G785" s="160"/>
      <c r="H785" s="69"/>
      <c r="I785" s="69"/>
      <c r="J785" s="4"/>
      <c r="K785" s="4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 spans="1:26" ht="15.75" customHeight="1" x14ac:dyDescent="0.3">
      <c r="A786" s="69"/>
      <c r="B786" s="69"/>
      <c r="C786" s="159"/>
      <c r="D786" s="69"/>
      <c r="E786" s="69"/>
      <c r="F786" s="160"/>
      <c r="G786" s="160"/>
      <c r="H786" s="69"/>
      <c r="I786" s="69"/>
      <c r="J786" s="4"/>
      <c r="K786" s="4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 spans="1:26" ht="15.75" customHeight="1" x14ac:dyDescent="0.3">
      <c r="A787" s="69"/>
      <c r="B787" s="69"/>
      <c r="C787" s="159"/>
      <c r="D787" s="69"/>
      <c r="E787" s="69"/>
      <c r="F787" s="160"/>
      <c r="G787" s="160"/>
      <c r="H787" s="69"/>
      <c r="I787" s="69"/>
      <c r="J787" s="4"/>
      <c r="K787" s="4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 spans="1:26" ht="15.75" customHeight="1" x14ac:dyDescent="0.3">
      <c r="A788" s="69"/>
      <c r="B788" s="69"/>
      <c r="C788" s="159"/>
      <c r="D788" s="69"/>
      <c r="E788" s="69"/>
      <c r="F788" s="160"/>
      <c r="G788" s="160"/>
      <c r="H788" s="69"/>
      <c r="I788" s="69"/>
      <c r="J788" s="4"/>
      <c r="K788" s="4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 spans="1:26" ht="15.75" customHeight="1" x14ac:dyDescent="0.3">
      <c r="A789" s="69"/>
      <c r="B789" s="69"/>
      <c r="C789" s="159"/>
      <c r="D789" s="69"/>
      <c r="E789" s="69"/>
      <c r="F789" s="160"/>
      <c r="G789" s="160"/>
      <c r="H789" s="69"/>
      <c r="I789" s="69"/>
      <c r="J789" s="4"/>
      <c r="K789" s="4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 spans="1:26" ht="15.75" customHeight="1" x14ac:dyDescent="0.3">
      <c r="A790" s="69"/>
      <c r="B790" s="69"/>
      <c r="C790" s="159"/>
      <c r="D790" s="69"/>
      <c r="E790" s="69"/>
      <c r="F790" s="160"/>
      <c r="G790" s="160"/>
      <c r="H790" s="69"/>
      <c r="I790" s="69"/>
      <c r="J790" s="4"/>
      <c r="K790" s="4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 spans="1:26" ht="15.75" customHeight="1" x14ac:dyDescent="0.3">
      <c r="A791" s="69"/>
      <c r="B791" s="69"/>
      <c r="C791" s="159"/>
      <c r="D791" s="69"/>
      <c r="E791" s="69"/>
      <c r="F791" s="160"/>
      <c r="G791" s="160"/>
      <c r="H791" s="69"/>
      <c r="I791" s="69"/>
      <c r="J791" s="4"/>
      <c r="K791" s="4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 spans="1:26" ht="15.75" customHeight="1" x14ac:dyDescent="0.3">
      <c r="A792" s="69"/>
      <c r="B792" s="69"/>
      <c r="C792" s="159"/>
      <c r="D792" s="69"/>
      <c r="E792" s="69"/>
      <c r="F792" s="160"/>
      <c r="G792" s="160"/>
      <c r="H792" s="69"/>
      <c r="I792" s="69"/>
      <c r="J792" s="4"/>
      <c r="K792" s="4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 spans="1:26" ht="15.75" customHeight="1" x14ac:dyDescent="0.3">
      <c r="A793" s="69"/>
      <c r="B793" s="69"/>
      <c r="C793" s="159"/>
      <c r="D793" s="69"/>
      <c r="E793" s="69"/>
      <c r="F793" s="160"/>
      <c r="G793" s="160"/>
      <c r="H793" s="69"/>
      <c r="I793" s="69"/>
      <c r="J793" s="4"/>
      <c r="K793" s="4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 spans="1:26" ht="15.75" customHeight="1" x14ac:dyDescent="0.3">
      <c r="A794" s="69"/>
      <c r="B794" s="69"/>
      <c r="C794" s="159"/>
      <c r="D794" s="69"/>
      <c r="E794" s="69"/>
      <c r="F794" s="160"/>
      <c r="G794" s="160"/>
      <c r="H794" s="69"/>
      <c r="I794" s="69"/>
      <c r="J794" s="4"/>
      <c r="K794" s="4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 spans="1:26" ht="15.75" customHeight="1" x14ac:dyDescent="0.3">
      <c r="A795" s="69"/>
      <c r="B795" s="69"/>
      <c r="C795" s="159"/>
      <c r="D795" s="69"/>
      <c r="E795" s="69"/>
      <c r="F795" s="160"/>
      <c r="G795" s="160"/>
      <c r="H795" s="69"/>
      <c r="I795" s="69"/>
      <c r="J795" s="4"/>
      <c r="K795" s="4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 spans="1:26" ht="15.75" customHeight="1" x14ac:dyDescent="0.3">
      <c r="A796" s="69"/>
      <c r="B796" s="69"/>
      <c r="C796" s="159"/>
      <c r="D796" s="69"/>
      <c r="E796" s="69"/>
      <c r="F796" s="160"/>
      <c r="G796" s="160"/>
      <c r="H796" s="69"/>
      <c r="I796" s="69"/>
      <c r="J796" s="4"/>
      <c r="K796" s="4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 spans="1:26" ht="15.75" customHeight="1" x14ac:dyDescent="0.3">
      <c r="A797" s="69"/>
      <c r="B797" s="69"/>
      <c r="C797" s="159"/>
      <c r="D797" s="69"/>
      <c r="E797" s="69"/>
      <c r="F797" s="160"/>
      <c r="G797" s="160"/>
      <c r="H797" s="69"/>
      <c r="I797" s="69"/>
      <c r="J797" s="4"/>
      <c r="K797" s="4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 spans="1:26" ht="15.75" customHeight="1" x14ac:dyDescent="0.3">
      <c r="A798" s="69"/>
      <c r="B798" s="69"/>
      <c r="C798" s="159"/>
      <c r="D798" s="69"/>
      <c r="E798" s="69"/>
      <c r="F798" s="160"/>
      <c r="G798" s="160"/>
      <c r="H798" s="69"/>
      <c r="I798" s="69"/>
      <c r="J798" s="4"/>
      <c r="K798" s="4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 spans="1:26" ht="15.75" customHeight="1" x14ac:dyDescent="0.3">
      <c r="A799" s="69"/>
      <c r="B799" s="69"/>
      <c r="C799" s="159"/>
      <c r="D799" s="69"/>
      <c r="E799" s="69"/>
      <c r="F799" s="160"/>
      <c r="G799" s="160"/>
      <c r="H799" s="69"/>
      <c r="I799" s="69"/>
      <c r="J799" s="4"/>
      <c r="K799" s="4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 spans="1:26" ht="15.75" customHeight="1" x14ac:dyDescent="0.3">
      <c r="A800" s="69"/>
      <c r="B800" s="69"/>
      <c r="C800" s="159"/>
      <c r="D800" s="69"/>
      <c r="E800" s="69"/>
      <c r="F800" s="160"/>
      <c r="G800" s="160"/>
      <c r="H800" s="69"/>
      <c r="I800" s="69"/>
      <c r="J800" s="4"/>
      <c r="K800" s="4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 spans="1:26" ht="15.75" customHeight="1" x14ac:dyDescent="0.3">
      <c r="A801" s="69"/>
      <c r="B801" s="69"/>
      <c r="C801" s="159"/>
      <c r="D801" s="69"/>
      <c r="E801" s="69"/>
      <c r="F801" s="160"/>
      <c r="G801" s="160"/>
      <c r="H801" s="69"/>
      <c r="I801" s="69"/>
      <c r="J801" s="4"/>
      <c r="K801" s="4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 spans="1:26" ht="15.75" customHeight="1" x14ac:dyDescent="0.3">
      <c r="A802" s="69"/>
      <c r="B802" s="69"/>
      <c r="C802" s="159"/>
      <c r="D802" s="69"/>
      <c r="E802" s="69"/>
      <c r="F802" s="160"/>
      <c r="G802" s="160"/>
      <c r="H802" s="69"/>
      <c r="I802" s="69"/>
      <c r="J802" s="4"/>
      <c r="K802" s="4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 spans="1:26" ht="15.75" customHeight="1" x14ac:dyDescent="0.3">
      <c r="A803" s="69"/>
      <c r="B803" s="69"/>
      <c r="C803" s="159"/>
      <c r="D803" s="69"/>
      <c r="E803" s="69"/>
      <c r="F803" s="160"/>
      <c r="G803" s="160"/>
      <c r="H803" s="69"/>
      <c r="I803" s="69"/>
      <c r="J803" s="4"/>
      <c r="K803" s="4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 spans="1:26" ht="15.75" customHeight="1" x14ac:dyDescent="0.3">
      <c r="A804" s="69"/>
      <c r="B804" s="69"/>
      <c r="C804" s="159"/>
      <c r="D804" s="69"/>
      <c r="E804" s="69"/>
      <c r="F804" s="160"/>
      <c r="G804" s="160"/>
      <c r="H804" s="69"/>
      <c r="I804" s="69"/>
      <c r="J804" s="4"/>
      <c r="K804" s="4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 spans="1:26" ht="15.75" customHeight="1" x14ac:dyDescent="0.3">
      <c r="A805" s="69"/>
      <c r="B805" s="69"/>
      <c r="C805" s="159"/>
      <c r="D805" s="69"/>
      <c r="E805" s="69"/>
      <c r="F805" s="160"/>
      <c r="G805" s="160"/>
      <c r="H805" s="69"/>
      <c r="I805" s="69"/>
      <c r="J805" s="4"/>
      <c r="K805" s="4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 spans="1:26" ht="15.75" customHeight="1" x14ac:dyDescent="0.3">
      <c r="A806" s="69"/>
      <c r="B806" s="69"/>
      <c r="C806" s="159"/>
      <c r="D806" s="69"/>
      <c r="E806" s="69"/>
      <c r="F806" s="160"/>
      <c r="G806" s="160"/>
      <c r="H806" s="69"/>
      <c r="I806" s="69"/>
      <c r="J806" s="4"/>
      <c r="K806" s="4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 spans="1:26" ht="15.75" customHeight="1" x14ac:dyDescent="0.3">
      <c r="A807" s="69"/>
      <c r="B807" s="69"/>
      <c r="C807" s="159"/>
      <c r="D807" s="69"/>
      <c r="E807" s="69"/>
      <c r="F807" s="160"/>
      <c r="G807" s="160"/>
      <c r="H807" s="69"/>
      <c r="I807" s="69"/>
      <c r="J807" s="4"/>
      <c r="K807" s="4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 spans="1:26" ht="15.75" customHeight="1" x14ac:dyDescent="0.3">
      <c r="A808" s="69"/>
      <c r="B808" s="69"/>
      <c r="C808" s="159"/>
      <c r="D808" s="69"/>
      <c r="E808" s="69"/>
      <c r="F808" s="160"/>
      <c r="G808" s="160"/>
      <c r="H808" s="69"/>
      <c r="I808" s="69"/>
      <c r="J808" s="4"/>
      <c r="K808" s="4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 spans="1:26" ht="15.75" customHeight="1" x14ac:dyDescent="0.3">
      <c r="A809" s="69"/>
      <c r="B809" s="69"/>
      <c r="C809" s="159"/>
      <c r="D809" s="69"/>
      <c r="E809" s="69"/>
      <c r="F809" s="160"/>
      <c r="G809" s="160"/>
      <c r="H809" s="69"/>
      <c r="I809" s="69"/>
      <c r="J809" s="4"/>
      <c r="K809" s="4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 spans="1:26" ht="15.75" customHeight="1" x14ac:dyDescent="0.3">
      <c r="A810" s="69"/>
      <c r="B810" s="69"/>
      <c r="C810" s="159"/>
      <c r="D810" s="69"/>
      <c r="E810" s="69"/>
      <c r="F810" s="160"/>
      <c r="G810" s="160"/>
      <c r="H810" s="69"/>
      <c r="I810" s="69"/>
      <c r="J810" s="4"/>
      <c r="K810" s="4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 spans="1:26" ht="15.75" customHeight="1" x14ac:dyDescent="0.3">
      <c r="A811" s="69"/>
      <c r="B811" s="69"/>
      <c r="C811" s="159"/>
      <c r="D811" s="69"/>
      <c r="E811" s="69"/>
      <c r="F811" s="160"/>
      <c r="G811" s="160"/>
      <c r="H811" s="69"/>
      <c r="I811" s="69"/>
      <c r="J811" s="4"/>
      <c r="K811" s="4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 spans="1:26" ht="15.75" customHeight="1" x14ac:dyDescent="0.3">
      <c r="A812" s="69"/>
      <c r="B812" s="69"/>
      <c r="C812" s="159"/>
      <c r="D812" s="69"/>
      <c r="E812" s="69"/>
      <c r="F812" s="160"/>
      <c r="G812" s="160"/>
      <c r="H812" s="69"/>
      <c r="I812" s="69"/>
      <c r="J812" s="4"/>
      <c r="K812" s="4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 spans="1:26" ht="15.75" customHeight="1" x14ac:dyDescent="0.3">
      <c r="A813" s="69"/>
      <c r="B813" s="69"/>
      <c r="C813" s="159"/>
      <c r="D813" s="69"/>
      <c r="E813" s="69"/>
      <c r="F813" s="160"/>
      <c r="G813" s="160"/>
      <c r="H813" s="69"/>
      <c r="I813" s="69"/>
      <c r="J813" s="4"/>
      <c r="K813" s="4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 spans="1:26" ht="15.75" customHeight="1" x14ac:dyDescent="0.3">
      <c r="A814" s="69"/>
      <c r="B814" s="69"/>
      <c r="C814" s="159"/>
      <c r="D814" s="69"/>
      <c r="E814" s="69"/>
      <c r="F814" s="160"/>
      <c r="G814" s="160"/>
      <c r="H814" s="69"/>
      <c r="I814" s="69"/>
      <c r="J814" s="4"/>
      <c r="K814" s="4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 spans="1:26" ht="15.75" customHeight="1" x14ac:dyDescent="0.3">
      <c r="A815" s="69"/>
      <c r="B815" s="69"/>
      <c r="C815" s="159"/>
      <c r="D815" s="69"/>
      <c r="E815" s="69"/>
      <c r="F815" s="160"/>
      <c r="G815" s="160"/>
      <c r="H815" s="69"/>
      <c r="I815" s="69"/>
      <c r="J815" s="4"/>
      <c r="K815" s="4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 spans="1:26" ht="15.75" customHeight="1" x14ac:dyDescent="0.3">
      <c r="A816" s="69"/>
      <c r="B816" s="69"/>
      <c r="C816" s="159"/>
      <c r="D816" s="69"/>
      <c r="E816" s="69"/>
      <c r="F816" s="160"/>
      <c r="G816" s="160"/>
      <c r="H816" s="69"/>
      <c r="I816" s="69"/>
      <c r="J816" s="4"/>
      <c r="K816" s="4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 spans="1:26" ht="15.75" customHeight="1" x14ac:dyDescent="0.3">
      <c r="A817" s="69"/>
      <c r="B817" s="69"/>
      <c r="C817" s="159"/>
      <c r="D817" s="69"/>
      <c r="E817" s="69"/>
      <c r="F817" s="160"/>
      <c r="G817" s="160"/>
      <c r="H817" s="69"/>
      <c r="I817" s="69"/>
      <c r="J817" s="4"/>
      <c r="K817" s="4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 spans="1:26" ht="15.75" customHeight="1" x14ac:dyDescent="0.3">
      <c r="A818" s="69"/>
      <c r="B818" s="69"/>
      <c r="C818" s="159"/>
      <c r="D818" s="69"/>
      <c r="E818" s="69"/>
      <c r="F818" s="160"/>
      <c r="G818" s="160"/>
      <c r="H818" s="69"/>
      <c r="I818" s="69"/>
      <c r="J818" s="4"/>
      <c r="K818" s="4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 spans="1:26" ht="15.75" customHeight="1" x14ac:dyDescent="0.3">
      <c r="A819" s="69"/>
      <c r="B819" s="69"/>
      <c r="C819" s="159"/>
      <c r="D819" s="69"/>
      <c r="E819" s="69"/>
      <c r="F819" s="160"/>
      <c r="G819" s="160"/>
      <c r="H819" s="69"/>
      <c r="I819" s="69"/>
      <c r="J819" s="4"/>
      <c r="K819" s="4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 spans="1:26" ht="15.75" customHeight="1" x14ac:dyDescent="0.3">
      <c r="A820" s="69"/>
      <c r="B820" s="69"/>
      <c r="C820" s="159"/>
      <c r="D820" s="69"/>
      <c r="E820" s="69"/>
      <c r="F820" s="160"/>
      <c r="G820" s="160"/>
      <c r="H820" s="69"/>
      <c r="I820" s="69"/>
      <c r="J820" s="4"/>
      <c r="K820" s="4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 spans="1:26" ht="15.75" customHeight="1" x14ac:dyDescent="0.3">
      <c r="A821" s="69"/>
      <c r="B821" s="69"/>
      <c r="C821" s="159"/>
      <c r="D821" s="69"/>
      <c r="E821" s="69"/>
      <c r="F821" s="160"/>
      <c r="G821" s="160"/>
      <c r="H821" s="69"/>
      <c r="I821" s="69"/>
      <c r="J821" s="4"/>
      <c r="K821" s="4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 spans="1:26" ht="15.75" customHeight="1" x14ac:dyDescent="0.3">
      <c r="A822" s="69"/>
      <c r="B822" s="69"/>
      <c r="C822" s="159"/>
      <c r="D822" s="69"/>
      <c r="E822" s="69"/>
      <c r="F822" s="160"/>
      <c r="G822" s="160"/>
      <c r="H822" s="69"/>
      <c r="I822" s="69"/>
      <c r="J822" s="4"/>
      <c r="K822" s="4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 spans="1:26" ht="15.75" customHeight="1" x14ac:dyDescent="0.3">
      <c r="A823" s="69"/>
      <c r="B823" s="69"/>
      <c r="C823" s="159"/>
      <c r="D823" s="69"/>
      <c r="E823" s="69"/>
      <c r="F823" s="160"/>
      <c r="G823" s="160"/>
      <c r="H823" s="69"/>
      <c r="I823" s="69"/>
      <c r="J823" s="4"/>
      <c r="K823" s="4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 spans="1:26" ht="15.75" customHeight="1" x14ac:dyDescent="0.3">
      <c r="A824" s="69"/>
      <c r="B824" s="69"/>
      <c r="C824" s="159"/>
      <c r="D824" s="69"/>
      <c r="E824" s="69"/>
      <c r="F824" s="160"/>
      <c r="G824" s="160"/>
      <c r="H824" s="69"/>
      <c r="I824" s="69"/>
      <c r="J824" s="4"/>
      <c r="K824" s="4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 spans="1:26" ht="15.75" customHeight="1" x14ac:dyDescent="0.3">
      <c r="A825" s="69"/>
      <c r="B825" s="69"/>
      <c r="C825" s="159"/>
      <c r="D825" s="69"/>
      <c r="E825" s="69"/>
      <c r="F825" s="160"/>
      <c r="G825" s="160"/>
      <c r="H825" s="69"/>
      <c r="I825" s="69"/>
      <c r="J825" s="4"/>
      <c r="K825" s="4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 spans="1:26" ht="15.75" customHeight="1" x14ac:dyDescent="0.3">
      <c r="A826" s="69"/>
      <c r="B826" s="69"/>
      <c r="C826" s="159"/>
      <c r="D826" s="69"/>
      <c r="E826" s="69"/>
      <c r="F826" s="160"/>
      <c r="G826" s="160"/>
      <c r="H826" s="69"/>
      <c r="I826" s="69"/>
      <c r="J826" s="4"/>
      <c r="K826" s="4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 spans="1:26" ht="15.75" customHeight="1" x14ac:dyDescent="0.3">
      <c r="A827" s="69"/>
      <c r="B827" s="69"/>
      <c r="C827" s="159"/>
      <c r="D827" s="69"/>
      <c r="E827" s="69"/>
      <c r="F827" s="160"/>
      <c r="G827" s="160"/>
      <c r="H827" s="69"/>
      <c r="I827" s="69"/>
      <c r="J827" s="4"/>
      <c r="K827" s="4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 spans="1:26" ht="15.75" customHeight="1" x14ac:dyDescent="0.3">
      <c r="A828" s="69"/>
      <c r="B828" s="69"/>
      <c r="C828" s="159"/>
      <c r="D828" s="69"/>
      <c r="E828" s="69"/>
      <c r="F828" s="160"/>
      <c r="G828" s="160"/>
      <c r="H828" s="69"/>
      <c r="I828" s="69"/>
      <c r="J828" s="4"/>
      <c r="K828" s="4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 spans="1:26" ht="15.75" customHeight="1" x14ac:dyDescent="0.3">
      <c r="A829" s="69"/>
      <c r="B829" s="69"/>
      <c r="C829" s="159"/>
      <c r="D829" s="69"/>
      <c r="E829" s="69"/>
      <c r="F829" s="160"/>
      <c r="G829" s="160"/>
      <c r="H829" s="69"/>
      <c r="I829" s="69"/>
      <c r="J829" s="4"/>
      <c r="K829" s="4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 spans="1:26" ht="15.75" customHeight="1" x14ac:dyDescent="0.3">
      <c r="A830" s="69"/>
      <c r="B830" s="69"/>
      <c r="C830" s="159"/>
      <c r="D830" s="69"/>
      <c r="E830" s="69"/>
      <c r="F830" s="160"/>
      <c r="G830" s="160"/>
      <c r="H830" s="69"/>
      <c r="I830" s="69"/>
      <c r="J830" s="4"/>
      <c r="K830" s="4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 spans="1:26" ht="15.75" customHeight="1" x14ac:dyDescent="0.3">
      <c r="A831" s="69"/>
      <c r="B831" s="69"/>
      <c r="C831" s="159"/>
      <c r="D831" s="69"/>
      <c r="E831" s="69"/>
      <c r="F831" s="160"/>
      <c r="G831" s="160"/>
      <c r="H831" s="69"/>
      <c r="I831" s="69"/>
      <c r="J831" s="4"/>
      <c r="K831" s="4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 spans="1:26" ht="15.75" customHeight="1" x14ac:dyDescent="0.3">
      <c r="A832" s="69"/>
      <c r="B832" s="69"/>
      <c r="C832" s="159"/>
      <c r="D832" s="69"/>
      <c r="E832" s="69"/>
      <c r="F832" s="160"/>
      <c r="G832" s="160"/>
      <c r="H832" s="69"/>
      <c r="I832" s="69"/>
      <c r="J832" s="4"/>
      <c r="K832" s="4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 spans="1:26" ht="15.75" customHeight="1" x14ac:dyDescent="0.3">
      <c r="A833" s="69"/>
      <c r="B833" s="69"/>
      <c r="C833" s="159"/>
      <c r="D833" s="69"/>
      <c r="E833" s="69"/>
      <c r="F833" s="160"/>
      <c r="G833" s="160"/>
      <c r="H833" s="69"/>
      <c r="I833" s="69"/>
      <c r="J833" s="4"/>
      <c r="K833" s="4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 spans="1:26" ht="15.75" customHeight="1" x14ac:dyDescent="0.3">
      <c r="A834" s="69"/>
      <c r="B834" s="69"/>
      <c r="C834" s="159"/>
      <c r="D834" s="69"/>
      <c r="E834" s="69"/>
      <c r="F834" s="160"/>
      <c r="G834" s="160"/>
      <c r="H834" s="69"/>
      <c r="I834" s="69"/>
      <c r="J834" s="4"/>
      <c r="K834" s="4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 spans="1:26" ht="15.75" customHeight="1" x14ac:dyDescent="0.3">
      <c r="A835" s="69"/>
      <c r="B835" s="69"/>
      <c r="C835" s="159"/>
      <c r="D835" s="69"/>
      <c r="E835" s="69"/>
      <c r="F835" s="160"/>
      <c r="G835" s="160"/>
      <c r="H835" s="69"/>
      <c r="I835" s="69"/>
      <c r="J835" s="4"/>
      <c r="K835" s="4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 spans="1:26" ht="15.75" customHeight="1" x14ac:dyDescent="0.3">
      <c r="A836" s="69"/>
      <c r="B836" s="69"/>
      <c r="C836" s="159"/>
      <c r="D836" s="69"/>
      <c r="E836" s="69"/>
      <c r="F836" s="160"/>
      <c r="G836" s="160"/>
      <c r="H836" s="69"/>
      <c r="I836" s="69"/>
      <c r="J836" s="4"/>
      <c r="K836" s="4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 spans="1:26" ht="15.75" customHeight="1" x14ac:dyDescent="0.3">
      <c r="A837" s="69"/>
      <c r="B837" s="69"/>
      <c r="C837" s="159"/>
      <c r="D837" s="69"/>
      <c r="E837" s="69"/>
      <c r="F837" s="160"/>
      <c r="G837" s="160"/>
      <c r="H837" s="69"/>
      <c r="I837" s="69"/>
      <c r="J837" s="4"/>
      <c r="K837" s="4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 spans="1:26" ht="15.75" customHeight="1" x14ac:dyDescent="0.3">
      <c r="A838" s="69"/>
      <c r="B838" s="69"/>
      <c r="C838" s="159"/>
      <c r="D838" s="69"/>
      <c r="E838" s="69"/>
      <c r="F838" s="160"/>
      <c r="G838" s="160"/>
      <c r="H838" s="69"/>
      <c r="I838" s="69"/>
      <c r="J838" s="4"/>
      <c r="K838" s="4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 spans="1:26" ht="15.75" customHeight="1" x14ac:dyDescent="0.3">
      <c r="A839" s="69"/>
      <c r="B839" s="69"/>
      <c r="C839" s="159"/>
      <c r="D839" s="69"/>
      <c r="E839" s="69"/>
      <c r="F839" s="160"/>
      <c r="G839" s="160"/>
      <c r="H839" s="69"/>
      <c r="I839" s="69"/>
      <c r="J839" s="4"/>
      <c r="K839" s="4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 spans="1:26" ht="15.75" customHeight="1" x14ac:dyDescent="0.3">
      <c r="A840" s="69"/>
      <c r="B840" s="69"/>
      <c r="C840" s="159"/>
      <c r="D840" s="69"/>
      <c r="E840" s="69"/>
      <c r="F840" s="160"/>
      <c r="G840" s="160"/>
      <c r="H840" s="69"/>
      <c r="I840" s="69"/>
      <c r="J840" s="4"/>
      <c r="K840" s="4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 spans="1:26" ht="15.75" customHeight="1" x14ac:dyDescent="0.3">
      <c r="A841" s="69"/>
      <c r="B841" s="69"/>
      <c r="C841" s="159"/>
      <c r="D841" s="69"/>
      <c r="E841" s="69"/>
      <c r="F841" s="160"/>
      <c r="G841" s="160"/>
      <c r="H841" s="69"/>
      <c r="I841" s="69"/>
      <c r="J841" s="4"/>
      <c r="K841" s="4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 spans="1:26" ht="15.75" customHeight="1" x14ac:dyDescent="0.3">
      <c r="A842" s="69"/>
      <c r="B842" s="69"/>
      <c r="C842" s="159"/>
      <c r="D842" s="69"/>
      <c r="E842" s="69"/>
      <c r="F842" s="160"/>
      <c r="G842" s="160"/>
      <c r="H842" s="69"/>
      <c r="I842" s="69"/>
      <c r="J842" s="4"/>
      <c r="K842" s="4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 spans="1:26" ht="15.75" customHeight="1" x14ac:dyDescent="0.3">
      <c r="A843" s="69"/>
      <c r="B843" s="69"/>
      <c r="C843" s="159"/>
      <c r="D843" s="69"/>
      <c r="E843" s="69"/>
      <c r="F843" s="160"/>
      <c r="G843" s="160"/>
      <c r="H843" s="69"/>
      <c r="I843" s="69"/>
      <c r="J843" s="4"/>
      <c r="K843" s="4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 spans="1:26" ht="15.75" customHeight="1" x14ac:dyDescent="0.3">
      <c r="A844" s="69"/>
      <c r="B844" s="69"/>
      <c r="C844" s="159"/>
      <c r="D844" s="69"/>
      <c r="E844" s="69"/>
      <c r="F844" s="160"/>
      <c r="G844" s="160"/>
      <c r="H844" s="69"/>
      <c r="I844" s="69"/>
      <c r="J844" s="4"/>
      <c r="K844" s="4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 spans="1:26" ht="15.75" customHeight="1" x14ac:dyDescent="0.3">
      <c r="A845" s="69"/>
      <c r="B845" s="69"/>
      <c r="C845" s="159"/>
      <c r="D845" s="69"/>
      <c r="E845" s="69"/>
      <c r="F845" s="160"/>
      <c r="G845" s="160"/>
      <c r="H845" s="69"/>
      <c r="I845" s="69"/>
      <c r="J845" s="4"/>
      <c r="K845" s="4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 spans="1:26" ht="15.75" customHeight="1" x14ac:dyDescent="0.3">
      <c r="A846" s="69"/>
      <c r="B846" s="69"/>
      <c r="C846" s="159"/>
      <c r="D846" s="69"/>
      <c r="E846" s="69"/>
      <c r="F846" s="160"/>
      <c r="G846" s="160"/>
      <c r="H846" s="69"/>
      <c r="I846" s="69"/>
      <c r="J846" s="4"/>
      <c r="K846" s="4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 spans="1:26" ht="15.75" customHeight="1" x14ac:dyDescent="0.3">
      <c r="A847" s="69"/>
      <c r="B847" s="69"/>
      <c r="C847" s="159"/>
      <c r="D847" s="69"/>
      <c r="E847" s="69"/>
      <c r="F847" s="160"/>
      <c r="G847" s="160"/>
      <c r="H847" s="69"/>
      <c r="I847" s="69"/>
      <c r="J847" s="4"/>
      <c r="K847" s="4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 spans="1:26" ht="15.75" customHeight="1" x14ac:dyDescent="0.3">
      <c r="A848" s="69"/>
      <c r="B848" s="69"/>
      <c r="C848" s="159"/>
      <c r="D848" s="69"/>
      <c r="E848" s="69"/>
      <c r="F848" s="160"/>
      <c r="G848" s="160"/>
      <c r="H848" s="69"/>
      <c r="I848" s="69"/>
      <c r="J848" s="4"/>
      <c r="K848" s="4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 spans="1:26" ht="15.75" customHeight="1" x14ac:dyDescent="0.3">
      <c r="A849" s="69"/>
      <c r="B849" s="69"/>
      <c r="C849" s="159"/>
      <c r="D849" s="69"/>
      <c r="E849" s="69"/>
      <c r="F849" s="160"/>
      <c r="G849" s="160"/>
      <c r="H849" s="69"/>
      <c r="I849" s="69"/>
      <c r="J849" s="4"/>
      <c r="K849" s="4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 spans="1:26" ht="15.75" customHeight="1" x14ac:dyDescent="0.3">
      <c r="A850" s="69"/>
      <c r="B850" s="69"/>
      <c r="C850" s="159"/>
      <c r="D850" s="69"/>
      <c r="E850" s="69"/>
      <c r="F850" s="160"/>
      <c r="G850" s="160"/>
      <c r="H850" s="69"/>
      <c r="I850" s="69"/>
      <c r="J850" s="4"/>
      <c r="K850" s="4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 spans="1:26" ht="15.75" customHeight="1" x14ac:dyDescent="0.3">
      <c r="A851" s="69"/>
      <c r="B851" s="69"/>
      <c r="C851" s="159"/>
      <c r="D851" s="69"/>
      <c r="E851" s="69"/>
      <c r="F851" s="160"/>
      <c r="G851" s="160"/>
      <c r="H851" s="69"/>
      <c r="I851" s="69"/>
      <c r="J851" s="4"/>
      <c r="K851" s="4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 spans="1:26" ht="15.75" customHeight="1" x14ac:dyDescent="0.3">
      <c r="A852" s="69"/>
      <c r="B852" s="69"/>
      <c r="C852" s="159"/>
      <c r="D852" s="69"/>
      <c r="E852" s="69"/>
      <c r="F852" s="160"/>
      <c r="G852" s="160"/>
      <c r="H852" s="69"/>
      <c r="I852" s="69"/>
      <c r="J852" s="4"/>
      <c r="K852" s="4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 spans="1:26" ht="15.75" customHeight="1" x14ac:dyDescent="0.3">
      <c r="A853" s="69"/>
      <c r="B853" s="69"/>
      <c r="C853" s="159"/>
      <c r="D853" s="69"/>
      <c r="E853" s="69"/>
      <c r="F853" s="160"/>
      <c r="G853" s="160"/>
      <c r="H853" s="69"/>
      <c r="I853" s="69"/>
      <c r="J853" s="4"/>
      <c r="K853" s="4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 spans="1:26" ht="15.75" customHeight="1" x14ac:dyDescent="0.3">
      <c r="A854" s="69"/>
      <c r="B854" s="69"/>
      <c r="C854" s="159"/>
      <c r="D854" s="69"/>
      <c r="E854" s="69"/>
      <c r="F854" s="160"/>
      <c r="G854" s="160"/>
      <c r="H854" s="69"/>
      <c r="I854" s="69"/>
      <c r="J854" s="4"/>
      <c r="K854" s="4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 spans="1:26" ht="15.75" customHeight="1" x14ac:dyDescent="0.3">
      <c r="A855" s="69"/>
      <c r="B855" s="69"/>
      <c r="C855" s="159"/>
      <c r="D855" s="69"/>
      <c r="E855" s="69"/>
      <c r="F855" s="160"/>
      <c r="G855" s="160"/>
      <c r="H855" s="69"/>
      <c r="I855" s="69"/>
      <c r="J855" s="4"/>
      <c r="K855" s="4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 spans="1:26" ht="15.75" customHeight="1" x14ac:dyDescent="0.3">
      <c r="A856" s="69"/>
      <c r="B856" s="69"/>
      <c r="C856" s="159"/>
      <c r="D856" s="69"/>
      <c r="E856" s="69"/>
      <c r="F856" s="160"/>
      <c r="G856" s="160"/>
      <c r="H856" s="69"/>
      <c r="I856" s="69"/>
      <c r="J856" s="4"/>
      <c r="K856" s="4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 spans="1:26" ht="15.75" customHeight="1" x14ac:dyDescent="0.3">
      <c r="A857" s="69"/>
      <c r="B857" s="69"/>
      <c r="C857" s="159"/>
      <c r="D857" s="69"/>
      <c r="E857" s="69"/>
      <c r="F857" s="160"/>
      <c r="G857" s="160"/>
      <c r="H857" s="69"/>
      <c r="I857" s="69"/>
      <c r="J857" s="4"/>
      <c r="K857" s="4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 spans="1:26" ht="15.75" customHeight="1" x14ac:dyDescent="0.3">
      <c r="A858" s="69"/>
      <c r="B858" s="69"/>
      <c r="C858" s="159"/>
      <c r="D858" s="69"/>
      <c r="E858" s="69"/>
      <c r="F858" s="160"/>
      <c r="G858" s="160"/>
      <c r="H858" s="69"/>
      <c r="I858" s="69"/>
      <c r="J858" s="4"/>
      <c r="K858" s="4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 spans="1:26" ht="15.75" customHeight="1" x14ac:dyDescent="0.3">
      <c r="A859" s="69"/>
      <c r="B859" s="69"/>
      <c r="C859" s="159"/>
      <c r="D859" s="69"/>
      <c r="E859" s="69"/>
      <c r="F859" s="160"/>
      <c r="G859" s="160"/>
      <c r="H859" s="69"/>
      <c r="I859" s="69"/>
      <c r="J859" s="4"/>
      <c r="K859" s="4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 spans="1:26" ht="15.75" customHeight="1" x14ac:dyDescent="0.3">
      <c r="A860" s="69"/>
      <c r="B860" s="69"/>
      <c r="C860" s="159"/>
      <c r="D860" s="69"/>
      <c r="E860" s="69"/>
      <c r="F860" s="160"/>
      <c r="G860" s="160"/>
      <c r="H860" s="69"/>
      <c r="I860" s="69"/>
      <c r="J860" s="4"/>
      <c r="K860" s="4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 spans="1:26" ht="15.75" customHeight="1" x14ac:dyDescent="0.3">
      <c r="A861" s="69"/>
      <c r="B861" s="69"/>
      <c r="C861" s="159"/>
      <c r="D861" s="69"/>
      <c r="E861" s="69"/>
      <c r="F861" s="160"/>
      <c r="G861" s="160"/>
      <c r="H861" s="69"/>
      <c r="I861" s="69"/>
      <c r="J861" s="4"/>
      <c r="K861" s="4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 spans="1:26" ht="15.75" customHeight="1" x14ac:dyDescent="0.3">
      <c r="A862" s="69"/>
      <c r="B862" s="69"/>
      <c r="C862" s="159"/>
      <c r="D862" s="69"/>
      <c r="E862" s="69"/>
      <c r="F862" s="160"/>
      <c r="G862" s="160"/>
      <c r="H862" s="69"/>
      <c r="I862" s="69"/>
      <c r="J862" s="4"/>
      <c r="K862" s="4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 spans="1:26" ht="15.75" customHeight="1" x14ac:dyDescent="0.3">
      <c r="A863" s="69"/>
      <c r="B863" s="69"/>
      <c r="C863" s="159"/>
      <c r="D863" s="69"/>
      <c r="E863" s="69"/>
      <c r="F863" s="160"/>
      <c r="G863" s="160"/>
      <c r="H863" s="69"/>
      <c r="I863" s="69"/>
      <c r="J863" s="4"/>
      <c r="K863" s="4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 spans="1:26" ht="15.75" customHeight="1" x14ac:dyDescent="0.3">
      <c r="A864" s="69"/>
      <c r="B864" s="69"/>
      <c r="C864" s="159"/>
      <c r="D864" s="69"/>
      <c r="E864" s="69"/>
      <c r="F864" s="160"/>
      <c r="G864" s="160"/>
      <c r="H864" s="69"/>
      <c r="I864" s="69"/>
      <c r="J864" s="4"/>
      <c r="K864" s="4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 spans="1:26" ht="15.75" customHeight="1" x14ac:dyDescent="0.3">
      <c r="A865" s="69"/>
      <c r="B865" s="69"/>
      <c r="C865" s="159"/>
      <c r="D865" s="69"/>
      <c r="E865" s="69"/>
      <c r="F865" s="160"/>
      <c r="G865" s="160"/>
      <c r="H865" s="69"/>
      <c r="I865" s="69"/>
      <c r="J865" s="4"/>
      <c r="K865" s="4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 spans="1:26" ht="15.75" customHeight="1" x14ac:dyDescent="0.3">
      <c r="A866" s="69"/>
      <c r="B866" s="69"/>
      <c r="C866" s="159"/>
      <c r="D866" s="69"/>
      <c r="E866" s="69"/>
      <c r="F866" s="160"/>
      <c r="G866" s="160"/>
      <c r="H866" s="69"/>
      <c r="I866" s="69"/>
      <c r="J866" s="4"/>
      <c r="K866" s="4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 spans="1:26" ht="15.75" customHeight="1" x14ac:dyDescent="0.3">
      <c r="A867" s="69"/>
      <c r="B867" s="69"/>
      <c r="C867" s="159"/>
      <c r="D867" s="69"/>
      <c r="E867" s="69"/>
      <c r="F867" s="160"/>
      <c r="G867" s="160"/>
      <c r="H867" s="69"/>
      <c r="I867" s="69"/>
      <c r="J867" s="4"/>
      <c r="K867" s="4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 spans="1:26" ht="15.75" customHeight="1" x14ac:dyDescent="0.3">
      <c r="A868" s="69"/>
      <c r="B868" s="69"/>
      <c r="C868" s="159"/>
      <c r="D868" s="69"/>
      <c r="E868" s="69"/>
      <c r="F868" s="160"/>
      <c r="G868" s="160"/>
      <c r="H868" s="69"/>
      <c r="I868" s="69"/>
      <c r="J868" s="4"/>
      <c r="K868" s="4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 spans="1:26" ht="15.75" customHeight="1" x14ac:dyDescent="0.3">
      <c r="A869" s="69"/>
      <c r="B869" s="69"/>
      <c r="C869" s="159"/>
      <c r="D869" s="69"/>
      <c r="E869" s="69"/>
      <c r="F869" s="160"/>
      <c r="G869" s="160"/>
      <c r="H869" s="69"/>
      <c r="I869" s="69"/>
      <c r="J869" s="4"/>
      <c r="K869" s="4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 spans="1:26" ht="15.75" customHeight="1" x14ac:dyDescent="0.3">
      <c r="A870" s="69"/>
      <c r="B870" s="69"/>
      <c r="C870" s="159"/>
      <c r="D870" s="69"/>
      <c r="E870" s="69"/>
      <c r="F870" s="160"/>
      <c r="G870" s="160"/>
      <c r="H870" s="69"/>
      <c r="I870" s="69"/>
      <c r="J870" s="4"/>
      <c r="K870" s="4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 spans="1:26" ht="15.75" customHeight="1" x14ac:dyDescent="0.3">
      <c r="A871" s="69"/>
      <c r="B871" s="69"/>
      <c r="C871" s="159"/>
      <c r="D871" s="69"/>
      <c r="E871" s="69"/>
      <c r="F871" s="160"/>
      <c r="G871" s="160"/>
      <c r="H871" s="69"/>
      <c r="I871" s="69"/>
      <c r="J871" s="4"/>
      <c r="K871" s="4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 spans="1:26" ht="15.75" customHeight="1" x14ac:dyDescent="0.3">
      <c r="A872" s="69"/>
      <c r="B872" s="69"/>
      <c r="C872" s="159"/>
      <c r="D872" s="69"/>
      <c r="E872" s="69"/>
      <c r="F872" s="160"/>
      <c r="G872" s="160"/>
      <c r="H872" s="69"/>
      <c r="I872" s="69"/>
      <c r="J872" s="4"/>
      <c r="K872" s="4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 spans="1:26" ht="15.75" customHeight="1" x14ac:dyDescent="0.3">
      <c r="A873" s="69"/>
      <c r="B873" s="69"/>
      <c r="C873" s="159"/>
      <c r="D873" s="69"/>
      <c r="E873" s="69"/>
      <c r="F873" s="160"/>
      <c r="G873" s="160"/>
      <c r="H873" s="69"/>
      <c r="I873" s="69"/>
      <c r="J873" s="4"/>
      <c r="K873" s="4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 spans="1:26" ht="15.75" customHeight="1" x14ac:dyDescent="0.3">
      <c r="A874" s="69"/>
      <c r="B874" s="69"/>
      <c r="C874" s="159"/>
      <c r="D874" s="69"/>
      <c r="E874" s="69"/>
      <c r="F874" s="160"/>
      <c r="G874" s="160"/>
      <c r="H874" s="69"/>
      <c r="I874" s="69"/>
      <c r="J874" s="4"/>
      <c r="K874" s="4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 spans="1:26" ht="15.75" customHeight="1" x14ac:dyDescent="0.3">
      <c r="A875" s="69"/>
      <c r="B875" s="69"/>
      <c r="C875" s="159"/>
      <c r="D875" s="69"/>
      <c r="E875" s="69"/>
      <c r="F875" s="160"/>
      <c r="G875" s="160"/>
      <c r="H875" s="69"/>
      <c r="I875" s="69"/>
      <c r="J875" s="4"/>
      <c r="K875" s="4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 spans="1:26" ht="15.75" customHeight="1" x14ac:dyDescent="0.3">
      <c r="A876" s="69"/>
      <c r="B876" s="69"/>
      <c r="C876" s="159"/>
      <c r="D876" s="69"/>
      <c r="E876" s="69"/>
      <c r="F876" s="160"/>
      <c r="G876" s="160"/>
      <c r="H876" s="69"/>
      <c r="I876" s="69"/>
      <c r="J876" s="4"/>
      <c r="K876" s="4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 spans="1:26" ht="15.75" customHeight="1" x14ac:dyDescent="0.3">
      <c r="A877" s="69"/>
      <c r="B877" s="69"/>
      <c r="C877" s="159"/>
      <c r="D877" s="69"/>
      <c r="E877" s="69"/>
      <c r="F877" s="160"/>
      <c r="G877" s="160"/>
      <c r="H877" s="69"/>
      <c r="I877" s="69"/>
      <c r="J877" s="4"/>
      <c r="K877" s="4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 spans="1:26" ht="15.75" customHeight="1" x14ac:dyDescent="0.3">
      <c r="A878" s="69"/>
      <c r="B878" s="69"/>
      <c r="C878" s="159"/>
      <c r="D878" s="69"/>
      <c r="E878" s="69"/>
      <c r="F878" s="160"/>
      <c r="G878" s="160"/>
      <c r="H878" s="69"/>
      <c r="I878" s="69"/>
      <c r="J878" s="4"/>
      <c r="K878" s="4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 spans="1:26" ht="15.75" customHeight="1" x14ac:dyDescent="0.3">
      <c r="A879" s="69"/>
      <c r="B879" s="69"/>
      <c r="C879" s="159"/>
      <c r="D879" s="69"/>
      <c r="E879" s="69"/>
      <c r="F879" s="160"/>
      <c r="G879" s="160"/>
      <c r="H879" s="69"/>
      <c r="I879" s="69"/>
      <c r="J879" s="4"/>
      <c r="K879" s="4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 spans="1:26" ht="15.75" customHeight="1" x14ac:dyDescent="0.3">
      <c r="A880" s="69"/>
      <c r="B880" s="69"/>
      <c r="C880" s="159"/>
      <c r="D880" s="69"/>
      <c r="E880" s="69"/>
      <c r="F880" s="160"/>
      <c r="G880" s="160"/>
      <c r="H880" s="69"/>
      <c r="I880" s="69"/>
      <c r="J880" s="4"/>
      <c r="K880" s="4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 spans="1:26" ht="15.75" customHeight="1" x14ac:dyDescent="0.3">
      <c r="A881" s="69"/>
      <c r="B881" s="69"/>
      <c r="C881" s="159"/>
      <c r="D881" s="69"/>
      <c r="E881" s="69"/>
      <c r="F881" s="160"/>
      <c r="G881" s="160"/>
      <c r="H881" s="69"/>
      <c r="I881" s="69"/>
      <c r="J881" s="4"/>
      <c r="K881" s="4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 spans="1:26" ht="15.75" customHeight="1" x14ac:dyDescent="0.3">
      <c r="A882" s="69"/>
      <c r="B882" s="69"/>
      <c r="C882" s="159"/>
      <c r="D882" s="69"/>
      <c r="E882" s="69"/>
      <c r="F882" s="160"/>
      <c r="G882" s="160"/>
      <c r="H882" s="69"/>
      <c r="I882" s="69"/>
      <c r="J882" s="4"/>
      <c r="K882" s="4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 spans="1:26" ht="15.75" customHeight="1" x14ac:dyDescent="0.3">
      <c r="A883" s="69"/>
      <c r="B883" s="69"/>
      <c r="C883" s="159"/>
      <c r="D883" s="69"/>
      <c r="E883" s="69"/>
      <c r="F883" s="160"/>
      <c r="G883" s="160"/>
      <c r="H883" s="69"/>
      <c r="I883" s="69"/>
      <c r="J883" s="4"/>
      <c r="K883" s="4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 spans="1:26" ht="15.75" customHeight="1" x14ac:dyDescent="0.3">
      <c r="A884" s="69"/>
      <c r="B884" s="69"/>
      <c r="C884" s="159"/>
      <c r="D884" s="69"/>
      <c r="E884" s="69"/>
      <c r="F884" s="160"/>
      <c r="G884" s="160"/>
      <c r="H884" s="69"/>
      <c r="I884" s="69"/>
      <c r="J884" s="4"/>
      <c r="K884" s="4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 spans="1:26" ht="15.75" customHeight="1" x14ac:dyDescent="0.3">
      <c r="A885" s="69"/>
      <c r="B885" s="69"/>
      <c r="C885" s="159"/>
      <c r="D885" s="69"/>
      <c r="E885" s="69"/>
      <c r="F885" s="160"/>
      <c r="G885" s="160"/>
      <c r="H885" s="69"/>
      <c r="I885" s="69"/>
      <c r="J885" s="4"/>
      <c r="K885" s="4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 spans="1:26" ht="15.75" customHeight="1" x14ac:dyDescent="0.3">
      <c r="A886" s="69"/>
      <c r="B886" s="69"/>
      <c r="C886" s="159"/>
      <c r="D886" s="69"/>
      <c r="E886" s="69"/>
      <c r="F886" s="160"/>
      <c r="G886" s="160"/>
      <c r="H886" s="69"/>
      <c r="I886" s="69"/>
      <c r="J886" s="4"/>
      <c r="K886" s="4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 spans="1:26" ht="15.75" customHeight="1" x14ac:dyDescent="0.3">
      <c r="A887" s="69"/>
      <c r="B887" s="69"/>
      <c r="C887" s="159"/>
      <c r="D887" s="69"/>
      <c r="E887" s="69"/>
      <c r="F887" s="160"/>
      <c r="G887" s="160"/>
      <c r="H887" s="69"/>
      <c r="I887" s="69"/>
      <c r="J887" s="4"/>
      <c r="K887" s="4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 spans="1:26" ht="15.75" customHeight="1" x14ac:dyDescent="0.3">
      <c r="A888" s="69"/>
      <c r="B888" s="69"/>
      <c r="C888" s="159"/>
      <c r="D888" s="69"/>
      <c r="E888" s="69"/>
      <c r="F888" s="160"/>
      <c r="G888" s="160"/>
      <c r="H888" s="69"/>
      <c r="I888" s="69"/>
      <c r="J888" s="4"/>
      <c r="K888" s="4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 spans="1:26" ht="15.75" customHeight="1" x14ac:dyDescent="0.3">
      <c r="A889" s="69"/>
      <c r="B889" s="69"/>
      <c r="C889" s="159"/>
      <c r="D889" s="69"/>
      <c r="E889" s="69"/>
      <c r="F889" s="160"/>
      <c r="G889" s="160"/>
      <c r="H889" s="69"/>
      <c r="I889" s="69"/>
      <c r="J889" s="4"/>
      <c r="K889" s="4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 spans="1:26" ht="15.75" customHeight="1" x14ac:dyDescent="0.3">
      <c r="A890" s="69"/>
      <c r="B890" s="69"/>
      <c r="C890" s="159"/>
      <c r="D890" s="69"/>
      <c r="E890" s="69"/>
      <c r="F890" s="160"/>
      <c r="G890" s="160"/>
      <c r="H890" s="69"/>
      <c r="I890" s="69"/>
      <c r="J890" s="4"/>
      <c r="K890" s="4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 spans="1:26" ht="15.75" customHeight="1" x14ac:dyDescent="0.3">
      <c r="A891" s="69"/>
      <c r="B891" s="69"/>
      <c r="C891" s="159"/>
      <c r="D891" s="69"/>
      <c r="E891" s="69"/>
      <c r="F891" s="160"/>
      <c r="G891" s="160"/>
      <c r="H891" s="69"/>
      <c r="I891" s="69"/>
      <c r="J891" s="4"/>
      <c r="K891" s="4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 spans="1:26" ht="15.75" customHeight="1" x14ac:dyDescent="0.3">
      <c r="A892" s="69"/>
      <c r="B892" s="69"/>
      <c r="C892" s="159"/>
      <c r="D892" s="69"/>
      <c r="E892" s="69"/>
      <c r="F892" s="160"/>
      <c r="G892" s="160"/>
      <c r="H892" s="69"/>
      <c r="I892" s="69"/>
      <c r="J892" s="4"/>
      <c r="K892" s="4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 spans="1:26" ht="15.75" customHeight="1" x14ac:dyDescent="0.3">
      <c r="A893" s="69"/>
      <c r="B893" s="69"/>
      <c r="C893" s="159"/>
      <c r="D893" s="69"/>
      <c r="E893" s="69"/>
      <c r="F893" s="160"/>
      <c r="G893" s="160"/>
      <c r="H893" s="69"/>
      <c r="I893" s="69"/>
      <c r="J893" s="4"/>
      <c r="K893" s="4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 spans="1:26" ht="15.75" customHeight="1" x14ac:dyDescent="0.3">
      <c r="A894" s="69"/>
      <c r="B894" s="69"/>
      <c r="C894" s="159"/>
      <c r="D894" s="69"/>
      <c r="E894" s="69"/>
      <c r="F894" s="160"/>
      <c r="G894" s="160"/>
      <c r="H894" s="69"/>
      <c r="I894" s="69"/>
      <c r="J894" s="4"/>
      <c r="K894" s="4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 spans="1:26" ht="15.75" customHeight="1" x14ac:dyDescent="0.3">
      <c r="A895" s="69"/>
      <c r="B895" s="69"/>
      <c r="C895" s="159"/>
      <c r="D895" s="69"/>
      <c r="E895" s="69"/>
      <c r="F895" s="160"/>
      <c r="G895" s="160"/>
      <c r="H895" s="69"/>
      <c r="I895" s="69"/>
      <c r="J895" s="4"/>
      <c r="K895" s="4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 spans="1:26" ht="15.75" customHeight="1" x14ac:dyDescent="0.3">
      <c r="A896" s="69"/>
      <c r="B896" s="69"/>
      <c r="C896" s="159"/>
      <c r="D896" s="69"/>
      <c r="E896" s="69"/>
      <c r="F896" s="160"/>
      <c r="G896" s="160"/>
      <c r="H896" s="69"/>
      <c r="I896" s="69"/>
      <c r="J896" s="4"/>
      <c r="K896" s="4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 spans="1:26" ht="15.75" customHeight="1" x14ac:dyDescent="0.3">
      <c r="A897" s="69"/>
      <c r="B897" s="69"/>
      <c r="C897" s="159"/>
      <c r="D897" s="69"/>
      <c r="E897" s="69"/>
      <c r="F897" s="160"/>
      <c r="G897" s="160"/>
      <c r="H897" s="69"/>
      <c r="I897" s="69"/>
      <c r="J897" s="4"/>
      <c r="K897" s="4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 spans="1:26" ht="15.75" customHeight="1" x14ac:dyDescent="0.3">
      <c r="A898" s="69"/>
      <c r="B898" s="69"/>
      <c r="C898" s="159"/>
      <c r="D898" s="69"/>
      <c r="E898" s="69"/>
      <c r="F898" s="160"/>
      <c r="G898" s="160"/>
      <c r="H898" s="69"/>
      <c r="I898" s="69"/>
      <c r="J898" s="4"/>
      <c r="K898" s="4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 spans="1:26" ht="15.75" customHeight="1" x14ac:dyDescent="0.3">
      <c r="A899" s="69"/>
      <c r="B899" s="69"/>
      <c r="C899" s="159"/>
      <c r="D899" s="69"/>
      <c r="E899" s="69"/>
      <c r="F899" s="160"/>
      <c r="G899" s="160"/>
      <c r="H899" s="69"/>
      <c r="I899" s="69"/>
      <c r="J899" s="4"/>
      <c r="K899" s="4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 spans="1:26" ht="15.75" customHeight="1" x14ac:dyDescent="0.3">
      <c r="A900" s="69"/>
      <c r="B900" s="69"/>
      <c r="C900" s="159"/>
      <c r="D900" s="69"/>
      <c r="E900" s="69"/>
      <c r="F900" s="160"/>
      <c r="G900" s="160"/>
      <c r="H900" s="69"/>
      <c r="I900" s="69"/>
      <c r="J900" s="4"/>
      <c r="K900" s="4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 spans="1:26" ht="15.75" customHeight="1" x14ac:dyDescent="0.3">
      <c r="A901" s="69"/>
      <c r="B901" s="69"/>
      <c r="C901" s="159"/>
      <c r="D901" s="69"/>
      <c r="E901" s="69"/>
      <c r="F901" s="160"/>
      <c r="G901" s="160"/>
      <c r="H901" s="69"/>
      <c r="I901" s="69"/>
      <c r="J901" s="4"/>
      <c r="K901" s="4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 spans="1:26" ht="15.75" customHeight="1" x14ac:dyDescent="0.3">
      <c r="A902" s="69"/>
      <c r="B902" s="69"/>
      <c r="C902" s="159"/>
      <c r="D902" s="69"/>
      <c r="E902" s="69"/>
      <c r="F902" s="160"/>
      <c r="G902" s="160"/>
      <c r="H902" s="69"/>
      <c r="I902" s="69"/>
      <c r="J902" s="4"/>
      <c r="K902" s="4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 spans="1:26" ht="15.75" customHeight="1" x14ac:dyDescent="0.3">
      <c r="A903" s="69"/>
      <c r="B903" s="69"/>
      <c r="C903" s="159"/>
      <c r="D903" s="69"/>
      <c r="E903" s="69"/>
      <c r="F903" s="160"/>
      <c r="G903" s="160"/>
      <c r="H903" s="69"/>
      <c r="I903" s="69"/>
      <c r="J903" s="4"/>
      <c r="K903" s="4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 spans="1:26" ht="15.75" customHeight="1" x14ac:dyDescent="0.3">
      <c r="A904" s="69"/>
      <c r="B904" s="69"/>
      <c r="C904" s="159"/>
      <c r="D904" s="69"/>
      <c r="E904" s="69"/>
      <c r="F904" s="160"/>
      <c r="G904" s="160"/>
      <c r="H904" s="69"/>
      <c r="I904" s="69"/>
      <c r="J904" s="4"/>
      <c r="K904" s="4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 spans="1:26" ht="15.75" customHeight="1" x14ac:dyDescent="0.3">
      <c r="A905" s="69"/>
      <c r="B905" s="69"/>
      <c r="C905" s="159"/>
      <c r="D905" s="69"/>
      <c r="E905" s="69"/>
      <c r="F905" s="160"/>
      <c r="G905" s="160"/>
      <c r="H905" s="69"/>
      <c r="I905" s="69"/>
      <c r="J905" s="4"/>
      <c r="K905" s="4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 spans="1:26" ht="15.75" customHeight="1" x14ac:dyDescent="0.3">
      <c r="A906" s="69"/>
      <c r="B906" s="69"/>
      <c r="C906" s="159"/>
      <c r="D906" s="69"/>
      <c r="E906" s="69"/>
      <c r="F906" s="160"/>
      <c r="G906" s="160"/>
      <c r="H906" s="69"/>
      <c r="I906" s="69"/>
      <c r="J906" s="4"/>
      <c r="K906" s="4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 spans="1:26" ht="15.75" customHeight="1" x14ac:dyDescent="0.3">
      <c r="A907" s="69"/>
      <c r="B907" s="69"/>
      <c r="C907" s="159"/>
      <c r="D907" s="69"/>
      <c r="E907" s="69"/>
      <c r="F907" s="160"/>
      <c r="G907" s="160"/>
      <c r="H907" s="69"/>
      <c r="I907" s="69"/>
      <c r="J907" s="4"/>
      <c r="K907" s="4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 spans="1:26" ht="15.75" customHeight="1" x14ac:dyDescent="0.3">
      <c r="A908" s="69"/>
      <c r="B908" s="69"/>
      <c r="C908" s="159"/>
      <c r="D908" s="69"/>
      <c r="E908" s="69"/>
      <c r="F908" s="160"/>
      <c r="G908" s="160"/>
      <c r="H908" s="69"/>
      <c r="I908" s="69"/>
      <c r="J908" s="4"/>
      <c r="K908" s="4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 spans="1:26" ht="15.75" customHeight="1" x14ac:dyDescent="0.3">
      <c r="A909" s="69"/>
      <c r="B909" s="69"/>
      <c r="C909" s="159"/>
      <c r="D909" s="69"/>
      <c r="E909" s="69"/>
      <c r="F909" s="160"/>
      <c r="G909" s="160"/>
      <c r="H909" s="69"/>
      <c r="I909" s="69"/>
      <c r="J909" s="4"/>
      <c r="K909" s="4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 spans="1:26" ht="15.75" customHeight="1" x14ac:dyDescent="0.3">
      <c r="A910" s="69"/>
      <c r="B910" s="69"/>
      <c r="C910" s="159"/>
      <c r="D910" s="69"/>
      <c r="E910" s="69"/>
      <c r="F910" s="160"/>
      <c r="G910" s="160"/>
      <c r="H910" s="69"/>
      <c r="I910" s="69"/>
      <c r="J910" s="4"/>
      <c r="K910" s="4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 spans="1:26" ht="15.75" customHeight="1" x14ac:dyDescent="0.3">
      <c r="A911" s="69"/>
      <c r="B911" s="69"/>
      <c r="C911" s="159"/>
      <c r="D911" s="69"/>
      <c r="E911" s="69"/>
      <c r="F911" s="160"/>
      <c r="G911" s="160"/>
      <c r="H911" s="69"/>
      <c r="I911" s="69"/>
      <c r="J911" s="4"/>
      <c r="K911" s="4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 spans="1:26" ht="15.75" customHeight="1" x14ac:dyDescent="0.3">
      <c r="A912" s="69"/>
      <c r="B912" s="69"/>
      <c r="C912" s="159"/>
      <c r="D912" s="69"/>
      <c r="E912" s="69"/>
      <c r="F912" s="160"/>
      <c r="G912" s="160"/>
      <c r="H912" s="69"/>
      <c r="I912" s="69"/>
      <c r="J912" s="4"/>
      <c r="K912" s="4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 spans="1:26" ht="15.75" customHeight="1" x14ac:dyDescent="0.3">
      <c r="A913" s="69"/>
      <c r="B913" s="69"/>
      <c r="C913" s="159"/>
      <c r="D913" s="69"/>
      <c r="E913" s="69"/>
      <c r="F913" s="160"/>
      <c r="G913" s="160"/>
      <c r="H913" s="69"/>
      <c r="I913" s="69"/>
      <c r="J913" s="4"/>
      <c r="K913" s="4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 spans="1:26" ht="15.75" customHeight="1" x14ac:dyDescent="0.3">
      <c r="A914" s="69"/>
      <c r="B914" s="69"/>
      <c r="C914" s="159"/>
      <c r="D914" s="69"/>
      <c r="E914" s="69"/>
      <c r="F914" s="160"/>
      <c r="G914" s="160"/>
      <c r="H914" s="69"/>
      <c r="I914" s="69"/>
      <c r="J914" s="4"/>
      <c r="K914" s="4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 spans="1:26" ht="15.75" customHeight="1" x14ac:dyDescent="0.3">
      <c r="A915" s="69"/>
      <c r="B915" s="69"/>
      <c r="C915" s="159"/>
      <c r="D915" s="69"/>
      <c r="E915" s="69"/>
      <c r="F915" s="160"/>
      <c r="G915" s="160"/>
      <c r="H915" s="69"/>
      <c r="I915" s="69"/>
      <c r="J915" s="4"/>
      <c r="K915" s="4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 spans="1:26" ht="15.75" customHeight="1" x14ac:dyDescent="0.3">
      <c r="A916" s="69"/>
      <c r="B916" s="69"/>
      <c r="C916" s="159"/>
      <c r="D916" s="69"/>
      <c r="E916" s="69"/>
      <c r="F916" s="160"/>
      <c r="G916" s="160"/>
      <c r="H916" s="69"/>
      <c r="I916" s="69"/>
      <c r="J916" s="4"/>
      <c r="K916" s="4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 spans="1:26" ht="15.75" customHeight="1" x14ac:dyDescent="0.3">
      <c r="A917" s="69"/>
      <c r="B917" s="69"/>
      <c r="C917" s="159"/>
      <c r="D917" s="69"/>
      <c r="E917" s="69"/>
      <c r="F917" s="160"/>
      <c r="G917" s="160"/>
      <c r="H917" s="69"/>
      <c r="I917" s="69"/>
      <c r="J917" s="4"/>
      <c r="K917" s="4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 spans="1:26" ht="15.75" customHeight="1" x14ac:dyDescent="0.3">
      <c r="A918" s="69"/>
      <c r="B918" s="69"/>
      <c r="C918" s="159"/>
      <c r="D918" s="69"/>
      <c r="E918" s="69"/>
      <c r="F918" s="160"/>
      <c r="G918" s="160"/>
      <c r="H918" s="69"/>
      <c r="I918" s="69"/>
      <c r="J918" s="4"/>
      <c r="K918" s="4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 spans="1:26" ht="15.75" customHeight="1" x14ac:dyDescent="0.3">
      <c r="A919" s="69"/>
      <c r="B919" s="69"/>
      <c r="C919" s="159"/>
      <c r="D919" s="69"/>
      <c r="E919" s="69"/>
      <c r="F919" s="160"/>
      <c r="G919" s="160"/>
      <c r="H919" s="69"/>
      <c r="I919" s="69"/>
      <c r="J919" s="4"/>
      <c r="K919" s="4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 spans="1:26" ht="15.75" customHeight="1" x14ac:dyDescent="0.3">
      <c r="A920" s="69"/>
      <c r="B920" s="69"/>
      <c r="C920" s="159"/>
      <c r="D920" s="69"/>
      <c r="E920" s="69"/>
      <c r="F920" s="160"/>
      <c r="G920" s="160"/>
      <c r="H920" s="69"/>
      <c r="I920" s="69"/>
      <c r="J920" s="4"/>
      <c r="K920" s="4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 spans="1:26" ht="15.75" customHeight="1" x14ac:dyDescent="0.3">
      <c r="A921" s="69"/>
      <c r="B921" s="69"/>
      <c r="C921" s="159"/>
      <c r="D921" s="69"/>
      <c r="E921" s="69"/>
      <c r="F921" s="160"/>
      <c r="G921" s="160"/>
      <c r="H921" s="69"/>
      <c r="I921" s="69"/>
      <c r="J921" s="4"/>
      <c r="K921" s="4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 spans="1:26" ht="15.75" customHeight="1" x14ac:dyDescent="0.3">
      <c r="A922" s="69"/>
      <c r="B922" s="69"/>
      <c r="C922" s="159"/>
      <c r="D922" s="69"/>
      <c r="E922" s="69"/>
      <c r="F922" s="160"/>
      <c r="G922" s="160"/>
      <c r="H922" s="69"/>
      <c r="I922" s="69"/>
      <c r="J922" s="4"/>
      <c r="K922" s="4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 spans="1:26" ht="15.75" customHeight="1" x14ac:dyDescent="0.3">
      <c r="A923" s="69"/>
      <c r="B923" s="69"/>
      <c r="C923" s="159"/>
      <c r="D923" s="69"/>
      <c r="E923" s="69"/>
      <c r="F923" s="160"/>
      <c r="G923" s="160"/>
      <c r="H923" s="69"/>
      <c r="I923" s="69"/>
      <c r="J923" s="4"/>
      <c r="K923" s="4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 spans="1:26" ht="15.75" customHeight="1" x14ac:dyDescent="0.3">
      <c r="A924" s="69"/>
      <c r="B924" s="69"/>
      <c r="C924" s="159"/>
      <c r="D924" s="69"/>
      <c r="E924" s="69"/>
      <c r="F924" s="160"/>
      <c r="G924" s="160"/>
      <c r="H924" s="69"/>
      <c r="I924" s="69"/>
      <c r="J924" s="4"/>
      <c r="K924" s="4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 spans="1:26" ht="15.75" customHeight="1" x14ac:dyDescent="0.3">
      <c r="A925" s="69"/>
      <c r="B925" s="69"/>
      <c r="C925" s="159"/>
      <c r="D925" s="69"/>
      <c r="E925" s="69"/>
      <c r="F925" s="160"/>
      <c r="G925" s="160"/>
      <c r="H925" s="69"/>
      <c r="I925" s="69"/>
      <c r="J925" s="4"/>
      <c r="K925" s="4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 spans="1:26" ht="15.75" customHeight="1" x14ac:dyDescent="0.3">
      <c r="A926" s="69"/>
      <c r="B926" s="69"/>
      <c r="C926" s="159"/>
      <c r="D926" s="69"/>
      <c r="E926" s="69"/>
      <c r="F926" s="160"/>
      <c r="G926" s="160"/>
      <c r="H926" s="69"/>
      <c r="I926" s="69"/>
      <c r="J926" s="4"/>
      <c r="K926" s="4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 spans="1:26" ht="15.75" customHeight="1" x14ac:dyDescent="0.3">
      <c r="A927" s="69"/>
      <c r="B927" s="69"/>
      <c r="C927" s="159"/>
      <c r="D927" s="69"/>
      <c r="E927" s="69"/>
      <c r="F927" s="160"/>
      <c r="G927" s="160"/>
      <c r="H927" s="69"/>
      <c r="I927" s="69"/>
      <c r="J927" s="4"/>
      <c r="K927" s="4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 spans="1:26" ht="15.75" customHeight="1" x14ac:dyDescent="0.3">
      <c r="A928" s="69"/>
      <c r="B928" s="69"/>
      <c r="C928" s="159"/>
      <c r="D928" s="69"/>
      <c r="E928" s="69"/>
      <c r="F928" s="160"/>
      <c r="G928" s="160"/>
      <c r="H928" s="69"/>
      <c r="I928" s="69"/>
      <c r="J928" s="4"/>
      <c r="K928" s="4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 spans="1:26" ht="15.75" customHeight="1" x14ac:dyDescent="0.3">
      <c r="A929" s="69"/>
      <c r="B929" s="69"/>
      <c r="C929" s="159"/>
      <c r="D929" s="69"/>
      <c r="E929" s="69"/>
      <c r="F929" s="160"/>
      <c r="G929" s="160"/>
      <c r="H929" s="69"/>
      <c r="I929" s="69"/>
      <c r="J929" s="4"/>
      <c r="K929" s="4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 spans="1:26" ht="15.75" customHeight="1" x14ac:dyDescent="0.3">
      <c r="A930" s="69"/>
      <c r="B930" s="69"/>
      <c r="C930" s="159"/>
      <c r="D930" s="69"/>
      <c r="E930" s="69"/>
      <c r="F930" s="160"/>
      <c r="G930" s="160"/>
      <c r="H930" s="69"/>
      <c r="I930" s="69"/>
      <c r="J930" s="4"/>
      <c r="K930" s="4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 spans="1:26" ht="15.75" customHeight="1" x14ac:dyDescent="0.3">
      <c r="A931" s="69"/>
      <c r="B931" s="69"/>
      <c r="C931" s="159"/>
      <c r="D931" s="69"/>
      <c r="E931" s="69"/>
      <c r="F931" s="160"/>
      <c r="G931" s="160"/>
      <c r="H931" s="69"/>
      <c r="I931" s="69"/>
      <c r="J931" s="4"/>
      <c r="K931" s="4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 spans="1:26" ht="15.75" customHeight="1" x14ac:dyDescent="0.3">
      <c r="A932" s="69"/>
      <c r="B932" s="69"/>
      <c r="C932" s="159"/>
      <c r="D932" s="69"/>
      <c r="E932" s="69"/>
      <c r="F932" s="160"/>
      <c r="G932" s="160"/>
      <c r="H932" s="69"/>
      <c r="I932" s="69"/>
      <c r="J932" s="4"/>
      <c r="K932" s="4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 spans="1:26" ht="15.75" customHeight="1" x14ac:dyDescent="0.3">
      <c r="A933" s="69"/>
      <c r="B933" s="69"/>
      <c r="C933" s="159"/>
      <c r="D933" s="69"/>
      <c r="E933" s="69"/>
      <c r="F933" s="160"/>
      <c r="G933" s="160"/>
      <c r="H933" s="69"/>
      <c r="I933" s="69"/>
      <c r="J933" s="4"/>
      <c r="K933" s="4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 spans="1:26" ht="15.75" customHeight="1" x14ac:dyDescent="0.3">
      <c r="A934" s="69"/>
      <c r="B934" s="69"/>
      <c r="C934" s="159"/>
      <c r="D934" s="69"/>
      <c r="E934" s="69"/>
      <c r="F934" s="160"/>
      <c r="G934" s="160"/>
      <c r="H934" s="69"/>
      <c r="I934" s="69"/>
      <c r="J934" s="4"/>
      <c r="K934" s="4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 spans="1:26" ht="15.75" customHeight="1" x14ac:dyDescent="0.3">
      <c r="A935" s="69"/>
      <c r="B935" s="69"/>
      <c r="C935" s="159"/>
      <c r="D935" s="69"/>
      <c r="E935" s="69"/>
      <c r="F935" s="160"/>
      <c r="G935" s="160"/>
      <c r="H935" s="69"/>
      <c r="I935" s="69"/>
      <c r="J935" s="4"/>
      <c r="K935" s="4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 spans="1:26" ht="15.75" customHeight="1" x14ac:dyDescent="0.3">
      <c r="A936" s="69"/>
      <c r="B936" s="69"/>
      <c r="C936" s="159"/>
      <c r="D936" s="69"/>
      <c r="E936" s="69"/>
      <c r="F936" s="160"/>
      <c r="G936" s="160"/>
      <c r="H936" s="69"/>
      <c r="I936" s="69"/>
      <c r="J936" s="4"/>
      <c r="K936" s="4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 spans="1:26" ht="15.75" customHeight="1" x14ac:dyDescent="0.3">
      <c r="A937" s="69"/>
      <c r="B937" s="69"/>
      <c r="C937" s="159"/>
      <c r="D937" s="69"/>
      <c r="E937" s="69"/>
      <c r="F937" s="160"/>
      <c r="G937" s="160"/>
      <c r="H937" s="69"/>
      <c r="I937" s="69"/>
      <c r="J937" s="4"/>
      <c r="K937" s="4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 spans="1:26" ht="15.75" customHeight="1" x14ac:dyDescent="0.3">
      <c r="A938" s="69"/>
      <c r="B938" s="69"/>
      <c r="C938" s="159"/>
      <c r="D938" s="69"/>
      <c r="E938" s="69"/>
      <c r="F938" s="160"/>
      <c r="G938" s="160"/>
      <c r="H938" s="69"/>
      <c r="I938" s="69"/>
      <c r="J938" s="4"/>
      <c r="K938" s="4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 spans="1:26" ht="15.75" customHeight="1" x14ac:dyDescent="0.3">
      <c r="A939" s="69"/>
      <c r="B939" s="69"/>
      <c r="C939" s="159"/>
      <c r="D939" s="69"/>
      <c r="E939" s="69"/>
      <c r="F939" s="160"/>
      <c r="G939" s="160"/>
      <c r="H939" s="69"/>
      <c r="I939" s="69"/>
      <c r="J939" s="4"/>
      <c r="K939" s="4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 spans="1:26" ht="15.75" customHeight="1" x14ac:dyDescent="0.3">
      <c r="A940" s="69"/>
      <c r="B940" s="69"/>
      <c r="C940" s="159"/>
      <c r="D940" s="69"/>
      <c r="E940" s="69"/>
      <c r="F940" s="160"/>
      <c r="G940" s="160"/>
      <c r="H940" s="69"/>
      <c r="I940" s="69"/>
      <c r="J940" s="4"/>
      <c r="K940" s="4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 spans="1:26" ht="15.75" customHeight="1" x14ac:dyDescent="0.3">
      <c r="A941" s="69"/>
      <c r="B941" s="69"/>
      <c r="C941" s="159"/>
      <c r="D941" s="69"/>
      <c r="E941" s="69"/>
      <c r="F941" s="160"/>
      <c r="G941" s="160"/>
      <c r="H941" s="69"/>
      <c r="I941" s="69"/>
      <c r="J941" s="4"/>
      <c r="K941" s="4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 spans="1:26" ht="15.75" customHeight="1" x14ac:dyDescent="0.3">
      <c r="A942" s="69"/>
      <c r="B942" s="69"/>
      <c r="C942" s="159"/>
      <c r="D942" s="69"/>
      <c r="E942" s="69"/>
      <c r="F942" s="160"/>
      <c r="G942" s="160"/>
      <c r="H942" s="69"/>
      <c r="I942" s="69"/>
      <c r="J942" s="4"/>
      <c r="K942" s="4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 spans="1:26" ht="15.75" customHeight="1" x14ac:dyDescent="0.3">
      <c r="A943" s="69"/>
      <c r="B943" s="69"/>
      <c r="C943" s="159"/>
      <c r="D943" s="69"/>
      <c r="E943" s="69"/>
      <c r="F943" s="160"/>
      <c r="G943" s="160"/>
      <c r="H943" s="69"/>
      <c r="I943" s="69"/>
      <c r="J943" s="4"/>
      <c r="K943" s="4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 spans="1:26" ht="15.75" customHeight="1" x14ac:dyDescent="0.3">
      <c r="A944" s="69"/>
      <c r="B944" s="69"/>
      <c r="C944" s="159"/>
      <c r="D944" s="69"/>
      <c r="E944" s="69"/>
      <c r="F944" s="160"/>
      <c r="G944" s="160"/>
      <c r="H944" s="69"/>
      <c r="I944" s="69"/>
      <c r="J944" s="4"/>
      <c r="K944" s="4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 spans="1:26" ht="15.75" customHeight="1" x14ac:dyDescent="0.3">
      <c r="A945" s="69"/>
      <c r="B945" s="69"/>
      <c r="C945" s="159"/>
      <c r="D945" s="69"/>
      <c r="E945" s="69"/>
      <c r="F945" s="160"/>
      <c r="G945" s="160"/>
      <c r="H945" s="69"/>
      <c r="I945" s="69"/>
      <c r="J945" s="4"/>
      <c r="K945" s="4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 spans="1:26" ht="15.75" customHeight="1" x14ac:dyDescent="0.3">
      <c r="A946" s="69"/>
      <c r="B946" s="69"/>
      <c r="C946" s="159"/>
      <c r="D946" s="69"/>
      <c r="E946" s="69"/>
      <c r="F946" s="160"/>
      <c r="G946" s="160"/>
      <c r="H946" s="69"/>
      <c r="I946" s="69"/>
      <c r="J946" s="4"/>
      <c r="K946" s="4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 spans="1:26" ht="15.75" customHeight="1" x14ac:dyDescent="0.3">
      <c r="A947" s="69"/>
      <c r="B947" s="69"/>
      <c r="C947" s="159"/>
      <c r="D947" s="69"/>
      <c r="E947" s="69"/>
      <c r="F947" s="160"/>
      <c r="G947" s="160"/>
      <c r="H947" s="69"/>
      <c r="I947" s="69"/>
      <c r="J947" s="4"/>
      <c r="K947" s="4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 spans="1:26" ht="15.75" customHeight="1" x14ac:dyDescent="0.3">
      <c r="A948" s="69"/>
      <c r="B948" s="69"/>
      <c r="C948" s="159"/>
      <c r="D948" s="69"/>
      <c r="E948" s="69"/>
      <c r="F948" s="160"/>
      <c r="G948" s="160"/>
      <c r="H948" s="69"/>
      <c r="I948" s="69"/>
      <c r="J948" s="4"/>
      <c r="K948" s="4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 spans="1:26" ht="15.75" customHeight="1" x14ac:dyDescent="0.3">
      <c r="A949" s="69"/>
      <c r="B949" s="69"/>
      <c r="C949" s="159"/>
      <c r="D949" s="69"/>
      <c r="E949" s="69"/>
      <c r="F949" s="160"/>
      <c r="G949" s="160"/>
      <c r="H949" s="69"/>
      <c r="I949" s="69"/>
      <c r="J949" s="4"/>
      <c r="K949" s="4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 spans="1:26" ht="15.75" customHeight="1" x14ac:dyDescent="0.3">
      <c r="A950" s="69"/>
      <c r="B950" s="69"/>
      <c r="C950" s="159"/>
      <c r="D950" s="69"/>
      <c r="E950" s="69"/>
      <c r="F950" s="160"/>
      <c r="G950" s="160"/>
      <c r="H950" s="69"/>
      <c r="I950" s="69"/>
      <c r="J950" s="4"/>
      <c r="K950" s="4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 spans="1:26" ht="15.75" customHeight="1" x14ac:dyDescent="0.3">
      <c r="A951" s="69"/>
      <c r="B951" s="69"/>
      <c r="C951" s="159"/>
      <c r="D951" s="69"/>
      <c r="E951" s="69"/>
      <c r="F951" s="160"/>
      <c r="G951" s="160"/>
      <c r="H951" s="69"/>
      <c r="I951" s="69"/>
      <c r="J951" s="4"/>
      <c r="K951" s="4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 spans="1:26" ht="15.75" customHeight="1" x14ac:dyDescent="0.3">
      <c r="A952" s="69"/>
      <c r="B952" s="69"/>
      <c r="C952" s="159"/>
      <c r="D952" s="69"/>
      <c r="E952" s="69"/>
      <c r="F952" s="160"/>
      <c r="G952" s="160"/>
      <c r="H952" s="69"/>
      <c r="I952" s="69"/>
      <c r="J952" s="4"/>
      <c r="K952" s="4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 spans="1:26" ht="15.75" customHeight="1" x14ac:dyDescent="0.3">
      <c r="A953" s="69"/>
      <c r="B953" s="69"/>
      <c r="C953" s="159"/>
      <c r="D953" s="69"/>
      <c r="E953" s="69"/>
      <c r="F953" s="160"/>
      <c r="G953" s="160"/>
      <c r="H953" s="69"/>
      <c r="I953" s="69"/>
      <c r="J953" s="4"/>
      <c r="K953" s="4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 spans="1:26" ht="15.75" customHeight="1" x14ac:dyDescent="0.3">
      <c r="A954" s="69"/>
      <c r="B954" s="69"/>
      <c r="C954" s="159"/>
      <c r="D954" s="69"/>
      <c r="E954" s="69"/>
      <c r="F954" s="160"/>
      <c r="G954" s="160"/>
      <c r="H954" s="69"/>
      <c r="I954" s="69"/>
      <c r="J954" s="4"/>
      <c r="K954" s="4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 spans="1:26" ht="15.75" customHeight="1" x14ac:dyDescent="0.3">
      <c r="A955" s="69"/>
      <c r="B955" s="69"/>
      <c r="C955" s="159"/>
      <c r="D955" s="69"/>
      <c r="E955" s="69"/>
      <c r="F955" s="160"/>
      <c r="G955" s="160"/>
      <c r="H955" s="69"/>
      <c r="I955" s="69"/>
      <c r="J955" s="4"/>
      <c r="K955" s="4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 spans="1:26" ht="15.75" customHeight="1" x14ac:dyDescent="0.3">
      <c r="A956" s="69"/>
      <c r="B956" s="69"/>
      <c r="C956" s="159"/>
      <c r="D956" s="69"/>
      <c r="E956" s="69"/>
      <c r="F956" s="160"/>
      <c r="G956" s="160"/>
      <c r="H956" s="69"/>
      <c r="I956" s="69"/>
      <c r="J956" s="4"/>
      <c r="K956" s="4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 spans="1:26" ht="15.75" customHeight="1" x14ac:dyDescent="0.3">
      <c r="A957" s="69"/>
      <c r="B957" s="69"/>
      <c r="C957" s="159"/>
      <c r="D957" s="69"/>
      <c r="E957" s="69"/>
      <c r="F957" s="160"/>
      <c r="G957" s="160"/>
      <c r="H957" s="69"/>
      <c r="I957" s="69"/>
      <c r="J957" s="4"/>
      <c r="K957" s="4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 spans="1:26" ht="15.75" customHeight="1" x14ac:dyDescent="0.3">
      <c r="A958" s="69"/>
      <c r="B958" s="69"/>
      <c r="C958" s="159"/>
      <c r="D958" s="69"/>
      <c r="E958" s="69"/>
      <c r="F958" s="160"/>
      <c r="G958" s="160"/>
      <c r="H958" s="69"/>
      <c r="I958" s="69"/>
      <c r="J958" s="4"/>
      <c r="K958" s="4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 spans="1:26" ht="15.75" customHeight="1" x14ac:dyDescent="0.3">
      <c r="A959" s="69"/>
      <c r="B959" s="69"/>
      <c r="C959" s="159"/>
      <c r="D959" s="69"/>
      <c r="E959" s="69"/>
      <c r="F959" s="160"/>
      <c r="G959" s="160"/>
      <c r="H959" s="69"/>
      <c r="I959" s="69"/>
      <c r="J959" s="4"/>
      <c r="K959" s="4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 spans="1:26" ht="15.75" customHeight="1" x14ac:dyDescent="0.3">
      <c r="A960" s="69"/>
      <c r="B960" s="69"/>
      <c r="C960" s="159"/>
      <c r="D960" s="69"/>
      <c r="E960" s="69"/>
      <c r="F960" s="160"/>
      <c r="G960" s="160"/>
      <c r="H960" s="69"/>
      <c r="I960" s="69"/>
      <c r="J960" s="4"/>
      <c r="K960" s="4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 spans="1:26" ht="15.75" customHeight="1" x14ac:dyDescent="0.3">
      <c r="A961" s="69"/>
      <c r="B961" s="69"/>
      <c r="C961" s="159"/>
      <c r="D961" s="69"/>
      <c r="E961" s="69"/>
      <c r="F961" s="160"/>
      <c r="G961" s="160"/>
      <c r="H961" s="69"/>
      <c r="I961" s="69"/>
      <c r="J961" s="4"/>
      <c r="K961" s="4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 spans="1:26" ht="15.75" customHeight="1" x14ac:dyDescent="0.3">
      <c r="A962" s="69"/>
      <c r="B962" s="69"/>
      <c r="C962" s="159"/>
      <c r="D962" s="69"/>
      <c r="E962" s="69"/>
      <c r="F962" s="160"/>
      <c r="G962" s="160"/>
      <c r="H962" s="69"/>
      <c r="I962" s="69"/>
      <c r="J962" s="4"/>
      <c r="K962" s="4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 spans="1:26" ht="15.75" customHeight="1" x14ac:dyDescent="0.3">
      <c r="A963" s="69"/>
      <c r="B963" s="69"/>
      <c r="C963" s="159"/>
      <c r="D963" s="69"/>
      <c r="E963" s="69"/>
      <c r="F963" s="160"/>
      <c r="G963" s="160"/>
      <c r="H963" s="69"/>
      <c r="I963" s="69"/>
      <c r="J963" s="4"/>
      <c r="K963" s="4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 spans="1:26" ht="15.75" customHeight="1" x14ac:dyDescent="0.3">
      <c r="A964" s="69"/>
      <c r="B964" s="69"/>
      <c r="C964" s="159"/>
      <c r="D964" s="69"/>
      <c r="E964" s="69"/>
      <c r="F964" s="160"/>
      <c r="G964" s="160"/>
      <c r="H964" s="69"/>
      <c r="I964" s="69"/>
      <c r="J964" s="4"/>
      <c r="K964" s="4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 spans="1:26" ht="15.75" customHeight="1" x14ac:dyDescent="0.3">
      <c r="A965" s="69"/>
      <c r="B965" s="69"/>
      <c r="C965" s="159"/>
      <c r="D965" s="69"/>
      <c r="E965" s="69"/>
      <c r="F965" s="160"/>
      <c r="G965" s="160"/>
      <c r="H965" s="69"/>
      <c r="I965" s="69"/>
      <c r="J965" s="4"/>
      <c r="K965" s="4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 spans="1:26" ht="15.75" customHeight="1" x14ac:dyDescent="0.3">
      <c r="A966" s="69"/>
      <c r="B966" s="69"/>
      <c r="C966" s="159"/>
      <c r="D966" s="69"/>
      <c r="E966" s="69"/>
      <c r="F966" s="160"/>
      <c r="G966" s="160"/>
      <c r="H966" s="69"/>
      <c r="I966" s="69"/>
      <c r="J966" s="4"/>
      <c r="K966" s="4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 spans="1:26" ht="15.75" customHeight="1" x14ac:dyDescent="0.3">
      <c r="A967" s="69"/>
      <c r="B967" s="69"/>
      <c r="C967" s="159"/>
      <c r="D967" s="69"/>
      <c r="E967" s="69"/>
      <c r="F967" s="160"/>
      <c r="G967" s="160"/>
      <c r="H967" s="69"/>
      <c r="I967" s="69"/>
      <c r="J967" s="4"/>
      <c r="K967" s="4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 spans="1:26" ht="15.75" customHeight="1" x14ac:dyDescent="0.3">
      <c r="A968" s="69"/>
      <c r="B968" s="69"/>
      <c r="C968" s="159"/>
      <c r="D968" s="69"/>
      <c r="E968" s="69"/>
      <c r="F968" s="160"/>
      <c r="G968" s="160"/>
      <c r="H968" s="69"/>
      <c r="I968" s="69"/>
      <c r="J968" s="4"/>
      <c r="K968" s="4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 spans="1:26" ht="15.75" customHeight="1" x14ac:dyDescent="0.3">
      <c r="A969" s="69"/>
      <c r="B969" s="69"/>
      <c r="C969" s="159"/>
      <c r="D969" s="69"/>
      <c r="E969" s="69"/>
      <c r="F969" s="160"/>
      <c r="G969" s="160"/>
      <c r="H969" s="69"/>
      <c r="I969" s="69"/>
      <c r="J969" s="4"/>
      <c r="K969" s="4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 spans="1:26" ht="15.75" customHeight="1" x14ac:dyDescent="0.3">
      <c r="A970" s="69"/>
      <c r="B970" s="69"/>
      <c r="C970" s="159"/>
      <c r="D970" s="69"/>
      <c r="E970" s="69"/>
      <c r="F970" s="160"/>
      <c r="G970" s="160"/>
      <c r="H970" s="69"/>
      <c r="I970" s="69"/>
      <c r="J970" s="4"/>
      <c r="K970" s="4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 spans="1:26" ht="15.75" customHeight="1" x14ac:dyDescent="0.3">
      <c r="A971" s="69"/>
      <c r="B971" s="69"/>
      <c r="C971" s="159"/>
      <c r="D971" s="69"/>
      <c r="E971" s="69"/>
      <c r="F971" s="160"/>
      <c r="G971" s="160"/>
      <c r="H971" s="69"/>
      <c r="I971" s="69"/>
      <c r="J971" s="4"/>
      <c r="K971" s="4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 spans="1:26" ht="15.75" customHeight="1" x14ac:dyDescent="0.3">
      <c r="A972" s="69"/>
      <c r="B972" s="69"/>
      <c r="C972" s="159"/>
      <c r="D972" s="69"/>
      <c r="E972" s="69"/>
      <c r="F972" s="160"/>
      <c r="G972" s="160"/>
      <c r="H972" s="69"/>
      <c r="I972" s="69"/>
      <c r="J972" s="4"/>
      <c r="K972" s="4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 spans="1:26" ht="15.75" customHeight="1" x14ac:dyDescent="0.3">
      <c r="A973" s="69"/>
      <c r="B973" s="69"/>
      <c r="C973" s="159"/>
      <c r="D973" s="69"/>
      <c r="E973" s="69"/>
      <c r="F973" s="160"/>
      <c r="G973" s="160"/>
      <c r="H973" s="69"/>
      <c r="I973" s="69"/>
      <c r="J973" s="4"/>
      <c r="K973" s="4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 spans="1:26" ht="15.75" customHeight="1" x14ac:dyDescent="0.3">
      <c r="A974" s="69"/>
      <c r="B974" s="69"/>
      <c r="C974" s="159"/>
      <c r="D974" s="69"/>
      <c r="E974" s="69"/>
      <c r="F974" s="160"/>
      <c r="G974" s="160"/>
      <c r="H974" s="69"/>
      <c r="I974" s="69"/>
      <c r="J974" s="4"/>
      <c r="K974" s="4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 spans="1:26" ht="15.75" customHeight="1" x14ac:dyDescent="0.3">
      <c r="A975" s="69"/>
      <c r="B975" s="69"/>
      <c r="C975" s="159"/>
      <c r="D975" s="69"/>
      <c r="E975" s="69"/>
      <c r="F975" s="160"/>
      <c r="G975" s="160"/>
      <c r="H975" s="69"/>
      <c r="I975" s="69"/>
      <c r="J975" s="4"/>
      <c r="K975" s="4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 spans="1:26" ht="15.75" customHeight="1" x14ac:dyDescent="0.3">
      <c r="A976" s="69"/>
      <c r="B976" s="69"/>
      <c r="C976" s="159"/>
      <c r="D976" s="69"/>
      <c r="E976" s="69"/>
      <c r="F976" s="160"/>
      <c r="G976" s="160"/>
      <c r="H976" s="69"/>
      <c r="I976" s="69"/>
      <c r="J976" s="4"/>
      <c r="K976" s="4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 spans="1:26" ht="15.75" customHeight="1" x14ac:dyDescent="0.3">
      <c r="A977" s="69"/>
      <c r="B977" s="69"/>
      <c r="C977" s="159"/>
      <c r="D977" s="69"/>
      <c r="E977" s="69"/>
      <c r="F977" s="160"/>
      <c r="G977" s="160"/>
      <c r="H977" s="69"/>
      <c r="I977" s="69"/>
      <c r="J977" s="4"/>
      <c r="K977" s="4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 spans="1:26" ht="15.75" customHeight="1" x14ac:dyDescent="0.3">
      <c r="A978" s="69"/>
      <c r="B978" s="69"/>
      <c r="C978" s="159"/>
      <c r="D978" s="69"/>
      <c r="E978" s="69"/>
      <c r="F978" s="160"/>
      <c r="G978" s="160"/>
      <c r="H978" s="69"/>
      <c r="I978" s="69"/>
      <c r="J978" s="4"/>
      <c r="K978" s="4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 spans="1:26" ht="15.75" customHeight="1" x14ac:dyDescent="0.3">
      <c r="A979" s="69"/>
      <c r="B979" s="69"/>
      <c r="C979" s="159"/>
      <c r="D979" s="69"/>
      <c r="E979" s="69"/>
      <c r="F979" s="160"/>
      <c r="G979" s="160"/>
      <c r="H979" s="69"/>
      <c r="I979" s="69"/>
      <c r="J979" s="4"/>
      <c r="K979" s="4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 spans="1:26" ht="15.75" customHeight="1" x14ac:dyDescent="0.3">
      <c r="A980" s="69"/>
      <c r="B980" s="69"/>
      <c r="C980" s="159"/>
      <c r="D980" s="69"/>
      <c r="E980" s="69"/>
      <c r="F980" s="160"/>
      <c r="G980" s="160"/>
      <c r="H980" s="69"/>
      <c r="I980" s="69"/>
      <c r="J980" s="4"/>
      <c r="K980" s="4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 spans="1:26" ht="15.75" customHeight="1" x14ac:dyDescent="0.3">
      <c r="A981" s="69"/>
      <c r="B981" s="69"/>
      <c r="C981" s="159"/>
      <c r="D981" s="69"/>
      <c r="E981" s="69"/>
      <c r="F981" s="160"/>
      <c r="G981" s="160"/>
      <c r="H981" s="69"/>
      <c r="I981" s="69"/>
      <c r="J981" s="4"/>
      <c r="K981" s="4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 spans="1:26" ht="15.75" customHeight="1" x14ac:dyDescent="0.3">
      <c r="A982" s="69"/>
      <c r="B982" s="69"/>
      <c r="C982" s="159"/>
      <c r="D982" s="69"/>
      <c r="E982" s="69"/>
      <c r="F982" s="160"/>
      <c r="G982" s="160"/>
      <c r="H982" s="69"/>
      <c r="I982" s="69"/>
      <c r="J982" s="4"/>
      <c r="K982" s="4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 spans="1:26" ht="15.75" customHeight="1" x14ac:dyDescent="0.3">
      <c r="A983" s="69"/>
      <c r="B983" s="69"/>
      <c r="C983" s="159"/>
      <c r="D983" s="69"/>
      <c r="E983" s="69"/>
      <c r="F983" s="160"/>
      <c r="G983" s="160"/>
      <c r="H983" s="69"/>
      <c r="I983" s="69"/>
      <c r="J983" s="4"/>
      <c r="K983" s="4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 spans="1:26" ht="15.75" customHeight="1" x14ac:dyDescent="0.3">
      <c r="A984" s="69"/>
      <c r="B984" s="69"/>
      <c r="C984" s="159"/>
      <c r="D984" s="69"/>
      <c r="E984" s="69"/>
      <c r="F984" s="160"/>
      <c r="G984" s="160"/>
      <c r="H984" s="69"/>
      <c r="I984" s="69"/>
      <c r="J984" s="4"/>
      <c r="K984" s="4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 spans="1:26" ht="15.75" customHeight="1" x14ac:dyDescent="0.3">
      <c r="A985" s="69"/>
      <c r="B985" s="69"/>
      <c r="C985" s="159"/>
      <c r="D985" s="69"/>
      <c r="E985" s="69"/>
      <c r="F985" s="160"/>
      <c r="G985" s="160"/>
      <c r="H985" s="69"/>
      <c r="I985" s="69"/>
      <c r="J985" s="4"/>
      <c r="K985" s="4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 spans="1:26" ht="15.75" customHeight="1" x14ac:dyDescent="0.3">
      <c r="A986" s="69"/>
      <c r="B986" s="69"/>
      <c r="C986" s="159"/>
      <c r="D986" s="69"/>
      <c r="E986" s="69"/>
      <c r="F986" s="160"/>
      <c r="G986" s="160"/>
      <c r="H986" s="69"/>
      <c r="I986" s="69"/>
      <c r="J986" s="4"/>
      <c r="K986" s="4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 spans="1:26" ht="15.75" customHeight="1" x14ac:dyDescent="0.3">
      <c r="A987" s="69"/>
      <c r="B987" s="69"/>
      <c r="C987" s="159"/>
      <c r="D987" s="69"/>
      <c r="E987" s="69"/>
      <c r="F987" s="160"/>
      <c r="G987" s="160"/>
      <c r="H987" s="69"/>
      <c r="I987" s="69"/>
      <c r="J987" s="4"/>
      <c r="K987" s="4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 spans="1:26" ht="15.75" customHeight="1" x14ac:dyDescent="0.3">
      <c r="A988" s="69"/>
      <c r="B988" s="69"/>
      <c r="C988" s="159"/>
      <c r="D988" s="69"/>
      <c r="E988" s="69"/>
      <c r="F988" s="160"/>
      <c r="G988" s="160"/>
      <c r="H988" s="69"/>
      <c r="I988" s="69"/>
      <c r="J988" s="4"/>
      <c r="K988" s="4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 spans="1:26" ht="15.75" customHeight="1" x14ac:dyDescent="0.3">
      <c r="A989" s="69"/>
      <c r="B989" s="69"/>
      <c r="C989" s="159"/>
      <c r="D989" s="69"/>
      <c r="E989" s="69"/>
      <c r="F989" s="160"/>
      <c r="G989" s="160"/>
      <c r="H989" s="69"/>
      <c r="I989" s="69"/>
      <c r="J989" s="4"/>
      <c r="K989" s="4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 spans="1:26" ht="15.75" customHeight="1" x14ac:dyDescent="0.3">
      <c r="A990" s="69"/>
      <c r="B990" s="69"/>
      <c r="C990" s="159"/>
      <c r="D990" s="69"/>
      <c r="E990" s="69"/>
      <c r="F990" s="160"/>
      <c r="G990" s="160"/>
      <c r="H990" s="69"/>
      <c r="I990" s="69"/>
      <c r="J990" s="4"/>
      <c r="K990" s="4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 spans="1:26" ht="15.75" customHeight="1" x14ac:dyDescent="0.3">
      <c r="A991" s="69"/>
      <c r="B991" s="69"/>
      <c r="C991" s="159"/>
      <c r="D991" s="69"/>
      <c r="E991" s="69"/>
      <c r="F991" s="160"/>
      <c r="G991" s="160"/>
      <c r="H991" s="69"/>
      <c r="I991" s="69"/>
      <c r="J991" s="4"/>
      <c r="K991" s="4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 spans="1:26" ht="15.75" customHeight="1" x14ac:dyDescent="0.3">
      <c r="A992" s="69"/>
      <c r="B992" s="69"/>
      <c r="C992" s="159"/>
      <c r="D992" s="69"/>
      <c r="E992" s="69"/>
      <c r="F992" s="160"/>
      <c r="G992" s="160"/>
      <c r="H992" s="69"/>
      <c r="I992" s="69"/>
      <c r="J992" s="4"/>
      <c r="K992" s="4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 spans="1:26" ht="15.75" customHeight="1" x14ac:dyDescent="0.3">
      <c r="A993" s="69"/>
      <c r="B993" s="69"/>
      <c r="C993" s="159"/>
      <c r="D993" s="69"/>
      <c r="E993" s="69"/>
      <c r="F993" s="160"/>
      <c r="G993" s="160"/>
      <c r="H993" s="69"/>
      <c r="I993" s="69"/>
      <c r="J993" s="4"/>
      <c r="K993" s="4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 spans="1:26" ht="15.75" customHeight="1" x14ac:dyDescent="0.3">
      <c r="A994" s="69"/>
      <c r="B994" s="69"/>
      <c r="C994" s="159"/>
      <c r="D994" s="69"/>
      <c r="E994" s="69"/>
      <c r="F994" s="160"/>
      <c r="G994" s="160"/>
      <c r="H994" s="69"/>
      <c r="I994" s="69"/>
      <c r="J994" s="4"/>
      <c r="K994" s="4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 spans="1:26" ht="15.75" customHeight="1" x14ac:dyDescent="0.3">
      <c r="A995" s="69"/>
      <c r="B995" s="69"/>
      <c r="C995" s="159"/>
      <c r="D995" s="69"/>
      <c r="E995" s="69"/>
      <c r="F995" s="160"/>
      <c r="G995" s="160"/>
      <c r="H995" s="69"/>
      <c r="I995" s="69"/>
      <c r="J995" s="4"/>
      <c r="K995" s="4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 spans="1:26" ht="15.75" customHeight="1" x14ac:dyDescent="0.3">
      <c r="A996" s="69"/>
      <c r="B996" s="69"/>
      <c r="C996" s="159"/>
      <c r="D996" s="69"/>
      <c r="E996" s="69"/>
      <c r="F996" s="160"/>
      <c r="G996" s="160"/>
      <c r="H996" s="69"/>
      <c r="I996" s="69"/>
      <c r="J996" s="4"/>
      <c r="K996" s="4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 spans="1:26" ht="15.75" customHeight="1" x14ac:dyDescent="0.3">
      <c r="A997" s="69"/>
      <c r="B997" s="69"/>
      <c r="C997" s="159"/>
      <c r="D997" s="69"/>
      <c r="E997" s="69"/>
      <c r="F997" s="160"/>
      <c r="G997" s="160"/>
      <c r="H997" s="69"/>
      <c r="I997" s="69"/>
      <c r="J997" s="4"/>
      <c r="K997" s="4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 spans="1:26" ht="15.75" customHeight="1" x14ac:dyDescent="0.3">
      <c r="A998" s="69"/>
      <c r="B998" s="69"/>
      <c r="C998" s="159"/>
      <c r="D998" s="69"/>
      <c r="E998" s="69"/>
      <c r="F998" s="160"/>
      <c r="G998" s="160"/>
      <c r="H998" s="69"/>
      <c r="I998" s="69"/>
      <c r="J998" s="4"/>
      <c r="K998" s="4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 spans="1:26" ht="15.75" customHeight="1" x14ac:dyDescent="0.3">
      <c r="A999" s="69"/>
      <c r="B999" s="69"/>
      <c r="C999" s="159"/>
      <c r="D999" s="69"/>
      <c r="E999" s="69"/>
      <c r="F999" s="160"/>
      <c r="G999" s="160"/>
      <c r="H999" s="69"/>
      <c r="I999" s="69"/>
      <c r="J999" s="4"/>
      <c r="K999" s="4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 spans="1:26" ht="15.75" customHeight="1" x14ac:dyDescent="0.3">
      <c r="A1000" s="69"/>
      <c r="B1000" s="69"/>
      <c r="C1000" s="159"/>
      <c r="D1000" s="69"/>
      <c r="E1000" s="69"/>
      <c r="F1000" s="160"/>
      <c r="G1000" s="160"/>
      <c r="H1000" s="69"/>
      <c r="I1000" s="69"/>
      <c r="J1000" s="4"/>
      <c r="K1000" s="4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3">
    <mergeCell ref="A1:G1"/>
    <mergeCell ref="D3:E3"/>
    <mergeCell ref="C18:D18"/>
  </mergeCells>
  <pageMargins left="0.7" right="0.7" top="0.75" bottom="0.75" header="0" footer="0"/>
  <pageSetup scale="96"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Z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1.5546875" customWidth="1"/>
    <col min="3" max="3" width="57" customWidth="1"/>
    <col min="4" max="4" width="16.88671875" customWidth="1"/>
    <col min="5" max="5" width="11.44140625" customWidth="1"/>
    <col min="6" max="26" width="8.6640625" customWidth="1"/>
  </cols>
  <sheetData>
    <row r="2" spans="1:26" ht="32.25" customHeight="1" x14ac:dyDescent="0.3">
      <c r="A2" s="288" t="s">
        <v>362</v>
      </c>
      <c r="B2" s="269"/>
      <c r="C2" s="269"/>
      <c r="D2" s="269"/>
      <c r="E2" s="270"/>
    </row>
    <row r="3" spans="1:26" ht="24" customHeight="1" x14ac:dyDescent="0.3">
      <c r="A3" s="289" t="s">
        <v>363</v>
      </c>
      <c r="B3" s="253"/>
      <c r="C3" s="253"/>
      <c r="D3" s="253"/>
      <c r="E3" s="254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8"/>
      <c r="X3" s="178"/>
      <c r="Y3" s="178"/>
      <c r="Z3" s="178"/>
    </row>
    <row r="4" spans="1:26" ht="16.5" customHeight="1" x14ac:dyDescent="0.3">
      <c r="A4" s="177" t="s">
        <v>6</v>
      </c>
      <c r="B4" s="17" t="s">
        <v>8</v>
      </c>
      <c r="C4" s="144" t="s">
        <v>10</v>
      </c>
      <c r="D4" s="17" t="s">
        <v>12</v>
      </c>
      <c r="E4" s="156" t="s">
        <v>19</v>
      </c>
    </row>
    <row r="5" spans="1:26" ht="15.6" x14ac:dyDescent="0.3">
      <c r="A5" s="35">
        <v>1</v>
      </c>
      <c r="B5" s="42">
        <v>45566</v>
      </c>
      <c r="C5" s="26" t="s">
        <v>364</v>
      </c>
      <c r="D5" s="17" t="s">
        <v>362</v>
      </c>
      <c r="E5" s="149">
        <v>460</v>
      </c>
    </row>
    <row r="6" spans="1:26" ht="15.6" x14ac:dyDescent="0.3">
      <c r="A6" s="35">
        <v>2</v>
      </c>
      <c r="B6" s="42">
        <v>45570</v>
      </c>
      <c r="C6" s="9" t="s">
        <v>365</v>
      </c>
      <c r="D6" s="17" t="s">
        <v>362</v>
      </c>
      <c r="E6" s="149">
        <v>250</v>
      </c>
    </row>
    <row r="7" spans="1:26" ht="15.6" x14ac:dyDescent="0.3">
      <c r="A7" s="35">
        <v>3</v>
      </c>
      <c r="B7" s="42">
        <v>45570</v>
      </c>
      <c r="C7" s="26" t="s">
        <v>366</v>
      </c>
      <c r="D7" s="17" t="s">
        <v>362</v>
      </c>
      <c r="E7" s="149">
        <v>750</v>
      </c>
    </row>
    <row r="8" spans="1:26" ht="15.6" x14ac:dyDescent="0.3">
      <c r="A8" s="35">
        <v>4</v>
      </c>
      <c r="B8" s="42">
        <v>45579</v>
      </c>
      <c r="C8" s="26" t="s">
        <v>367</v>
      </c>
      <c r="D8" s="17" t="s">
        <v>362</v>
      </c>
      <c r="E8" s="149">
        <v>80</v>
      </c>
    </row>
    <row r="9" spans="1:26" ht="15.6" x14ac:dyDescent="0.3">
      <c r="A9" s="35">
        <v>5</v>
      </c>
      <c r="B9" s="42">
        <v>45579</v>
      </c>
      <c r="C9" s="26" t="s">
        <v>368</v>
      </c>
      <c r="D9" s="17" t="s">
        <v>362</v>
      </c>
      <c r="E9" s="149">
        <v>280</v>
      </c>
    </row>
    <row r="10" spans="1:26" ht="15.6" x14ac:dyDescent="0.3">
      <c r="A10" s="35">
        <v>6</v>
      </c>
      <c r="B10" s="42">
        <v>45581</v>
      </c>
      <c r="C10" s="26" t="s">
        <v>369</v>
      </c>
      <c r="D10" s="17" t="s">
        <v>362</v>
      </c>
      <c r="E10" s="149">
        <v>750</v>
      </c>
    </row>
    <row r="11" spans="1:26" ht="15.6" x14ac:dyDescent="0.3">
      <c r="A11" s="35">
        <v>7</v>
      </c>
      <c r="B11" s="42">
        <v>45593</v>
      </c>
      <c r="C11" s="26" t="s">
        <v>370</v>
      </c>
      <c r="D11" s="17" t="s">
        <v>362</v>
      </c>
      <c r="E11" s="149">
        <v>100</v>
      </c>
    </row>
    <row r="12" spans="1:26" ht="14.4" x14ac:dyDescent="0.3">
      <c r="A12" s="46"/>
      <c r="B12" s="36"/>
      <c r="C12" s="26"/>
      <c r="D12" s="133" t="s">
        <v>52</v>
      </c>
      <c r="E12" s="161">
        <f>SUM(E5:E11)</f>
        <v>2670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">
    <mergeCell ref="A2:E2"/>
    <mergeCell ref="A3:E3"/>
  </mergeCells>
  <pageMargins left="0.11811023622047245" right="0.11811023622047245" top="0.15748031496062992" bottom="0.15748031496062992" header="0" footer="0"/>
  <pageSetup scale="110"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1000"/>
  <sheetViews>
    <sheetView workbookViewId="0"/>
  </sheetViews>
  <sheetFormatPr defaultColWidth="14.44140625" defaultRowHeight="15" customHeight="1" x14ac:dyDescent="0.3"/>
  <cols>
    <col min="1" max="1" width="7" customWidth="1"/>
    <col min="2" max="2" width="11.5546875" customWidth="1"/>
    <col min="3" max="3" width="47" customWidth="1"/>
    <col min="4" max="4" width="16" customWidth="1"/>
    <col min="5" max="5" width="7.44140625" customWidth="1"/>
    <col min="6" max="6" width="8.6640625" customWidth="1"/>
    <col min="7" max="7" width="19.88671875" customWidth="1"/>
    <col min="8" max="26" width="8.6640625" customWidth="1"/>
  </cols>
  <sheetData>
    <row r="1" spans="1:7" ht="18" x14ac:dyDescent="0.3">
      <c r="A1" s="278" t="s">
        <v>371</v>
      </c>
      <c r="B1" s="253"/>
      <c r="C1" s="253"/>
      <c r="D1" s="253"/>
      <c r="E1" s="253"/>
      <c r="F1" s="253"/>
      <c r="G1" s="254"/>
    </row>
    <row r="2" spans="1:7" ht="13.5" customHeight="1" x14ac:dyDescent="0.3">
      <c r="A2" s="177" t="s">
        <v>6</v>
      </c>
      <c r="B2" s="17" t="s">
        <v>8</v>
      </c>
      <c r="C2" s="144" t="s">
        <v>10</v>
      </c>
      <c r="D2" s="17" t="s">
        <v>12</v>
      </c>
      <c r="E2" s="17" t="s">
        <v>15</v>
      </c>
      <c r="F2" s="57" t="s">
        <v>16</v>
      </c>
      <c r="G2" s="156" t="s">
        <v>19</v>
      </c>
    </row>
    <row r="3" spans="1:7" ht="15.6" x14ac:dyDescent="0.3">
      <c r="A3" s="35"/>
      <c r="B3" s="36"/>
      <c r="C3" s="37"/>
      <c r="D3" s="255" t="s">
        <v>25</v>
      </c>
      <c r="E3" s="240"/>
      <c r="F3" s="147">
        <f>'Aug-24'!F18</f>
        <v>-3835</v>
      </c>
      <c r="G3" s="148"/>
    </row>
    <row r="4" spans="1:7" ht="14.25" customHeight="1" x14ac:dyDescent="0.3">
      <c r="A4" s="35">
        <v>1</v>
      </c>
      <c r="B4" s="42">
        <v>45537</v>
      </c>
      <c r="C4" s="26" t="s">
        <v>372</v>
      </c>
      <c r="D4" s="17" t="s">
        <v>306</v>
      </c>
      <c r="E4" s="17" t="s">
        <v>33</v>
      </c>
      <c r="F4" s="28"/>
      <c r="G4" s="149">
        <v>40</v>
      </c>
    </row>
    <row r="5" spans="1:7" ht="14.25" customHeight="1" x14ac:dyDescent="0.3">
      <c r="A5" s="35">
        <v>2</v>
      </c>
      <c r="B5" s="42">
        <v>45539</v>
      </c>
      <c r="C5" s="9" t="s">
        <v>373</v>
      </c>
      <c r="D5" s="17" t="s">
        <v>306</v>
      </c>
      <c r="E5" s="17" t="s">
        <v>45</v>
      </c>
      <c r="F5" s="28"/>
      <c r="G5" s="149">
        <v>100</v>
      </c>
    </row>
    <row r="6" spans="1:7" ht="14.25" customHeight="1" x14ac:dyDescent="0.3">
      <c r="A6" s="35">
        <v>3</v>
      </c>
      <c r="B6" s="42">
        <v>45539</v>
      </c>
      <c r="C6" s="26" t="s">
        <v>374</v>
      </c>
      <c r="D6" s="17" t="s">
        <v>306</v>
      </c>
      <c r="E6" s="17" t="s">
        <v>33</v>
      </c>
      <c r="F6" s="28"/>
      <c r="G6" s="149">
        <v>1160</v>
      </c>
    </row>
    <row r="7" spans="1:7" ht="32.25" customHeight="1" x14ac:dyDescent="0.3">
      <c r="A7" s="35">
        <v>4</v>
      </c>
      <c r="B7" s="42">
        <v>45540</v>
      </c>
      <c r="C7" s="26" t="s">
        <v>375</v>
      </c>
      <c r="D7" s="17" t="s">
        <v>306</v>
      </c>
      <c r="E7" s="17" t="s">
        <v>33</v>
      </c>
      <c r="F7" s="28"/>
      <c r="G7" s="149">
        <v>120</v>
      </c>
    </row>
    <row r="8" spans="1:7" ht="14.25" customHeight="1" x14ac:dyDescent="0.3">
      <c r="A8" s="35">
        <v>5</v>
      </c>
      <c r="B8" s="42">
        <v>45555</v>
      </c>
      <c r="C8" s="26" t="s">
        <v>376</v>
      </c>
      <c r="D8" s="17" t="s">
        <v>306</v>
      </c>
      <c r="E8" s="17" t="s">
        <v>33</v>
      </c>
      <c r="F8" s="28"/>
      <c r="G8" s="149">
        <v>70</v>
      </c>
    </row>
    <row r="9" spans="1:7" ht="14.25" customHeight="1" x14ac:dyDescent="0.3">
      <c r="A9" s="35">
        <v>6</v>
      </c>
      <c r="B9" s="42">
        <v>45559</v>
      </c>
      <c r="C9" s="26" t="s">
        <v>377</v>
      </c>
      <c r="D9" s="17" t="s">
        <v>378</v>
      </c>
      <c r="E9" s="17" t="s">
        <v>33</v>
      </c>
      <c r="F9" s="28"/>
      <c r="G9" s="149">
        <v>265</v>
      </c>
    </row>
    <row r="10" spans="1:7" ht="14.25" customHeight="1" x14ac:dyDescent="0.3">
      <c r="A10" s="35">
        <v>7</v>
      </c>
      <c r="B10" s="42">
        <v>45559</v>
      </c>
      <c r="C10" s="26" t="s">
        <v>379</v>
      </c>
      <c r="D10" s="17" t="s">
        <v>378</v>
      </c>
      <c r="E10" s="17" t="s">
        <v>33</v>
      </c>
      <c r="F10" s="28"/>
      <c r="G10" s="149">
        <v>800</v>
      </c>
    </row>
    <row r="11" spans="1:7" ht="14.25" customHeight="1" x14ac:dyDescent="0.3">
      <c r="A11" s="35">
        <v>8</v>
      </c>
      <c r="B11" s="42">
        <v>45559</v>
      </c>
      <c r="C11" s="26" t="s">
        <v>380</v>
      </c>
      <c r="D11" s="17" t="s">
        <v>306</v>
      </c>
      <c r="E11" s="17" t="s">
        <v>33</v>
      </c>
      <c r="F11" s="28"/>
      <c r="G11" s="149">
        <v>240</v>
      </c>
    </row>
    <row r="12" spans="1:7" ht="14.25" customHeight="1" x14ac:dyDescent="0.3">
      <c r="A12" s="35">
        <v>9</v>
      </c>
      <c r="B12" s="42">
        <v>45561</v>
      </c>
      <c r="C12" s="26" t="s">
        <v>381</v>
      </c>
      <c r="D12" s="17" t="s">
        <v>306</v>
      </c>
      <c r="E12" s="17" t="s">
        <v>33</v>
      </c>
      <c r="F12" s="28"/>
      <c r="G12" s="149">
        <v>600</v>
      </c>
    </row>
    <row r="13" spans="1:7" ht="14.4" x14ac:dyDescent="0.3">
      <c r="A13" s="46"/>
      <c r="B13" s="36"/>
      <c r="C13" s="26"/>
      <c r="D13" s="27" t="s">
        <v>52</v>
      </c>
      <c r="E13" s="27"/>
      <c r="F13" s="59">
        <f t="shared" ref="F13:G13" si="0">SUM(F3:F12)</f>
        <v>-3835</v>
      </c>
      <c r="G13" s="161">
        <f t="shared" si="0"/>
        <v>3395</v>
      </c>
    </row>
    <row r="14" spans="1:7" ht="14.4" x14ac:dyDescent="0.3">
      <c r="A14" s="49"/>
      <c r="B14" s="50"/>
      <c r="C14" s="287" t="s">
        <v>73</v>
      </c>
      <c r="D14" s="248"/>
      <c r="E14" s="51"/>
      <c r="F14" s="162">
        <f>F13-G13</f>
        <v>-7230</v>
      </c>
      <c r="G14" s="163"/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1:G1"/>
    <mergeCell ref="D3:E3"/>
    <mergeCell ref="C14:D14"/>
  </mergeCells>
  <pageMargins left="0.7" right="0.7" top="0.75" bottom="0.75" header="0" footer="0"/>
  <pageSetup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B2:F1000"/>
  <sheetViews>
    <sheetView workbookViewId="0"/>
  </sheetViews>
  <sheetFormatPr defaultColWidth="14.44140625" defaultRowHeight="15" customHeight="1" x14ac:dyDescent="0.3"/>
  <cols>
    <col min="1" max="1" width="2.5546875" customWidth="1"/>
    <col min="2" max="2" width="10" customWidth="1"/>
    <col min="3" max="3" width="11.5546875" customWidth="1"/>
    <col min="4" max="4" width="33.5546875" customWidth="1"/>
    <col min="5" max="5" width="16.88671875" customWidth="1"/>
    <col min="6" max="6" width="8.33203125" customWidth="1"/>
    <col min="7" max="26" width="8.6640625" customWidth="1"/>
  </cols>
  <sheetData>
    <row r="2" spans="2:6" ht="32.25" customHeight="1" x14ac:dyDescent="0.3">
      <c r="B2" s="288" t="s">
        <v>362</v>
      </c>
      <c r="C2" s="269"/>
      <c r="D2" s="269"/>
      <c r="E2" s="269"/>
      <c r="F2" s="270"/>
    </row>
    <row r="3" spans="2:6" ht="19.5" customHeight="1" x14ac:dyDescent="0.3">
      <c r="B3" s="289" t="s">
        <v>382</v>
      </c>
      <c r="C3" s="253"/>
      <c r="D3" s="253"/>
      <c r="E3" s="253"/>
      <c r="F3" s="254"/>
    </row>
    <row r="4" spans="2:6" ht="15.75" customHeight="1" x14ac:dyDescent="0.3">
      <c r="B4" s="177" t="s">
        <v>6</v>
      </c>
      <c r="C4" s="17" t="s">
        <v>8</v>
      </c>
      <c r="D4" s="144" t="s">
        <v>10</v>
      </c>
      <c r="E4" s="17" t="s">
        <v>12</v>
      </c>
      <c r="F4" s="156" t="s">
        <v>19</v>
      </c>
    </row>
    <row r="5" spans="2:6" ht="15.75" customHeight="1" x14ac:dyDescent="0.3">
      <c r="B5" s="35">
        <v>1</v>
      </c>
      <c r="C5" s="42">
        <v>45605</v>
      </c>
      <c r="D5" s="26" t="s">
        <v>383</v>
      </c>
      <c r="E5" s="17" t="s">
        <v>362</v>
      </c>
      <c r="F5" s="149">
        <v>120</v>
      </c>
    </row>
    <row r="6" spans="2:6" ht="15.75" customHeight="1" x14ac:dyDescent="0.3">
      <c r="B6" s="35">
        <v>2</v>
      </c>
      <c r="C6" s="42">
        <v>45606</v>
      </c>
      <c r="D6" s="26" t="s">
        <v>384</v>
      </c>
      <c r="E6" s="17" t="s">
        <v>362</v>
      </c>
      <c r="F6" s="149">
        <v>1410</v>
      </c>
    </row>
    <row r="7" spans="2:6" ht="15.75" customHeight="1" x14ac:dyDescent="0.3">
      <c r="B7" s="46"/>
      <c r="C7" s="36"/>
      <c r="D7" s="26"/>
      <c r="E7" s="133" t="s">
        <v>52</v>
      </c>
      <c r="F7" s="161">
        <f>SUM(E11+F5+F6)</f>
        <v>1530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">
    <mergeCell ref="B2:F2"/>
    <mergeCell ref="B3:F3"/>
  </mergeCells>
  <pageMargins left="0.7" right="0.7" top="0.75" bottom="0.75" header="0" footer="0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G1000"/>
  <sheetViews>
    <sheetView workbookViewId="0"/>
  </sheetViews>
  <sheetFormatPr defaultColWidth="14.44140625" defaultRowHeight="15" customHeight="1" x14ac:dyDescent="0.3"/>
  <cols>
    <col min="1" max="1" width="7" customWidth="1"/>
    <col min="2" max="2" width="11.5546875" customWidth="1"/>
    <col min="3" max="3" width="52.33203125" customWidth="1"/>
    <col min="4" max="4" width="16" customWidth="1"/>
    <col min="5" max="5" width="7.44140625" customWidth="1"/>
    <col min="6" max="6" width="8.6640625" customWidth="1"/>
    <col min="7" max="7" width="19.88671875" customWidth="1"/>
    <col min="8" max="26" width="8.6640625" customWidth="1"/>
  </cols>
  <sheetData>
    <row r="1" spans="1:7" ht="17.25" customHeight="1" x14ac:dyDescent="0.3">
      <c r="A1" s="278" t="s">
        <v>385</v>
      </c>
      <c r="B1" s="253"/>
      <c r="C1" s="253"/>
      <c r="D1" s="253"/>
      <c r="E1" s="253"/>
      <c r="F1" s="253"/>
      <c r="G1" s="254"/>
    </row>
    <row r="2" spans="1:7" ht="17.25" customHeight="1" x14ac:dyDescent="0.3">
      <c r="A2" s="177" t="s">
        <v>6</v>
      </c>
      <c r="B2" s="17" t="s">
        <v>8</v>
      </c>
      <c r="C2" s="144" t="s">
        <v>10</v>
      </c>
      <c r="D2" s="17" t="s">
        <v>12</v>
      </c>
      <c r="E2" s="17" t="s">
        <v>15</v>
      </c>
      <c r="F2" s="57" t="s">
        <v>16</v>
      </c>
      <c r="G2" s="156" t="s">
        <v>19</v>
      </c>
    </row>
    <row r="3" spans="1:7" ht="17.25" customHeight="1" x14ac:dyDescent="0.3">
      <c r="A3" s="35"/>
      <c r="B3" s="36"/>
      <c r="C3" s="37"/>
      <c r="D3" s="255" t="s">
        <v>25</v>
      </c>
      <c r="E3" s="240"/>
      <c r="F3" s="147">
        <f>'Sept-24'!F14</f>
        <v>-7230</v>
      </c>
      <c r="G3" s="148"/>
    </row>
    <row r="4" spans="1:7" ht="17.25" customHeight="1" x14ac:dyDescent="0.3">
      <c r="A4" s="35">
        <v>1</v>
      </c>
      <c r="B4" s="42">
        <v>45566</v>
      </c>
      <c r="C4" s="26" t="s">
        <v>364</v>
      </c>
      <c r="D4" s="17"/>
      <c r="E4" s="17"/>
      <c r="F4" s="28"/>
      <c r="G4" s="149">
        <v>460</v>
      </c>
    </row>
    <row r="5" spans="1:7" ht="17.25" customHeight="1" x14ac:dyDescent="0.3">
      <c r="A5" s="35">
        <v>2</v>
      </c>
      <c r="B5" s="42">
        <v>45570</v>
      </c>
      <c r="C5" s="9" t="s">
        <v>365</v>
      </c>
      <c r="D5" s="17"/>
      <c r="E5" s="17"/>
      <c r="F5" s="28"/>
      <c r="G5" s="149">
        <v>250</v>
      </c>
    </row>
    <row r="6" spans="1:7" ht="17.25" customHeight="1" x14ac:dyDescent="0.3">
      <c r="A6" s="35">
        <v>3</v>
      </c>
      <c r="B6" s="42">
        <v>45570</v>
      </c>
      <c r="C6" s="26" t="s">
        <v>366</v>
      </c>
      <c r="D6" s="17"/>
      <c r="E6" s="17"/>
      <c r="F6" s="28"/>
      <c r="G6" s="149">
        <v>750</v>
      </c>
    </row>
    <row r="7" spans="1:7" ht="17.25" customHeight="1" x14ac:dyDescent="0.3">
      <c r="A7" s="35">
        <v>4</v>
      </c>
      <c r="B7" s="42">
        <v>45579</v>
      </c>
      <c r="C7" s="26" t="s">
        <v>367</v>
      </c>
      <c r="D7" s="17"/>
      <c r="E7" s="17"/>
      <c r="F7" s="28"/>
      <c r="G7" s="149">
        <v>80</v>
      </c>
    </row>
    <row r="8" spans="1:7" ht="17.25" customHeight="1" x14ac:dyDescent="0.3">
      <c r="A8" s="35">
        <v>6</v>
      </c>
      <c r="B8" s="42">
        <v>45579</v>
      </c>
      <c r="C8" s="26" t="s">
        <v>368</v>
      </c>
      <c r="D8" s="17"/>
      <c r="E8" s="17"/>
      <c r="F8" s="28"/>
      <c r="G8" s="149">
        <v>280</v>
      </c>
    </row>
    <row r="9" spans="1:7" ht="17.25" customHeight="1" x14ac:dyDescent="0.3">
      <c r="A9" s="35">
        <v>5</v>
      </c>
      <c r="B9" s="42">
        <v>45581</v>
      </c>
      <c r="C9" s="26" t="s">
        <v>369</v>
      </c>
      <c r="D9" s="17"/>
      <c r="E9" s="17"/>
      <c r="F9" s="28"/>
      <c r="G9" s="149">
        <v>750</v>
      </c>
    </row>
    <row r="10" spans="1:7" ht="17.25" customHeight="1" x14ac:dyDescent="0.3">
      <c r="A10" s="35">
        <v>7</v>
      </c>
      <c r="B10" s="42">
        <v>45593</v>
      </c>
      <c r="C10" s="26" t="s">
        <v>370</v>
      </c>
      <c r="D10" s="17"/>
      <c r="E10" s="17"/>
      <c r="F10" s="28"/>
      <c r="G10" s="149">
        <v>100</v>
      </c>
    </row>
    <row r="11" spans="1:7" ht="17.25" customHeight="1" x14ac:dyDescent="0.3">
      <c r="A11" s="46"/>
      <c r="B11" s="36"/>
      <c r="C11" s="26"/>
      <c r="D11" s="27" t="s">
        <v>52</v>
      </c>
      <c r="E11" s="27"/>
      <c r="F11" s="59">
        <f t="shared" ref="F11:G11" si="0">SUM(F3:F10)</f>
        <v>-7230</v>
      </c>
      <c r="G11" s="161">
        <f t="shared" si="0"/>
        <v>2670</v>
      </c>
    </row>
    <row r="12" spans="1:7" ht="17.25" customHeight="1" x14ac:dyDescent="0.3">
      <c r="A12" s="49"/>
      <c r="B12" s="50"/>
      <c r="C12" s="287" t="s">
        <v>73</v>
      </c>
      <c r="D12" s="248"/>
      <c r="E12" s="51"/>
      <c r="F12" s="162">
        <f>F11-G11</f>
        <v>-9900</v>
      </c>
      <c r="G12" s="163"/>
    </row>
    <row r="13" spans="1:7" ht="17.25" customHeight="1" x14ac:dyDescent="0.3"/>
    <row r="14" spans="1:7" ht="17.25" customHeight="1" x14ac:dyDescent="0.3"/>
    <row r="15" spans="1:7" ht="17.25" customHeight="1" x14ac:dyDescent="0.3"/>
    <row r="16" spans="1:7" ht="17.25" customHeight="1" x14ac:dyDescent="0.3"/>
    <row r="17" ht="17.25" customHeight="1" x14ac:dyDescent="0.3"/>
    <row r="18" ht="17.25" customHeight="1" x14ac:dyDescent="0.3"/>
    <row r="19" ht="17.25" customHeight="1" x14ac:dyDescent="0.3"/>
    <row r="20" ht="17.25" customHeight="1" x14ac:dyDescent="0.3"/>
    <row r="21" ht="17.25" customHeight="1" x14ac:dyDescent="0.3"/>
    <row r="22" ht="17.25" customHeight="1" x14ac:dyDescent="0.3"/>
    <row r="23" ht="17.25" customHeight="1" x14ac:dyDescent="0.3"/>
    <row r="24" ht="17.25" customHeight="1" x14ac:dyDescent="0.3"/>
    <row r="25" ht="17.25" customHeight="1" x14ac:dyDescent="0.3"/>
    <row r="26" ht="17.25" customHeight="1" x14ac:dyDescent="0.3"/>
    <row r="27" ht="17.25" customHeight="1" x14ac:dyDescent="0.3"/>
    <row r="28" ht="17.25" customHeight="1" x14ac:dyDescent="0.3"/>
    <row r="29" ht="17.25" customHeight="1" x14ac:dyDescent="0.3"/>
    <row r="30" ht="17.25" customHeight="1" x14ac:dyDescent="0.3"/>
    <row r="31" ht="17.25" customHeight="1" x14ac:dyDescent="0.3"/>
    <row r="32" ht="17.25" customHeight="1" x14ac:dyDescent="0.3"/>
    <row r="33" ht="17.25" customHeight="1" x14ac:dyDescent="0.3"/>
    <row r="34" ht="17.25" customHeight="1" x14ac:dyDescent="0.3"/>
    <row r="35" ht="17.25" customHeight="1" x14ac:dyDescent="0.3"/>
    <row r="36" ht="17.25" customHeight="1" x14ac:dyDescent="0.3"/>
    <row r="37" ht="17.25" customHeight="1" x14ac:dyDescent="0.3"/>
    <row r="38" ht="17.25" customHeight="1" x14ac:dyDescent="0.3"/>
    <row r="39" ht="17.25" customHeight="1" x14ac:dyDescent="0.3"/>
    <row r="40" ht="17.25" customHeight="1" x14ac:dyDescent="0.3"/>
    <row r="41" ht="17.25" customHeight="1" x14ac:dyDescent="0.3"/>
    <row r="42" ht="17.25" customHeight="1" x14ac:dyDescent="0.3"/>
    <row r="43" ht="17.25" customHeight="1" x14ac:dyDescent="0.3"/>
    <row r="44" ht="17.25" customHeight="1" x14ac:dyDescent="0.3"/>
    <row r="45" ht="17.25" customHeight="1" x14ac:dyDescent="0.3"/>
    <row r="46" ht="17.25" customHeight="1" x14ac:dyDescent="0.3"/>
    <row r="47" ht="17.25" customHeight="1" x14ac:dyDescent="0.3"/>
    <row r="48" ht="17.25" customHeight="1" x14ac:dyDescent="0.3"/>
    <row r="49" ht="17.25" customHeight="1" x14ac:dyDescent="0.3"/>
    <row r="50" ht="17.25" customHeight="1" x14ac:dyDescent="0.3"/>
    <row r="51" ht="17.25" customHeight="1" x14ac:dyDescent="0.3"/>
    <row r="52" ht="17.25" customHeight="1" x14ac:dyDescent="0.3"/>
    <row r="53" ht="17.25" customHeight="1" x14ac:dyDescent="0.3"/>
    <row r="54" ht="17.25" customHeight="1" x14ac:dyDescent="0.3"/>
    <row r="55" ht="17.25" customHeight="1" x14ac:dyDescent="0.3"/>
    <row r="56" ht="17.25" customHeight="1" x14ac:dyDescent="0.3"/>
    <row r="57" ht="17.25" customHeight="1" x14ac:dyDescent="0.3"/>
    <row r="58" ht="17.25" customHeight="1" x14ac:dyDescent="0.3"/>
    <row r="59" ht="17.25" customHeight="1" x14ac:dyDescent="0.3"/>
    <row r="60" ht="17.25" customHeight="1" x14ac:dyDescent="0.3"/>
    <row r="61" ht="17.25" customHeight="1" x14ac:dyDescent="0.3"/>
    <row r="62" ht="17.25" customHeight="1" x14ac:dyDescent="0.3"/>
    <row r="63" ht="17.25" customHeight="1" x14ac:dyDescent="0.3"/>
    <row r="64" ht="17.25" customHeight="1" x14ac:dyDescent="0.3"/>
    <row r="65" ht="17.25" customHeight="1" x14ac:dyDescent="0.3"/>
    <row r="66" ht="17.25" customHeight="1" x14ac:dyDescent="0.3"/>
    <row r="67" ht="17.25" customHeight="1" x14ac:dyDescent="0.3"/>
    <row r="68" ht="17.25" customHeight="1" x14ac:dyDescent="0.3"/>
    <row r="69" ht="17.25" customHeight="1" x14ac:dyDescent="0.3"/>
    <row r="70" ht="17.25" customHeight="1" x14ac:dyDescent="0.3"/>
    <row r="71" ht="17.25" customHeight="1" x14ac:dyDescent="0.3"/>
    <row r="72" ht="17.25" customHeight="1" x14ac:dyDescent="0.3"/>
    <row r="73" ht="17.25" customHeight="1" x14ac:dyDescent="0.3"/>
    <row r="74" ht="17.25" customHeight="1" x14ac:dyDescent="0.3"/>
    <row r="75" ht="17.25" customHeight="1" x14ac:dyDescent="0.3"/>
    <row r="76" ht="17.25" customHeight="1" x14ac:dyDescent="0.3"/>
    <row r="77" ht="17.25" customHeight="1" x14ac:dyDescent="0.3"/>
    <row r="78" ht="17.25" customHeight="1" x14ac:dyDescent="0.3"/>
    <row r="79" ht="17.25" customHeight="1" x14ac:dyDescent="0.3"/>
    <row r="80" ht="17.25" customHeight="1" x14ac:dyDescent="0.3"/>
    <row r="81" ht="17.25" customHeight="1" x14ac:dyDescent="0.3"/>
    <row r="82" ht="17.25" customHeight="1" x14ac:dyDescent="0.3"/>
    <row r="83" ht="17.25" customHeight="1" x14ac:dyDescent="0.3"/>
    <row r="84" ht="17.25" customHeight="1" x14ac:dyDescent="0.3"/>
    <row r="85" ht="17.25" customHeight="1" x14ac:dyDescent="0.3"/>
    <row r="86" ht="17.25" customHeight="1" x14ac:dyDescent="0.3"/>
    <row r="87" ht="17.25" customHeight="1" x14ac:dyDescent="0.3"/>
    <row r="88" ht="17.25" customHeight="1" x14ac:dyDescent="0.3"/>
    <row r="89" ht="17.25" customHeight="1" x14ac:dyDescent="0.3"/>
    <row r="90" ht="17.25" customHeight="1" x14ac:dyDescent="0.3"/>
    <row r="91" ht="17.25" customHeight="1" x14ac:dyDescent="0.3"/>
    <row r="92" ht="17.25" customHeight="1" x14ac:dyDescent="0.3"/>
    <row r="93" ht="17.25" customHeight="1" x14ac:dyDescent="0.3"/>
    <row r="94" ht="17.25" customHeight="1" x14ac:dyDescent="0.3"/>
    <row r="95" ht="17.25" customHeight="1" x14ac:dyDescent="0.3"/>
    <row r="96" ht="17.25" customHeight="1" x14ac:dyDescent="0.3"/>
    <row r="97" ht="17.25" customHeight="1" x14ac:dyDescent="0.3"/>
    <row r="98" ht="17.25" customHeight="1" x14ac:dyDescent="0.3"/>
    <row r="99" ht="17.25" customHeight="1" x14ac:dyDescent="0.3"/>
    <row r="100" ht="17.25" customHeight="1" x14ac:dyDescent="0.3"/>
    <row r="101" ht="17.25" customHeight="1" x14ac:dyDescent="0.3"/>
    <row r="102" ht="17.25" customHeight="1" x14ac:dyDescent="0.3"/>
    <row r="103" ht="17.25" customHeight="1" x14ac:dyDescent="0.3"/>
    <row r="104" ht="17.25" customHeight="1" x14ac:dyDescent="0.3"/>
    <row r="105" ht="17.25" customHeight="1" x14ac:dyDescent="0.3"/>
    <row r="106" ht="17.25" customHeight="1" x14ac:dyDescent="0.3"/>
    <row r="107" ht="17.25" customHeight="1" x14ac:dyDescent="0.3"/>
    <row r="108" ht="17.25" customHeight="1" x14ac:dyDescent="0.3"/>
    <row r="109" ht="17.25" customHeight="1" x14ac:dyDescent="0.3"/>
    <row r="110" ht="17.25" customHeight="1" x14ac:dyDescent="0.3"/>
    <row r="111" ht="17.25" customHeight="1" x14ac:dyDescent="0.3"/>
    <row r="112" ht="17.25" customHeight="1" x14ac:dyDescent="0.3"/>
    <row r="113" ht="17.25" customHeight="1" x14ac:dyDescent="0.3"/>
    <row r="114" ht="17.25" customHeight="1" x14ac:dyDescent="0.3"/>
    <row r="115" ht="17.25" customHeight="1" x14ac:dyDescent="0.3"/>
    <row r="116" ht="17.25" customHeight="1" x14ac:dyDescent="0.3"/>
    <row r="117" ht="17.25" customHeight="1" x14ac:dyDescent="0.3"/>
    <row r="118" ht="17.25" customHeight="1" x14ac:dyDescent="0.3"/>
    <row r="119" ht="17.25" customHeight="1" x14ac:dyDescent="0.3"/>
    <row r="120" ht="17.25" customHeight="1" x14ac:dyDescent="0.3"/>
    <row r="121" ht="17.25" customHeight="1" x14ac:dyDescent="0.3"/>
    <row r="122" ht="17.25" customHeight="1" x14ac:dyDescent="0.3"/>
    <row r="123" ht="17.25" customHeight="1" x14ac:dyDescent="0.3"/>
    <row r="124" ht="17.25" customHeight="1" x14ac:dyDescent="0.3"/>
    <row r="125" ht="17.25" customHeight="1" x14ac:dyDescent="0.3"/>
    <row r="126" ht="17.25" customHeight="1" x14ac:dyDescent="0.3"/>
    <row r="127" ht="17.25" customHeight="1" x14ac:dyDescent="0.3"/>
    <row r="128" ht="17.25" customHeight="1" x14ac:dyDescent="0.3"/>
    <row r="129" ht="17.25" customHeight="1" x14ac:dyDescent="0.3"/>
    <row r="130" ht="17.25" customHeight="1" x14ac:dyDescent="0.3"/>
    <row r="131" ht="17.25" customHeight="1" x14ac:dyDescent="0.3"/>
    <row r="132" ht="17.25" customHeight="1" x14ac:dyDescent="0.3"/>
    <row r="133" ht="17.25" customHeight="1" x14ac:dyDescent="0.3"/>
    <row r="134" ht="17.25" customHeight="1" x14ac:dyDescent="0.3"/>
    <row r="135" ht="17.25" customHeight="1" x14ac:dyDescent="0.3"/>
    <row r="136" ht="17.25" customHeight="1" x14ac:dyDescent="0.3"/>
    <row r="137" ht="17.25" customHeight="1" x14ac:dyDescent="0.3"/>
    <row r="138" ht="17.25" customHeight="1" x14ac:dyDescent="0.3"/>
    <row r="139" ht="17.25" customHeight="1" x14ac:dyDescent="0.3"/>
    <row r="140" ht="17.25" customHeight="1" x14ac:dyDescent="0.3"/>
    <row r="141" ht="17.25" customHeight="1" x14ac:dyDescent="0.3"/>
    <row r="142" ht="17.25" customHeight="1" x14ac:dyDescent="0.3"/>
    <row r="143" ht="17.25" customHeight="1" x14ac:dyDescent="0.3"/>
    <row r="144" ht="17.25" customHeight="1" x14ac:dyDescent="0.3"/>
    <row r="145" ht="17.25" customHeight="1" x14ac:dyDescent="0.3"/>
    <row r="146" ht="17.25" customHeight="1" x14ac:dyDescent="0.3"/>
    <row r="147" ht="17.25" customHeight="1" x14ac:dyDescent="0.3"/>
    <row r="148" ht="17.25" customHeight="1" x14ac:dyDescent="0.3"/>
    <row r="149" ht="17.25" customHeight="1" x14ac:dyDescent="0.3"/>
    <row r="150" ht="17.25" customHeight="1" x14ac:dyDescent="0.3"/>
    <row r="151" ht="17.25" customHeight="1" x14ac:dyDescent="0.3"/>
    <row r="152" ht="17.25" customHeight="1" x14ac:dyDescent="0.3"/>
    <row r="153" ht="17.25" customHeight="1" x14ac:dyDescent="0.3"/>
    <row r="154" ht="17.25" customHeight="1" x14ac:dyDescent="0.3"/>
    <row r="155" ht="17.25" customHeight="1" x14ac:dyDescent="0.3"/>
    <row r="156" ht="17.25" customHeight="1" x14ac:dyDescent="0.3"/>
    <row r="157" ht="17.25" customHeight="1" x14ac:dyDescent="0.3"/>
    <row r="158" ht="17.25" customHeight="1" x14ac:dyDescent="0.3"/>
    <row r="159" ht="17.25" customHeight="1" x14ac:dyDescent="0.3"/>
    <row r="160" ht="17.25" customHeight="1" x14ac:dyDescent="0.3"/>
    <row r="161" ht="17.25" customHeight="1" x14ac:dyDescent="0.3"/>
    <row r="162" ht="17.25" customHeight="1" x14ac:dyDescent="0.3"/>
    <row r="163" ht="17.25" customHeight="1" x14ac:dyDescent="0.3"/>
    <row r="164" ht="17.25" customHeight="1" x14ac:dyDescent="0.3"/>
    <row r="165" ht="17.25" customHeight="1" x14ac:dyDescent="0.3"/>
    <row r="166" ht="17.25" customHeight="1" x14ac:dyDescent="0.3"/>
    <row r="167" ht="17.25" customHeight="1" x14ac:dyDescent="0.3"/>
    <row r="168" ht="17.25" customHeight="1" x14ac:dyDescent="0.3"/>
    <row r="169" ht="17.25" customHeight="1" x14ac:dyDescent="0.3"/>
    <row r="170" ht="17.25" customHeight="1" x14ac:dyDescent="0.3"/>
    <row r="171" ht="17.25" customHeight="1" x14ac:dyDescent="0.3"/>
    <row r="172" ht="17.25" customHeight="1" x14ac:dyDescent="0.3"/>
    <row r="173" ht="17.25" customHeight="1" x14ac:dyDescent="0.3"/>
    <row r="174" ht="17.25" customHeight="1" x14ac:dyDescent="0.3"/>
    <row r="175" ht="17.25" customHeight="1" x14ac:dyDescent="0.3"/>
    <row r="176" ht="17.25" customHeight="1" x14ac:dyDescent="0.3"/>
    <row r="177" ht="17.25" customHeight="1" x14ac:dyDescent="0.3"/>
    <row r="178" ht="17.25" customHeight="1" x14ac:dyDescent="0.3"/>
    <row r="179" ht="17.25" customHeight="1" x14ac:dyDescent="0.3"/>
    <row r="180" ht="17.25" customHeight="1" x14ac:dyDescent="0.3"/>
    <row r="181" ht="17.25" customHeight="1" x14ac:dyDescent="0.3"/>
    <row r="182" ht="17.25" customHeight="1" x14ac:dyDescent="0.3"/>
    <row r="183" ht="17.25" customHeight="1" x14ac:dyDescent="0.3"/>
    <row r="184" ht="17.25" customHeight="1" x14ac:dyDescent="0.3"/>
    <row r="185" ht="17.25" customHeight="1" x14ac:dyDescent="0.3"/>
    <row r="186" ht="17.25" customHeight="1" x14ac:dyDescent="0.3"/>
    <row r="187" ht="17.25" customHeight="1" x14ac:dyDescent="0.3"/>
    <row r="188" ht="17.25" customHeight="1" x14ac:dyDescent="0.3"/>
    <row r="189" ht="17.25" customHeight="1" x14ac:dyDescent="0.3"/>
    <row r="190" ht="17.25" customHeight="1" x14ac:dyDescent="0.3"/>
    <row r="191" ht="17.25" customHeight="1" x14ac:dyDescent="0.3"/>
    <row r="192" ht="17.25" customHeight="1" x14ac:dyDescent="0.3"/>
    <row r="193" ht="17.25" customHeight="1" x14ac:dyDescent="0.3"/>
    <row r="194" ht="17.25" customHeight="1" x14ac:dyDescent="0.3"/>
    <row r="195" ht="17.25" customHeight="1" x14ac:dyDescent="0.3"/>
    <row r="196" ht="17.25" customHeight="1" x14ac:dyDescent="0.3"/>
    <row r="197" ht="17.25" customHeight="1" x14ac:dyDescent="0.3"/>
    <row r="198" ht="17.25" customHeight="1" x14ac:dyDescent="0.3"/>
    <row r="199" ht="17.25" customHeight="1" x14ac:dyDescent="0.3"/>
    <row r="200" ht="17.25" customHeight="1" x14ac:dyDescent="0.3"/>
    <row r="201" ht="17.25" customHeight="1" x14ac:dyDescent="0.3"/>
    <row r="202" ht="17.25" customHeight="1" x14ac:dyDescent="0.3"/>
    <row r="203" ht="17.25" customHeight="1" x14ac:dyDescent="0.3"/>
    <row r="204" ht="17.25" customHeight="1" x14ac:dyDescent="0.3"/>
    <row r="205" ht="17.25" customHeight="1" x14ac:dyDescent="0.3"/>
    <row r="206" ht="17.25" customHeight="1" x14ac:dyDescent="0.3"/>
    <row r="207" ht="17.25" customHeight="1" x14ac:dyDescent="0.3"/>
    <row r="208" ht="17.25" customHeight="1" x14ac:dyDescent="0.3"/>
    <row r="209" ht="17.25" customHeight="1" x14ac:dyDescent="0.3"/>
    <row r="210" ht="17.25" customHeight="1" x14ac:dyDescent="0.3"/>
    <row r="211" ht="17.25" customHeight="1" x14ac:dyDescent="0.3"/>
    <row r="212" ht="17.25" customHeight="1" x14ac:dyDescent="0.3"/>
    <row r="213" ht="17.25" customHeight="1" x14ac:dyDescent="0.3"/>
    <row r="214" ht="17.25" customHeight="1" x14ac:dyDescent="0.3"/>
    <row r="215" ht="17.25" customHeight="1" x14ac:dyDescent="0.3"/>
    <row r="216" ht="17.25" customHeight="1" x14ac:dyDescent="0.3"/>
    <row r="217" ht="17.25" customHeight="1" x14ac:dyDescent="0.3"/>
    <row r="218" ht="17.25" customHeight="1" x14ac:dyDescent="0.3"/>
    <row r="219" ht="17.25" customHeight="1" x14ac:dyDescent="0.3"/>
    <row r="220" ht="17.25" customHeight="1" x14ac:dyDescent="0.3"/>
    <row r="221" ht="17.25" customHeight="1" x14ac:dyDescent="0.3"/>
    <row r="222" ht="17.25" customHeight="1" x14ac:dyDescent="0.3"/>
    <row r="223" ht="17.25" customHeight="1" x14ac:dyDescent="0.3"/>
    <row r="224" ht="17.25" customHeight="1" x14ac:dyDescent="0.3"/>
    <row r="225" ht="17.25" customHeight="1" x14ac:dyDescent="0.3"/>
    <row r="226" ht="17.25" customHeight="1" x14ac:dyDescent="0.3"/>
    <row r="227" ht="17.25" customHeight="1" x14ac:dyDescent="0.3"/>
    <row r="228" ht="17.25" customHeight="1" x14ac:dyDescent="0.3"/>
    <row r="229" ht="17.25" customHeight="1" x14ac:dyDescent="0.3"/>
    <row r="230" ht="17.25" customHeight="1" x14ac:dyDescent="0.3"/>
    <row r="231" ht="17.25" customHeight="1" x14ac:dyDescent="0.3"/>
    <row r="232" ht="17.25" customHeight="1" x14ac:dyDescent="0.3"/>
    <row r="233" ht="17.25" customHeight="1" x14ac:dyDescent="0.3"/>
    <row r="234" ht="17.25" customHeight="1" x14ac:dyDescent="0.3"/>
    <row r="235" ht="17.25" customHeight="1" x14ac:dyDescent="0.3"/>
    <row r="236" ht="17.25" customHeight="1" x14ac:dyDescent="0.3"/>
    <row r="237" ht="17.25" customHeight="1" x14ac:dyDescent="0.3"/>
    <row r="238" ht="17.25" customHeight="1" x14ac:dyDescent="0.3"/>
    <row r="239" ht="17.25" customHeight="1" x14ac:dyDescent="0.3"/>
    <row r="240" ht="17.25" customHeight="1" x14ac:dyDescent="0.3"/>
    <row r="241" ht="17.25" customHeight="1" x14ac:dyDescent="0.3"/>
    <row r="242" ht="17.25" customHeight="1" x14ac:dyDescent="0.3"/>
    <row r="243" ht="17.25" customHeight="1" x14ac:dyDescent="0.3"/>
    <row r="244" ht="17.25" customHeight="1" x14ac:dyDescent="0.3"/>
    <row r="245" ht="17.25" customHeight="1" x14ac:dyDescent="0.3"/>
    <row r="246" ht="17.25" customHeight="1" x14ac:dyDescent="0.3"/>
    <row r="247" ht="17.25" customHeight="1" x14ac:dyDescent="0.3"/>
    <row r="248" ht="17.25" customHeight="1" x14ac:dyDescent="0.3"/>
    <row r="249" ht="17.25" customHeight="1" x14ac:dyDescent="0.3"/>
    <row r="250" ht="17.25" customHeight="1" x14ac:dyDescent="0.3"/>
    <row r="251" ht="17.25" customHeight="1" x14ac:dyDescent="0.3"/>
    <row r="252" ht="17.25" customHeight="1" x14ac:dyDescent="0.3"/>
    <row r="253" ht="17.25" customHeight="1" x14ac:dyDescent="0.3"/>
    <row r="254" ht="17.25" customHeight="1" x14ac:dyDescent="0.3"/>
    <row r="255" ht="17.25" customHeight="1" x14ac:dyDescent="0.3"/>
    <row r="256" ht="17.25" customHeight="1" x14ac:dyDescent="0.3"/>
    <row r="257" ht="17.25" customHeight="1" x14ac:dyDescent="0.3"/>
    <row r="258" ht="17.25" customHeight="1" x14ac:dyDescent="0.3"/>
    <row r="259" ht="17.25" customHeight="1" x14ac:dyDescent="0.3"/>
    <row r="260" ht="17.25" customHeight="1" x14ac:dyDescent="0.3"/>
    <row r="261" ht="17.25" customHeight="1" x14ac:dyDescent="0.3"/>
    <row r="262" ht="17.25" customHeight="1" x14ac:dyDescent="0.3"/>
    <row r="263" ht="17.25" customHeight="1" x14ac:dyDescent="0.3"/>
    <row r="264" ht="17.25" customHeight="1" x14ac:dyDescent="0.3"/>
    <row r="265" ht="17.25" customHeight="1" x14ac:dyDescent="0.3"/>
    <row r="266" ht="17.25" customHeight="1" x14ac:dyDescent="0.3"/>
    <row r="267" ht="17.25" customHeight="1" x14ac:dyDescent="0.3"/>
    <row r="268" ht="17.25" customHeight="1" x14ac:dyDescent="0.3"/>
    <row r="269" ht="17.25" customHeight="1" x14ac:dyDescent="0.3"/>
    <row r="270" ht="17.25" customHeight="1" x14ac:dyDescent="0.3"/>
    <row r="271" ht="17.25" customHeight="1" x14ac:dyDescent="0.3"/>
    <row r="272" ht="17.25" customHeight="1" x14ac:dyDescent="0.3"/>
    <row r="273" ht="17.25" customHeight="1" x14ac:dyDescent="0.3"/>
    <row r="274" ht="17.25" customHeight="1" x14ac:dyDescent="0.3"/>
    <row r="275" ht="17.25" customHeight="1" x14ac:dyDescent="0.3"/>
    <row r="276" ht="17.25" customHeight="1" x14ac:dyDescent="0.3"/>
    <row r="277" ht="17.25" customHeight="1" x14ac:dyDescent="0.3"/>
    <row r="278" ht="17.25" customHeight="1" x14ac:dyDescent="0.3"/>
    <row r="279" ht="17.25" customHeight="1" x14ac:dyDescent="0.3"/>
    <row r="280" ht="17.25" customHeight="1" x14ac:dyDescent="0.3"/>
    <row r="281" ht="17.25" customHeight="1" x14ac:dyDescent="0.3"/>
    <row r="282" ht="17.25" customHeight="1" x14ac:dyDescent="0.3"/>
    <row r="283" ht="17.25" customHeight="1" x14ac:dyDescent="0.3"/>
    <row r="284" ht="17.25" customHeight="1" x14ac:dyDescent="0.3"/>
    <row r="285" ht="17.25" customHeight="1" x14ac:dyDescent="0.3"/>
    <row r="286" ht="17.25" customHeight="1" x14ac:dyDescent="0.3"/>
    <row r="287" ht="17.25" customHeight="1" x14ac:dyDescent="0.3"/>
    <row r="288" ht="17.25" customHeight="1" x14ac:dyDescent="0.3"/>
    <row r="289" ht="17.25" customHeight="1" x14ac:dyDescent="0.3"/>
    <row r="290" ht="17.25" customHeight="1" x14ac:dyDescent="0.3"/>
    <row r="291" ht="17.25" customHeight="1" x14ac:dyDescent="0.3"/>
    <row r="292" ht="17.25" customHeight="1" x14ac:dyDescent="0.3"/>
    <row r="293" ht="17.25" customHeight="1" x14ac:dyDescent="0.3"/>
    <row r="294" ht="17.25" customHeight="1" x14ac:dyDescent="0.3"/>
    <row r="295" ht="17.25" customHeight="1" x14ac:dyDescent="0.3"/>
    <row r="296" ht="17.25" customHeight="1" x14ac:dyDescent="0.3"/>
    <row r="297" ht="17.25" customHeight="1" x14ac:dyDescent="0.3"/>
    <row r="298" ht="17.25" customHeight="1" x14ac:dyDescent="0.3"/>
    <row r="299" ht="17.25" customHeight="1" x14ac:dyDescent="0.3"/>
    <row r="300" ht="17.25" customHeight="1" x14ac:dyDescent="0.3"/>
    <row r="301" ht="17.25" customHeight="1" x14ac:dyDescent="0.3"/>
    <row r="302" ht="17.25" customHeight="1" x14ac:dyDescent="0.3"/>
    <row r="303" ht="17.25" customHeight="1" x14ac:dyDescent="0.3"/>
    <row r="304" ht="17.25" customHeight="1" x14ac:dyDescent="0.3"/>
    <row r="305" ht="17.25" customHeight="1" x14ac:dyDescent="0.3"/>
    <row r="306" ht="17.25" customHeight="1" x14ac:dyDescent="0.3"/>
    <row r="307" ht="17.25" customHeight="1" x14ac:dyDescent="0.3"/>
    <row r="308" ht="17.25" customHeight="1" x14ac:dyDescent="0.3"/>
    <row r="309" ht="17.25" customHeight="1" x14ac:dyDescent="0.3"/>
    <row r="310" ht="17.25" customHeight="1" x14ac:dyDescent="0.3"/>
    <row r="311" ht="17.25" customHeight="1" x14ac:dyDescent="0.3"/>
    <row r="312" ht="17.25" customHeight="1" x14ac:dyDescent="0.3"/>
    <row r="313" ht="17.25" customHeight="1" x14ac:dyDescent="0.3"/>
    <row r="314" ht="17.25" customHeight="1" x14ac:dyDescent="0.3"/>
    <row r="315" ht="17.25" customHeight="1" x14ac:dyDescent="0.3"/>
    <row r="316" ht="17.25" customHeight="1" x14ac:dyDescent="0.3"/>
    <row r="317" ht="17.25" customHeight="1" x14ac:dyDescent="0.3"/>
    <row r="318" ht="17.25" customHeight="1" x14ac:dyDescent="0.3"/>
    <row r="319" ht="17.25" customHeight="1" x14ac:dyDescent="0.3"/>
    <row r="320" ht="17.25" customHeight="1" x14ac:dyDescent="0.3"/>
    <row r="321" ht="17.25" customHeight="1" x14ac:dyDescent="0.3"/>
    <row r="322" ht="17.25" customHeight="1" x14ac:dyDescent="0.3"/>
    <row r="323" ht="17.25" customHeight="1" x14ac:dyDescent="0.3"/>
    <row r="324" ht="17.25" customHeight="1" x14ac:dyDescent="0.3"/>
    <row r="325" ht="17.25" customHeight="1" x14ac:dyDescent="0.3"/>
    <row r="326" ht="17.25" customHeight="1" x14ac:dyDescent="0.3"/>
    <row r="327" ht="17.25" customHeight="1" x14ac:dyDescent="0.3"/>
    <row r="328" ht="17.25" customHeight="1" x14ac:dyDescent="0.3"/>
    <row r="329" ht="17.25" customHeight="1" x14ac:dyDescent="0.3"/>
    <row r="330" ht="17.25" customHeight="1" x14ac:dyDescent="0.3"/>
    <row r="331" ht="17.25" customHeight="1" x14ac:dyDescent="0.3"/>
    <row r="332" ht="17.25" customHeight="1" x14ac:dyDescent="0.3"/>
    <row r="333" ht="17.25" customHeight="1" x14ac:dyDescent="0.3"/>
    <row r="334" ht="17.25" customHeight="1" x14ac:dyDescent="0.3"/>
    <row r="335" ht="17.25" customHeight="1" x14ac:dyDescent="0.3"/>
    <row r="336" ht="17.25" customHeight="1" x14ac:dyDescent="0.3"/>
    <row r="337" ht="17.25" customHeight="1" x14ac:dyDescent="0.3"/>
    <row r="338" ht="17.25" customHeight="1" x14ac:dyDescent="0.3"/>
    <row r="339" ht="17.25" customHeight="1" x14ac:dyDescent="0.3"/>
    <row r="340" ht="17.25" customHeight="1" x14ac:dyDescent="0.3"/>
    <row r="341" ht="17.25" customHeight="1" x14ac:dyDescent="0.3"/>
    <row r="342" ht="17.25" customHeight="1" x14ac:dyDescent="0.3"/>
    <row r="343" ht="17.25" customHeight="1" x14ac:dyDescent="0.3"/>
    <row r="344" ht="17.25" customHeight="1" x14ac:dyDescent="0.3"/>
    <row r="345" ht="17.25" customHeight="1" x14ac:dyDescent="0.3"/>
    <row r="346" ht="17.25" customHeight="1" x14ac:dyDescent="0.3"/>
    <row r="347" ht="17.25" customHeight="1" x14ac:dyDescent="0.3"/>
    <row r="348" ht="17.25" customHeight="1" x14ac:dyDescent="0.3"/>
    <row r="349" ht="17.25" customHeight="1" x14ac:dyDescent="0.3"/>
    <row r="350" ht="17.25" customHeight="1" x14ac:dyDescent="0.3"/>
    <row r="351" ht="17.25" customHeight="1" x14ac:dyDescent="0.3"/>
    <row r="352" ht="17.25" customHeight="1" x14ac:dyDescent="0.3"/>
    <row r="353" ht="17.25" customHeight="1" x14ac:dyDescent="0.3"/>
    <row r="354" ht="17.25" customHeight="1" x14ac:dyDescent="0.3"/>
    <row r="355" ht="17.25" customHeight="1" x14ac:dyDescent="0.3"/>
    <row r="356" ht="17.25" customHeight="1" x14ac:dyDescent="0.3"/>
    <row r="357" ht="17.25" customHeight="1" x14ac:dyDescent="0.3"/>
    <row r="358" ht="17.25" customHeight="1" x14ac:dyDescent="0.3"/>
    <row r="359" ht="17.25" customHeight="1" x14ac:dyDescent="0.3"/>
    <row r="360" ht="17.25" customHeight="1" x14ac:dyDescent="0.3"/>
    <row r="361" ht="17.25" customHeight="1" x14ac:dyDescent="0.3"/>
    <row r="362" ht="17.25" customHeight="1" x14ac:dyDescent="0.3"/>
    <row r="363" ht="17.25" customHeight="1" x14ac:dyDescent="0.3"/>
    <row r="364" ht="17.25" customHeight="1" x14ac:dyDescent="0.3"/>
    <row r="365" ht="17.25" customHeight="1" x14ac:dyDescent="0.3"/>
    <row r="366" ht="17.25" customHeight="1" x14ac:dyDescent="0.3"/>
    <row r="367" ht="17.25" customHeight="1" x14ac:dyDescent="0.3"/>
    <row r="368" ht="17.25" customHeight="1" x14ac:dyDescent="0.3"/>
    <row r="369" ht="17.25" customHeight="1" x14ac:dyDescent="0.3"/>
    <row r="370" ht="17.25" customHeight="1" x14ac:dyDescent="0.3"/>
    <row r="371" ht="17.25" customHeight="1" x14ac:dyDescent="0.3"/>
    <row r="372" ht="17.25" customHeight="1" x14ac:dyDescent="0.3"/>
    <row r="373" ht="17.25" customHeight="1" x14ac:dyDescent="0.3"/>
    <row r="374" ht="17.25" customHeight="1" x14ac:dyDescent="0.3"/>
    <row r="375" ht="17.25" customHeight="1" x14ac:dyDescent="0.3"/>
    <row r="376" ht="17.25" customHeight="1" x14ac:dyDescent="0.3"/>
    <row r="377" ht="17.25" customHeight="1" x14ac:dyDescent="0.3"/>
    <row r="378" ht="17.25" customHeight="1" x14ac:dyDescent="0.3"/>
    <row r="379" ht="17.25" customHeight="1" x14ac:dyDescent="0.3"/>
    <row r="380" ht="17.25" customHeight="1" x14ac:dyDescent="0.3"/>
    <row r="381" ht="17.25" customHeight="1" x14ac:dyDescent="0.3"/>
    <row r="382" ht="17.25" customHeight="1" x14ac:dyDescent="0.3"/>
    <row r="383" ht="17.25" customHeight="1" x14ac:dyDescent="0.3"/>
    <row r="384" ht="17.25" customHeight="1" x14ac:dyDescent="0.3"/>
    <row r="385" ht="17.25" customHeight="1" x14ac:dyDescent="0.3"/>
    <row r="386" ht="17.25" customHeight="1" x14ac:dyDescent="0.3"/>
    <row r="387" ht="17.25" customHeight="1" x14ac:dyDescent="0.3"/>
    <row r="388" ht="17.25" customHeight="1" x14ac:dyDescent="0.3"/>
    <row r="389" ht="17.25" customHeight="1" x14ac:dyDescent="0.3"/>
    <row r="390" ht="17.25" customHeight="1" x14ac:dyDescent="0.3"/>
    <row r="391" ht="17.25" customHeight="1" x14ac:dyDescent="0.3"/>
    <row r="392" ht="17.25" customHeight="1" x14ac:dyDescent="0.3"/>
    <row r="393" ht="17.25" customHeight="1" x14ac:dyDescent="0.3"/>
    <row r="394" ht="17.25" customHeight="1" x14ac:dyDescent="0.3"/>
    <row r="395" ht="17.25" customHeight="1" x14ac:dyDescent="0.3"/>
    <row r="396" ht="17.25" customHeight="1" x14ac:dyDescent="0.3"/>
    <row r="397" ht="17.25" customHeight="1" x14ac:dyDescent="0.3"/>
    <row r="398" ht="17.25" customHeight="1" x14ac:dyDescent="0.3"/>
    <row r="399" ht="17.25" customHeight="1" x14ac:dyDescent="0.3"/>
    <row r="400" ht="17.25" customHeight="1" x14ac:dyDescent="0.3"/>
    <row r="401" ht="17.25" customHeight="1" x14ac:dyDescent="0.3"/>
    <row r="402" ht="17.25" customHeight="1" x14ac:dyDescent="0.3"/>
    <row r="403" ht="17.25" customHeight="1" x14ac:dyDescent="0.3"/>
    <row r="404" ht="17.25" customHeight="1" x14ac:dyDescent="0.3"/>
    <row r="405" ht="17.25" customHeight="1" x14ac:dyDescent="0.3"/>
    <row r="406" ht="17.25" customHeight="1" x14ac:dyDescent="0.3"/>
    <row r="407" ht="17.25" customHeight="1" x14ac:dyDescent="0.3"/>
    <row r="408" ht="17.25" customHeight="1" x14ac:dyDescent="0.3"/>
    <row r="409" ht="17.25" customHeight="1" x14ac:dyDescent="0.3"/>
    <row r="410" ht="17.25" customHeight="1" x14ac:dyDescent="0.3"/>
    <row r="411" ht="17.25" customHeight="1" x14ac:dyDescent="0.3"/>
    <row r="412" ht="17.25" customHeight="1" x14ac:dyDescent="0.3"/>
    <row r="413" ht="17.25" customHeight="1" x14ac:dyDescent="0.3"/>
    <row r="414" ht="17.25" customHeight="1" x14ac:dyDescent="0.3"/>
    <row r="415" ht="17.25" customHeight="1" x14ac:dyDescent="0.3"/>
    <row r="416" ht="17.25" customHeight="1" x14ac:dyDescent="0.3"/>
    <row r="417" ht="17.25" customHeight="1" x14ac:dyDescent="0.3"/>
    <row r="418" ht="17.25" customHeight="1" x14ac:dyDescent="0.3"/>
    <row r="419" ht="17.25" customHeight="1" x14ac:dyDescent="0.3"/>
    <row r="420" ht="17.25" customHeight="1" x14ac:dyDescent="0.3"/>
    <row r="421" ht="17.25" customHeight="1" x14ac:dyDescent="0.3"/>
    <row r="422" ht="17.25" customHeight="1" x14ac:dyDescent="0.3"/>
    <row r="423" ht="17.25" customHeight="1" x14ac:dyDescent="0.3"/>
    <row r="424" ht="17.25" customHeight="1" x14ac:dyDescent="0.3"/>
    <row r="425" ht="17.25" customHeight="1" x14ac:dyDescent="0.3"/>
    <row r="426" ht="17.25" customHeight="1" x14ac:dyDescent="0.3"/>
    <row r="427" ht="17.25" customHeight="1" x14ac:dyDescent="0.3"/>
    <row r="428" ht="17.25" customHeight="1" x14ac:dyDescent="0.3"/>
    <row r="429" ht="17.25" customHeight="1" x14ac:dyDescent="0.3"/>
    <row r="430" ht="17.25" customHeight="1" x14ac:dyDescent="0.3"/>
    <row r="431" ht="17.25" customHeight="1" x14ac:dyDescent="0.3"/>
    <row r="432" ht="17.25" customHeight="1" x14ac:dyDescent="0.3"/>
    <row r="433" ht="17.25" customHeight="1" x14ac:dyDescent="0.3"/>
    <row r="434" ht="17.25" customHeight="1" x14ac:dyDescent="0.3"/>
    <row r="435" ht="17.25" customHeight="1" x14ac:dyDescent="0.3"/>
    <row r="436" ht="17.25" customHeight="1" x14ac:dyDescent="0.3"/>
    <row r="437" ht="17.25" customHeight="1" x14ac:dyDescent="0.3"/>
    <row r="438" ht="17.25" customHeight="1" x14ac:dyDescent="0.3"/>
    <row r="439" ht="17.25" customHeight="1" x14ac:dyDescent="0.3"/>
    <row r="440" ht="17.25" customHeight="1" x14ac:dyDescent="0.3"/>
    <row r="441" ht="17.25" customHeight="1" x14ac:dyDescent="0.3"/>
    <row r="442" ht="17.25" customHeight="1" x14ac:dyDescent="0.3"/>
    <row r="443" ht="17.25" customHeight="1" x14ac:dyDescent="0.3"/>
    <row r="444" ht="17.25" customHeight="1" x14ac:dyDescent="0.3"/>
    <row r="445" ht="17.25" customHeight="1" x14ac:dyDescent="0.3"/>
    <row r="446" ht="17.25" customHeight="1" x14ac:dyDescent="0.3"/>
    <row r="447" ht="17.25" customHeight="1" x14ac:dyDescent="0.3"/>
    <row r="448" ht="17.25" customHeight="1" x14ac:dyDescent="0.3"/>
    <row r="449" ht="17.25" customHeight="1" x14ac:dyDescent="0.3"/>
    <row r="450" ht="17.25" customHeight="1" x14ac:dyDescent="0.3"/>
    <row r="451" ht="17.25" customHeight="1" x14ac:dyDescent="0.3"/>
    <row r="452" ht="17.25" customHeight="1" x14ac:dyDescent="0.3"/>
    <row r="453" ht="17.25" customHeight="1" x14ac:dyDescent="0.3"/>
    <row r="454" ht="17.25" customHeight="1" x14ac:dyDescent="0.3"/>
    <row r="455" ht="17.25" customHeight="1" x14ac:dyDescent="0.3"/>
    <row r="456" ht="17.25" customHeight="1" x14ac:dyDescent="0.3"/>
    <row r="457" ht="17.25" customHeight="1" x14ac:dyDescent="0.3"/>
    <row r="458" ht="17.25" customHeight="1" x14ac:dyDescent="0.3"/>
    <row r="459" ht="17.25" customHeight="1" x14ac:dyDescent="0.3"/>
    <row r="460" ht="17.25" customHeight="1" x14ac:dyDescent="0.3"/>
    <row r="461" ht="17.25" customHeight="1" x14ac:dyDescent="0.3"/>
    <row r="462" ht="17.25" customHeight="1" x14ac:dyDescent="0.3"/>
    <row r="463" ht="17.25" customHeight="1" x14ac:dyDescent="0.3"/>
    <row r="464" ht="17.25" customHeight="1" x14ac:dyDescent="0.3"/>
    <row r="465" ht="17.25" customHeight="1" x14ac:dyDescent="0.3"/>
    <row r="466" ht="17.25" customHeight="1" x14ac:dyDescent="0.3"/>
    <row r="467" ht="17.25" customHeight="1" x14ac:dyDescent="0.3"/>
    <row r="468" ht="17.25" customHeight="1" x14ac:dyDescent="0.3"/>
    <row r="469" ht="17.25" customHeight="1" x14ac:dyDescent="0.3"/>
    <row r="470" ht="17.25" customHeight="1" x14ac:dyDescent="0.3"/>
    <row r="471" ht="17.25" customHeight="1" x14ac:dyDescent="0.3"/>
    <row r="472" ht="17.25" customHeight="1" x14ac:dyDescent="0.3"/>
    <row r="473" ht="17.25" customHeight="1" x14ac:dyDescent="0.3"/>
    <row r="474" ht="17.25" customHeight="1" x14ac:dyDescent="0.3"/>
    <row r="475" ht="17.25" customHeight="1" x14ac:dyDescent="0.3"/>
    <row r="476" ht="17.25" customHeight="1" x14ac:dyDescent="0.3"/>
    <row r="477" ht="17.25" customHeight="1" x14ac:dyDescent="0.3"/>
    <row r="478" ht="17.25" customHeight="1" x14ac:dyDescent="0.3"/>
    <row r="479" ht="17.25" customHeight="1" x14ac:dyDescent="0.3"/>
    <row r="480" ht="17.25" customHeight="1" x14ac:dyDescent="0.3"/>
    <row r="481" ht="17.25" customHeight="1" x14ac:dyDescent="0.3"/>
    <row r="482" ht="17.25" customHeight="1" x14ac:dyDescent="0.3"/>
    <row r="483" ht="17.25" customHeight="1" x14ac:dyDescent="0.3"/>
    <row r="484" ht="17.25" customHeight="1" x14ac:dyDescent="0.3"/>
    <row r="485" ht="17.25" customHeight="1" x14ac:dyDescent="0.3"/>
    <row r="486" ht="17.25" customHeight="1" x14ac:dyDescent="0.3"/>
    <row r="487" ht="17.25" customHeight="1" x14ac:dyDescent="0.3"/>
    <row r="488" ht="17.25" customHeight="1" x14ac:dyDescent="0.3"/>
    <row r="489" ht="17.25" customHeight="1" x14ac:dyDescent="0.3"/>
    <row r="490" ht="17.25" customHeight="1" x14ac:dyDescent="0.3"/>
    <row r="491" ht="17.25" customHeight="1" x14ac:dyDescent="0.3"/>
    <row r="492" ht="17.25" customHeight="1" x14ac:dyDescent="0.3"/>
    <row r="493" ht="17.25" customHeight="1" x14ac:dyDescent="0.3"/>
    <row r="494" ht="17.25" customHeight="1" x14ac:dyDescent="0.3"/>
    <row r="495" ht="17.25" customHeight="1" x14ac:dyDescent="0.3"/>
    <row r="496" ht="17.25" customHeight="1" x14ac:dyDescent="0.3"/>
    <row r="497" ht="17.25" customHeight="1" x14ac:dyDescent="0.3"/>
    <row r="498" ht="17.25" customHeight="1" x14ac:dyDescent="0.3"/>
    <row r="499" ht="17.25" customHeight="1" x14ac:dyDescent="0.3"/>
    <row r="500" ht="17.25" customHeight="1" x14ac:dyDescent="0.3"/>
    <row r="501" ht="17.25" customHeight="1" x14ac:dyDescent="0.3"/>
    <row r="502" ht="17.25" customHeight="1" x14ac:dyDescent="0.3"/>
    <row r="503" ht="17.25" customHeight="1" x14ac:dyDescent="0.3"/>
    <row r="504" ht="17.25" customHeight="1" x14ac:dyDescent="0.3"/>
    <row r="505" ht="17.25" customHeight="1" x14ac:dyDescent="0.3"/>
    <row r="506" ht="17.25" customHeight="1" x14ac:dyDescent="0.3"/>
    <row r="507" ht="17.25" customHeight="1" x14ac:dyDescent="0.3"/>
    <row r="508" ht="17.25" customHeight="1" x14ac:dyDescent="0.3"/>
    <row r="509" ht="17.25" customHeight="1" x14ac:dyDescent="0.3"/>
    <row r="510" ht="17.25" customHeight="1" x14ac:dyDescent="0.3"/>
    <row r="511" ht="17.25" customHeight="1" x14ac:dyDescent="0.3"/>
    <row r="512" ht="17.25" customHeight="1" x14ac:dyDescent="0.3"/>
    <row r="513" ht="17.25" customHeight="1" x14ac:dyDescent="0.3"/>
    <row r="514" ht="17.25" customHeight="1" x14ac:dyDescent="0.3"/>
    <row r="515" ht="17.25" customHeight="1" x14ac:dyDescent="0.3"/>
    <row r="516" ht="17.25" customHeight="1" x14ac:dyDescent="0.3"/>
    <row r="517" ht="17.25" customHeight="1" x14ac:dyDescent="0.3"/>
    <row r="518" ht="17.25" customHeight="1" x14ac:dyDescent="0.3"/>
    <row r="519" ht="17.25" customHeight="1" x14ac:dyDescent="0.3"/>
    <row r="520" ht="17.25" customHeight="1" x14ac:dyDescent="0.3"/>
    <row r="521" ht="17.25" customHeight="1" x14ac:dyDescent="0.3"/>
    <row r="522" ht="17.25" customHeight="1" x14ac:dyDescent="0.3"/>
    <row r="523" ht="17.25" customHeight="1" x14ac:dyDescent="0.3"/>
    <row r="524" ht="17.25" customHeight="1" x14ac:dyDescent="0.3"/>
    <row r="525" ht="17.25" customHeight="1" x14ac:dyDescent="0.3"/>
    <row r="526" ht="17.25" customHeight="1" x14ac:dyDescent="0.3"/>
    <row r="527" ht="17.25" customHeight="1" x14ac:dyDescent="0.3"/>
    <row r="528" ht="17.25" customHeight="1" x14ac:dyDescent="0.3"/>
    <row r="529" ht="17.25" customHeight="1" x14ac:dyDescent="0.3"/>
    <row r="530" ht="17.25" customHeight="1" x14ac:dyDescent="0.3"/>
    <row r="531" ht="17.25" customHeight="1" x14ac:dyDescent="0.3"/>
    <row r="532" ht="17.25" customHeight="1" x14ac:dyDescent="0.3"/>
    <row r="533" ht="17.25" customHeight="1" x14ac:dyDescent="0.3"/>
    <row r="534" ht="17.25" customHeight="1" x14ac:dyDescent="0.3"/>
    <row r="535" ht="17.25" customHeight="1" x14ac:dyDescent="0.3"/>
    <row r="536" ht="17.25" customHeight="1" x14ac:dyDescent="0.3"/>
    <row r="537" ht="17.25" customHeight="1" x14ac:dyDescent="0.3"/>
    <row r="538" ht="17.25" customHeight="1" x14ac:dyDescent="0.3"/>
    <row r="539" ht="17.25" customHeight="1" x14ac:dyDescent="0.3"/>
    <row r="540" ht="17.25" customHeight="1" x14ac:dyDescent="0.3"/>
    <row r="541" ht="17.25" customHeight="1" x14ac:dyDescent="0.3"/>
    <row r="542" ht="17.25" customHeight="1" x14ac:dyDescent="0.3"/>
    <row r="543" ht="17.25" customHeight="1" x14ac:dyDescent="0.3"/>
    <row r="544" ht="17.25" customHeight="1" x14ac:dyDescent="0.3"/>
    <row r="545" ht="17.25" customHeight="1" x14ac:dyDescent="0.3"/>
    <row r="546" ht="17.25" customHeight="1" x14ac:dyDescent="0.3"/>
    <row r="547" ht="17.25" customHeight="1" x14ac:dyDescent="0.3"/>
    <row r="548" ht="17.25" customHeight="1" x14ac:dyDescent="0.3"/>
    <row r="549" ht="17.25" customHeight="1" x14ac:dyDescent="0.3"/>
    <row r="550" ht="17.25" customHeight="1" x14ac:dyDescent="0.3"/>
    <row r="551" ht="17.25" customHeight="1" x14ac:dyDescent="0.3"/>
    <row r="552" ht="17.25" customHeight="1" x14ac:dyDescent="0.3"/>
    <row r="553" ht="17.25" customHeight="1" x14ac:dyDescent="0.3"/>
    <row r="554" ht="17.25" customHeight="1" x14ac:dyDescent="0.3"/>
    <row r="555" ht="17.25" customHeight="1" x14ac:dyDescent="0.3"/>
    <row r="556" ht="17.25" customHeight="1" x14ac:dyDescent="0.3"/>
    <row r="557" ht="17.25" customHeight="1" x14ac:dyDescent="0.3"/>
    <row r="558" ht="17.25" customHeight="1" x14ac:dyDescent="0.3"/>
    <row r="559" ht="17.25" customHeight="1" x14ac:dyDescent="0.3"/>
    <row r="560" ht="17.25" customHeight="1" x14ac:dyDescent="0.3"/>
    <row r="561" ht="17.25" customHeight="1" x14ac:dyDescent="0.3"/>
    <row r="562" ht="17.25" customHeight="1" x14ac:dyDescent="0.3"/>
    <row r="563" ht="17.25" customHeight="1" x14ac:dyDescent="0.3"/>
    <row r="564" ht="17.25" customHeight="1" x14ac:dyDescent="0.3"/>
    <row r="565" ht="17.25" customHeight="1" x14ac:dyDescent="0.3"/>
    <row r="566" ht="17.25" customHeight="1" x14ac:dyDescent="0.3"/>
    <row r="567" ht="17.25" customHeight="1" x14ac:dyDescent="0.3"/>
    <row r="568" ht="17.25" customHeight="1" x14ac:dyDescent="0.3"/>
    <row r="569" ht="17.25" customHeight="1" x14ac:dyDescent="0.3"/>
    <row r="570" ht="17.25" customHeight="1" x14ac:dyDescent="0.3"/>
    <row r="571" ht="17.25" customHeight="1" x14ac:dyDescent="0.3"/>
    <row r="572" ht="17.25" customHeight="1" x14ac:dyDescent="0.3"/>
    <row r="573" ht="17.25" customHeight="1" x14ac:dyDescent="0.3"/>
    <row r="574" ht="17.25" customHeight="1" x14ac:dyDescent="0.3"/>
    <row r="575" ht="17.25" customHeight="1" x14ac:dyDescent="0.3"/>
    <row r="576" ht="17.25" customHeight="1" x14ac:dyDescent="0.3"/>
    <row r="577" ht="17.25" customHeight="1" x14ac:dyDescent="0.3"/>
    <row r="578" ht="17.25" customHeight="1" x14ac:dyDescent="0.3"/>
    <row r="579" ht="17.25" customHeight="1" x14ac:dyDescent="0.3"/>
    <row r="580" ht="17.25" customHeight="1" x14ac:dyDescent="0.3"/>
    <row r="581" ht="17.25" customHeight="1" x14ac:dyDescent="0.3"/>
    <row r="582" ht="17.25" customHeight="1" x14ac:dyDescent="0.3"/>
    <row r="583" ht="17.25" customHeight="1" x14ac:dyDescent="0.3"/>
    <row r="584" ht="17.25" customHeight="1" x14ac:dyDescent="0.3"/>
    <row r="585" ht="17.25" customHeight="1" x14ac:dyDescent="0.3"/>
    <row r="586" ht="17.25" customHeight="1" x14ac:dyDescent="0.3"/>
    <row r="587" ht="17.25" customHeight="1" x14ac:dyDescent="0.3"/>
    <row r="588" ht="17.25" customHeight="1" x14ac:dyDescent="0.3"/>
    <row r="589" ht="17.25" customHeight="1" x14ac:dyDescent="0.3"/>
    <row r="590" ht="17.25" customHeight="1" x14ac:dyDescent="0.3"/>
    <row r="591" ht="17.25" customHeight="1" x14ac:dyDescent="0.3"/>
    <row r="592" ht="17.25" customHeight="1" x14ac:dyDescent="0.3"/>
    <row r="593" ht="17.25" customHeight="1" x14ac:dyDescent="0.3"/>
    <row r="594" ht="17.25" customHeight="1" x14ac:dyDescent="0.3"/>
    <row r="595" ht="17.25" customHeight="1" x14ac:dyDescent="0.3"/>
    <row r="596" ht="17.25" customHeight="1" x14ac:dyDescent="0.3"/>
    <row r="597" ht="17.25" customHeight="1" x14ac:dyDescent="0.3"/>
    <row r="598" ht="17.25" customHeight="1" x14ac:dyDescent="0.3"/>
    <row r="599" ht="17.25" customHeight="1" x14ac:dyDescent="0.3"/>
    <row r="600" ht="17.25" customHeight="1" x14ac:dyDescent="0.3"/>
    <row r="601" ht="17.25" customHeight="1" x14ac:dyDescent="0.3"/>
    <row r="602" ht="17.25" customHeight="1" x14ac:dyDescent="0.3"/>
    <row r="603" ht="17.25" customHeight="1" x14ac:dyDescent="0.3"/>
    <row r="604" ht="17.25" customHeight="1" x14ac:dyDescent="0.3"/>
    <row r="605" ht="17.25" customHeight="1" x14ac:dyDescent="0.3"/>
    <row r="606" ht="17.25" customHeight="1" x14ac:dyDescent="0.3"/>
    <row r="607" ht="17.25" customHeight="1" x14ac:dyDescent="0.3"/>
    <row r="608" ht="17.25" customHeight="1" x14ac:dyDescent="0.3"/>
    <row r="609" ht="17.25" customHeight="1" x14ac:dyDescent="0.3"/>
    <row r="610" ht="17.25" customHeight="1" x14ac:dyDescent="0.3"/>
    <row r="611" ht="17.25" customHeight="1" x14ac:dyDescent="0.3"/>
    <row r="612" ht="17.25" customHeight="1" x14ac:dyDescent="0.3"/>
    <row r="613" ht="17.25" customHeight="1" x14ac:dyDescent="0.3"/>
    <row r="614" ht="17.25" customHeight="1" x14ac:dyDescent="0.3"/>
    <row r="615" ht="17.25" customHeight="1" x14ac:dyDescent="0.3"/>
    <row r="616" ht="17.25" customHeight="1" x14ac:dyDescent="0.3"/>
    <row r="617" ht="17.25" customHeight="1" x14ac:dyDescent="0.3"/>
    <row r="618" ht="17.25" customHeight="1" x14ac:dyDescent="0.3"/>
    <row r="619" ht="17.25" customHeight="1" x14ac:dyDescent="0.3"/>
    <row r="620" ht="17.25" customHeight="1" x14ac:dyDescent="0.3"/>
    <row r="621" ht="17.25" customHeight="1" x14ac:dyDescent="0.3"/>
    <row r="622" ht="17.25" customHeight="1" x14ac:dyDescent="0.3"/>
    <row r="623" ht="17.25" customHeight="1" x14ac:dyDescent="0.3"/>
    <row r="624" ht="17.25" customHeight="1" x14ac:dyDescent="0.3"/>
    <row r="625" ht="17.25" customHeight="1" x14ac:dyDescent="0.3"/>
    <row r="626" ht="17.25" customHeight="1" x14ac:dyDescent="0.3"/>
    <row r="627" ht="17.25" customHeight="1" x14ac:dyDescent="0.3"/>
    <row r="628" ht="17.25" customHeight="1" x14ac:dyDescent="0.3"/>
    <row r="629" ht="17.25" customHeight="1" x14ac:dyDescent="0.3"/>
    <row r="630" ht="17.25" customHeight="1" x14ac:dyDescent="0.3"/>
    <row r="631" ht="17.25" customHeight="1" x14ac:dyDescent="0.3"/>
    <row r="632" ht="17.25" customHeight="1" x14ac:dyDescent="0.3"/>
    <row r="633" ht="17.25" customHeight="1" x14ac:dyDescent="0.3"/>
    <row r="634" ht="17.25" customHeight="1" x14ac:dyDescent="0.3"/>
    <row r="635" ht="17.25" customHeight="1" x14ac:dyDescent="0.3"/>
    <row r="636" ht="17.25" customHeight="1" x14ac:dyDescent="0.3"/>
    <row r="637" ht="17.25" customHeight="1" x14ac:dyDescent="0.3"/>
    <row r="638" ht="17.25" customHeight="1" x14ac:dyDescent="0.3"/>
    <row r="639" ht="17.25" customHeight="1" x14ac:dyDescent="0.3"/>
    <row r="640" ht="17.25" customHeight="1" x14ac:dyDescent="0.3"/>
    <row r="641" ht="17.25" customHeight="1" x14ac:dyDescent="0.3"/>
    <row r="642" ht="17.25" customHeight="1" x14ac:dyDescent="0.3"/>
    <row r="643" ht="17.25" customHeight="1" x14ac:dyDescent="0.3"/>
    <row r="644" ht="17.25" customHeight="1" x14ac:dyDescent="0.3"/>
    <row r="645" ht="17.25" customHeight="1" x14ac:dyDescent="0.3"/>
    <row r="646" ht="17.25" customHeight="1" x14ac:dyDescent="0.3"/>
    <row r="647" ht="17.25" customHeight="1" x14ac:dyDescent="0.3"/>
    <row r="648" ht="17.25" customHeight="1" x14ac:dyDescent="0.3"/>
    <row r="649" ht="17.25" customHeight="1" x14ac:dyDescent="0.3"/>
    <row r="650" ht="17.25" customHeight="1" x14ac:dyDescent="0.3"/>
    <row r="651" ht="17.25" customHeight="1" x14ac:dyDescent="0.3"/>
    <row r="652" ht="17.25" customHeight="1" x14ac:dyDescent="0.3"/>
    <row r="653" ht="17.25" customHeight="1" x14ac:dyDescent="0.3"/>
    <row r="654" ht="17.25" customHeight="1" x14ac:dyDescent="0.3"/>
    <row r="655" ht="17.25" customHeight="1" x14ac:dyDescent="0.3"/>
    <row r="656" ht="17.25" customHeight="1" x14ac:dyDescent="0.3"/>
    <row r="657" ht="17.25" customHeight="1" x14ac:dyDescent="0.3"/>
    <row r="658" ht="17.25" customHeight="1" x14ac:dyDescent="0.3"/>
    <row r="659" ht="17.25" customHeight="1" x14ac:dyDescent="0.3"/>
    <row r="660" ht="17.25" customHeight="1" x14ac:dyDescent="0.3"/>
    <row r="661" ht="17.25" customHeight="1" x14ac:dyDescent="0.3"/>
    <row r="662" ht="17.25" customHeight="1" x14ac:dyDescent="0.3"/>
    <row r="663" ht="17.25" customHeight="1" x14ac:dyDescent="0.3"/>
    <row r="664" ht="17.25" customHeight="1" x14ac:dyDescent="0.3"/>
    <row r="665" ht="17.25" customHeight="1" x14ac:dyDescent="0.3"/>
    <row r="666" ht="17.25" customHeight="1" x14ac:dyDescent="0.3"/>
    <row r="667" ht="17.25" customHeight="1" x14ac:dyDescent="0.3"/>
    <row r="668" ht="17.25" customHeight="1" x14ac:dyDescent="0.3"/>
    <row r="669" ht="17.25" customHeight="1" x14ac:dyDescent="0.3"/>
    <row r="670" ht="17.25" customHeight="1" x14ac:dyDescent="0.3"/>
    <row r="671" ht="17.25" customHeight="1" x14ac:dyDescent="0.3"/>
    <row r="672" ht="17.25" customHeight="1" x14ac:dyDescent="0.3"/>
    <row r="673" ht="17.25" customHeight="1" x14ac:dyDescent="0.3"/>
    <row r="674" ht="17.25" customHeight="1" x14ac:dyDescent="0.3"/>
    <row r="675" ht="17.25" customHeight="1" x14ac:dyDescent="0.3"/>
    <row r="676" ht="17.25" customHeight="1" x14ac:dyDescent="0.3"/>
    <row r="677" ht="17.25" customHeight="1" x14ac:dyDescent="0.3"/>
    <row r="678" ht="17.25" customHeight="1" x14ac:dyDescent="0.3"/>
    <row r="679" ht="17.25" customHeight="1" x14ac:dyDescent="0.3"/>
    <row r="680" ht="17.25" customHeight="1" x14ac:dyDescent="0.3"/>
    <row r="681" ht="17.25" customHeight="1" x14ac:dyDescent="0.3"/>
    <row r="682" ht="17.25" customHeight="1" x14ac:dyDescent="0.3"/>
    <row r="683" ht="17.25" customHeight="1" x14ac:dyDescent="0.3"/>
    <row r="684" ht="17.25" customHeight="1" x14ac:dyDescent="0.3"/>
    <row r="685" ht="17.25" customHeight="1" x14ac:dyDescent="0.3"/>
    <row r="686" ht="17.25" customHeight="1" x14ac:dyDescent="0.3"/>
    <row r="687" ht="17.25" customHeight="1" x14ac:dyDescent="0.3"/>
    <row r="688" ht="17.25" customHeight="1" x14ac:dyDescent="0.3"/>
    <row r="689" ht="17.25" customHeight="1" x14ac:dyDescent="0.3"/>
    <row r="690" ht="17.25" customHeight="1" x14ac:dyDescent="0.3"/>
    <row r="691" ht="17.25" customHeight="1" x14ac:dyDescent="0.3"/>
    <row r="692" ht="17.25" customHeight="1" x14ac:dyDescent="0.3"/>
    <row r="693" ht="17.25" customHeight="1" x14ac:dyDescent="0.3"/>
    <row r="694" ht="17.25" customHeight="1" x14ac:dyDescent="0.3"/>
    <row r="695" ht="17.25" customHeight="1" x14ac:dyDescent="0.3"/>
    <row r="696" ht="17.25" customHeight="1" x14ac:dyDescent="0.3"/>
    <row r="697" ht="17.25" customHeight="1" x14ac:dyDescent="0.3"/>
    <row r="698" ht="17.25" customHeight="1" x14ac:dyDescent="0.3"/>
    <row r="699" ht="17.25" customHeight="1" x14ac:dyDescent="0.3"/>
    <row r="700" ht="17.25" customHeight="1" x14ac:dyDescent="0.3"/>
    <row r="701" ht="17.25" customHeight="1" x14ac:dyDescent="0.3"/>
    <row r="702" ht="17.25" customHeight="1" x14ac:dyDescent="0.3"/>
    <row r="703" ht="17.25" customHeight="1" x14ac:dyDescent="0.3"/>
    <row r="704" ht="17.25" customHeight="1" x14ac:dyDescent="0.3"/>
    <row r="705" ht="17.25" customHeight="1" x14ac:dyDescent="0.3"/>
    <row r="706" ht="17.25" customHeight="1" x14ac:dyDescent="0.3"/>
    <row r="707" ht="17.25" customHeight="1" x14ac:dyDescent="0.3"/>
    <row r="708" ht="17.25" customHeight="1" x14ac:dyDescent="0.3"/>
    <row r="709" ht="17.25" customHeight="1" x14ac:dyDescent="0.3"/>
    <row r="710" ht="17.25" customHeight="1" x14ac:dyDescent="0.3"/>
    <row r="711" ht="17.25" customHeight="1" x14ac:dyDescent="0.3"/>
    <row r="712" ht="17.25" customHeight="1" x14ac:dyDescent="0.3"/>
    <row r="713" ht="17.25" customHeight="1" x14ac:dyDescent="0.3"/>
    <row r="714" ht="17.25" customHeight="1" x14ac:dyDescent="0.3"/>
    <row r="715" ht="17.25" customHeight="1" x14ac:dyDescent="0.3"/>
    <row r="716" ht="17.25" customHeight="1" x14ac:dyDescent="0.3"/>
    <row r="717" ht="17.25" customHeight="1" x14ac:dyDescent="0.3"/>
    <row r="718" ht="17.25" customHeight="1" x14ac:dyDescent="0.3"/>
    <row r="719" ht="17.25" customHeight="1" x14ac:dyDescent="0.3"/>
    <row r="720" ht="17.25" customHeight="1" x14ac:dyDescent="0.3"/>
    <row r="721" ht="17.25" customHeight="1" x14ac:dyDescent="0.3"/>
    <row r="722" ht="17.25" customHeight="1" x14ac:dyDescent="0.3"/>
    <row r="723" ht="17.25" customHeight="1" x14ac:dyDescent="0.3"/>
    <row r="724" ht="17.25" customHeight="1" x14ac:dyDescent="0.3"/>
    <row r="725" ht="17.25" customHeight="1" x14ac:dyDescent="0.3"/>
    <row r="726" ht="17.25" customHeight="1" x14ac:dyDescent="0.3"/>
    <row r="727" ht="17.25" customHeight="1" x14ac:dyDescent="0.3"/>
    <row r="728" ht="17.25" customHeight="1" x14ac:dyDescent="0.3"/>
    <row r="729" ht="17.25" customHeight="1" x14ac:dyDescent="0.3"/>
    <row r="730" ht="17.25" customHeight="1" x14ac:dyDescent="0.3"/>
    <row r="731" ht="17.25" customHeight="1" x14ac:dyDescent="0.3"/>
    <row r="732" ht="17.25" customHeight="1" x14ac:dyDescent="0.3"/>
    <row r="733" ht="17.25" customHeight="1" x14ac:dyDescent="0.3"/>
    <row r="734" ht="17.25" customHeight="1" x14ac:dyDescent="0.3"/>
    <row r="735" ht="17.25" customHeight="1" x14ac:dyDescent="0.3"/>
    <row r="736" ht="17.25" customHeight="1" x14ac:dyDescent="0.3"/>
    <row r="737" ht="17.25" customHeight="1" x14ac:dyDescent="0.3"/>
    <row r="738" ht="17.25" customHeight="1" x14ac:dyDescent="0.3"/>
    <row r="739" ht="17.25" customHeight="1" x14ac:dyDescent="0.3"/>
    <row r="740" ht="17.25" customHeight="1" x14ac:dyDescent="0.3"/>
    <row r="741" ht="17.25" customHeight="1" x14ac:dyDescent="0.3"/>
    <row r="742" ht="17.25" customHeight="1" x14ac:dyDescent="0.3"/>
    <row r="743" ht="17.25" customHeight="1" x14ac:dyDescent="0.3"/>
    <row r="744" ht="17.25" customHeight="1" x14ac:dyDescent="0.3"/>
    <row r="745" ht="17.25" customHeight="1" x14ac:dyDescent="0.3"/>
    <row r="746" ht="17.25" customHeight="1" x14ac:dyDescent="0.3"/>
    <row r="747" ht="17.25" customHeight="1" x14ac:dyDescent="0.3"/>
    <row r="748" ht="17.25" customHeight="1" x14ac:dyDescent="0.3"/>
    <row r="749" ht="17.25" customHeight="1" x14ac:dyDescent="0.3"/>
    <row r="750" ht="17.25" customHeight="1" x14ac:dyDescent="0.3"/>
    <row r="751" ht="17.25" customHeight="1" x14ac:dyDescent="0.3"/>
    <row r="752" ht="17.25" customHeight="1" x14ac:dyDescent="0.3"/>
    <row r="753" ht="17.25" customHeight="1" x14ac:dyDescent="0.3"/>
    <row r="754" ht="17.25" customHeight="1" x14ac:dyDescent="0.3"/>
    <row r="755" ht="17.25" customHeight="1" x14ac:dyDescent="0.3"/>
    <row r="756" ht="17.25" customHeight="1" x14ac:dyDescent="0.3"/>
    <row r="757" ht="17.25" customHeight="1" x14ac:dyDescent="0.3"/>
    <row r="758" ht="17.25" customHeight="1" x14ac:dyDescent="0.3"/>
    <row r="759" ht="17.25" customHeight="1" x14ac:dyDescent="0.3"/>
    <row r="760" ht="17.25" customHeight="1" x14ac:dyDescent="0.3"/>
    <row r="761" ht="17.25" customHeight="1" x14ac:dyDescent="0.3"/>
    <row r="762" ht="17.25" customHeight="1" x14ac:dyDescent="0.3"/>
    <row r="763" ht="17.25" customHeight="1" x14ac:dyDescent="0.3"/>
    <row r="764" ht="17.25" customHeight="1" x14ac:dyDescent="0.3"/>
    <row r="765" ht="17.25" customHeight="1" x14ac:dyDescent="0.3"/>
    <row r="766" ht="17.25" customHeight="1" x14ac:dyDescent="0.3"/>
    <row r="767" ht="17.25" customHeight="1" x14ac:dyDescent="0.3"/>
    <row r="768" ht="17.25" customHeight="1" x14ac:dyDescent="0.3"/>
    <row r="769" ht="17.25" customHeight="1" x14ac:dyDescent="0.3"/>
    <row r="770" ht="17.25" customHeight="1" x14ac:dyDescent="0.3"/>
    <row r="771" ht="17.25" customHeight="1" x14ac:dyDescent="0.3"/>
    <row r="772" ht="17.25" customHeight="1" x14ac:dyDescent="0.3"/>
    <row r="773" ht="17.25" customHeight="1" x14ac:dyDescent="0.3"/>
    <row r="774" ht="17.25" customHeight="1" x14ac:dyDescent="0.3"/>
    <row r="775" ht="17.25" customHeight="1" x14ac:dyDescent="0.3"/>
    <row r="776" ht="17.25" customHeight="1" x14ac:dyDescent="0.3"/>
    <row r="777" ht="17.25" customHeight="1" x14ac:dyDescent="0.3"/>
    <row r="778" ht="17.25" customHeight="1" x14ac:dyDescent="0.3"/>
    <row r="779" ht="17.25" customHeight="1" x14ac:dyDescent="0.3"/>
    <row r="780" ht="17.25" customHeight="1" x14ac:dyDescent="0.3"/>
    <row r="781" ht="17.25" customHeight="1" x14ac:dyDescent="0.3"/>
    <row r="782" ht="17.25" customHeight="1" x14ac:dyDescent="0.3"/>
    <row r="783" ht="17.25" customHeight="1" x14ac:dyDescent="0.3"/>
    <row r="784" ht="17.25" customHeight="1" x14ac:dyDescent="0.3"/>
    <row r="785" ht="17.25" customHeight="1" x14ac:dyDescent="0.3"/>
    <row r="786" ht="17.25" customHeight="1" x14ac:dyDescent="0.3"/>
    <row r="787" ht="17.25" customHeight="1" x14ac:dyDescent="0.3"/>
    <row r="788" ht="17.25" customHeight="1" x14ac:dyDescent="0.3"/>
    <row r="789" ht="17.25" customHeight="1" x14ac:dyDescent="0.3"/>
    <row r="790" ht="17.25" customHeight="1" x14ac:dyDescent="0.3"/>
    <row r="791" ht="17.25" customHeight="1" x14ac:dyDescent="0.3"/>
    <row r="792" ht="17.25" customHeight="1" x14ac:dyDescent="0.3"/>
    <row r="793" ht="17.25" customHeight="1" x14ac:dyDescent="0.3"/>
    <row r="794" ht="17.25" customHeight="1" x14ac:dyDescent="0.3"/>
    <row r="795" ht="17.25" customHeight="1" x14ac:dyDescent="0.3"/>
    <row r="796" ht="17.25" customHeight="1" x14ac:dyDescent="0.3"/>
    <row r="797" ht="17.25" customHeight="1" x14ac:dyDescent="0.3"/>
    <row r="798" ht="17.25" customHeight="1" x14ac:dyDescent="0.3"/>
    <row r="799" ht="17.25" customHeight="1" x14ac:dyDescent="0.3"/>
    <row r="800" ht="17.25" customHeight="1" x14ac:dyDescent="0.3"/>
    <row r="801" ht="17.25" customHeight="1" x14ac:dyDescent="0.3"/>
    <row r="802" ht="17.25" customHeight="1" x14ac:dyDescent="0.3"/>
    <row r="803" ht="17.25" customHeight="1" x14ac:dyDescent="0.3"/>
    <row r="804" ht="17.25" customHeight="1" x14ac:dyDescent="0.3"/>
    <row r="805" ht="17.25" customHeight="1" x14ac:dyDescent="0.3"/>
    <row r="806" ht="17.25" customHeight="1" x14ac:dyDescent="0.3"/>
    <row r="807" ht="17.25" customHeight="1" x14ac:dyDescent="0.3"/>
    <row r="808" ht="17.25" customHeight="1" x14ac:dyDescent="0.3"/>
    <row r="809" ht="17.25" customHeight="1" x14ac:dyDescent="0.3"/>
    <row r="810" ht="17.25" customHeight="1" x14ac:dyDescent="0.3"/>
    <row r="811" ht="17.25" customHeight="1" x14ac:dyDescent="0.3"/>
    <row r="812" ht="17.25" customHeight="1" x14ac:dyDescent="0.3"/>
    <row r="813" ht="17.25" customHeight="1" x14ac:dyDescent="0.3"/>
    <row r="814" ht="17.25" customHeight="1" x14ac:dyDescent="0.3"/>
    <row r="815" ht="17.25" customHeight="1" x14ac:dyDescent="0.3"/>
    <row r="816" ht="17.25" customHeight="1" x14ac:dyDescent="0.3"/>
    <row r="817" ht="17.25" customHeight="1" x14ac:dyDescent="0.3"/>
    <row r="818" ht="17.25" customHeight="1" x14ac:dyDescent="0.3"/>
    <row r="819" ht="17.25" customHeight="1" x14ac:dyDescent="0.3"/>
    <row r="820" ht="17.25" customHeight="1" x14ac:dyDescent="0.3"/>
    <row r="821" ht="17.25" customHeight="1" x14ac:dyDescent="0.3"/>
    <row r="822" ht="17.25" customHeight="1" x14ac:dyDescent="0.3"/>
    <row r="823" ht="17.25" customHeight="1" x14ac:dyDescent="0.3"/>
    <row r="824" ht="17.25" customHeight="1" x14ac:dyDescent="0.3"/>
    <row r="825" ht="17.25" customHeight="1" x14ac:dyDescent="0.3"/>
    <row r="826" ht="17.25" customHeight="1" x14ac:dyDescent="0.3"/>
    <row r="827" ht="17.25" customHeight="1" x14ac:dyDescent="0.3"/>
    <row r="828" ht="17.25" customHeight="1" x14ac:dyDescent="0.3"/>
    <row r="829" ht="17.25" customHeight="1" x14ac:dyDescent="0.3"/>
    <row r="830" ht="17.25" customHeight="1" x14ac:dyDescent="0.3"/>
    <row r="831" ht="17.25" customHeight="1" x14ac:dyDescent="0.3"/>
    <row r="832" ht="17.25" customHeight="1" x14ac:dyDescent="0.3"/>
    <row r="833" ht="17.25" customHeight="1" x14ac:dyDescent="0.3"/>
    <row r="834" ht="17.25" customHeight="1" x14ac:dyDescent="0.3"/>
    <row r="835" ht="17.25" customHeight="1" x14ac:dyDescent="0.3"/>
    <row r="836" ht="17.25" customHeight="1" x14ac:dyDescent="0.3"/>
    <row r="837" ht="17.25" customHeight="1" x14ac:dyDescent="0.3"/>
    <row r="838" ht="17.25" customHeight="1" x14ac:dyDescent="0.3"/>
    <row r="839" ht="17.25" customHeight="1" x14ac:dyDescent="0.3"/>
    <row r="840" ht="17.25" customHeight="1" x14ac:dyDescent="0.3"/>
    <row r="841" ht="17.25" customHeight="1" x14ac:dyDescent="0.3"/>
    <row r="842" ht="17.25" customHeight="1" x14ac:dyDescent="0.3"/>
    <row r="843" ht="17.25" customHeight="1" x14ac:dyDescent="0.3"/>
    <row r="844" ht="17.25" customHeight="1" x14ac:dyDescent="0.3"/>
    <row r="845" ht="17.25" customHeight="1" x14ac:dyDescent="0.3"/>
    <row r="846" ht="17.25" customHeight="1" x14ac:dyDescent="0.3"/>
    <row r="847" ht="17.25" customHeight="1" x14ac:dyDescent="0.3"/>
    <row r="848" ht="17.25" customHeight="1" x14ac:dyDescent="0.3"/>
    <row r="849" ht="17.25" customHeight="1" x14ac:dyDescent="0.3"/>
    <row r="850" ht="17.25" customHeight="1" x14ac:dyDescent="0.3"/>
    <row r="851" ht="17.25" customHeight="1" x14ac:dyDescent="0.3"/>
    <row r="852" ht="17.25" customHeight="1" x14ac:dyDescent="0.3"/>
    <row r="853" ht="17.25" customHeight="1" x14ac:dyDescent="0.3"/>
    <row r="854" ht="17.25" customHeight="1" x14ac:dyDescent="0.3"/>
    <row r="855" ht="17.25" customHeight="1" x14ac:dyDescent="0.3"/>
    <row r="856" ht="17.25" customHeight="1" x14ac:dyDescent="0.3"/>
    <row r="857" ht="17.25" customHeight="1" x14ac:dyDescent="0.3"/>
    <row r="858" ht="17.25" customHeight="1" x14ac:dyDescent="0.3"/>
    <row r="859" ht="17.25" customHeight="1" x14ac:dyDescent="0.3"/>
    <row r="860" ht="17.25" customHeight="1" x14ac:dyDescent="0.3"/>
    <row r="861" ht="17.25" customHeight="1" x14ac:dyDescent="0.3"/>
    <row r="862" ht="17.25" customHeight="1" x14ac:dyDescent="0.3"/>
    <row r="863" ht="17.25" customHeight="1" x14ac:dyDescent="0.3"/>
    <row r="864" ht="17.25" customHeight="1" x14ac:dyDescent="0.3"/>
    <row r="865" ht="17.25" customHeight="1" x14ac:dyDescent="0.3"/>
    <row r="866" ht="17.25" customHeight="1" x14ac:dyDescent="0.3"/>
    <row r="867" ht="17.25" customHeight="1" x14ac:dyDescent="0.3"/>
    <row r="868" ht="17.25" customHeight="1" x14ac:dyDescent="0.3"/>
    <row r="869" ht="17.25" customHeight="1" x14ac:dyDescent="0.3"/>
    <row r="870" ht="17.25" customHeight="1" x14ac:dyDescent="0.3"/>
    <row r="871" ht="17.25" customHeight="1" x14ac:dyDescent="0.3"/>
    <row r="872" ht="17.25" customHeight="1" x14ac:dyDescent="0.3"/>
    <row r="873" ht="17.25" customHeight="1" x14ac:dyDescent="0.3"/>
    <row r="874" ht="17.25" customHeight="1" x14ac:dyDescent="0.3"/>
    <row r="875" ht="17.25" customHeight="1" x14ac:dyDescent="0.3"/>
    <row r="876" ht="17.25" customHeight="1" x14ac:dyDescent="0.3"/>
    <row r="877" ht="17.25" customHeight="1" x14ac:dyDescent="0.3"/>
    <row r="878" ht="17.25" customHeight="1" x14ac:dyDescent="0.3"/>
    <row r="879" ht="17.25" customHeight="1" x14ac:dyDescent="0.3"/>
    <row r="880" ht="17.25" customHeight="1" x14ac:dyDescent="0.3"/>
    <row r="881" ht="17.25" customHeight="1" x14ac:dyDescent="0.3"/>
    <row r="882" ht="17.25" customHeight="1" x14ac:dyDescent="0.3"/>
    <row r="883" ht="17.25" customHeight="1" x14ac:dyDescent="0.3"/>
    <row r="884" ht="17.25" customHeight="1" x14ac:dyDescent="0.3"/>
    <row r="885" ht="17.25" customHeight="1" x14ac:dyDescent="0.3"/>
    <row r="886" ht="17.25" customHeight="1" x14ac:dyDescent="0.3"/>
    <row r="887" ht="17.25" customHeight="1" x14ac:dyDescent="0.3"/>
    <row r="888" ht="17.25" customHeight="1" x14ac:dyDescent="0.3"/>
    <row r="889" ht="17.25" customHeight="1" x14ac:dyDescent="0.3"/>
    <row r="890" ht="17.25" customHeight="1" x14ac:dyDescent="0.3"/>
    <row r="891" ht="17.25" customHeight="1" x14ac:dyDescent="0.3"/>
    <row r="892" ht="17.25" customHeight="1" x14ac:dyDescent="0.3"/>
    <row r="893" ht="17.25" customHeight="1" x14ac:dyDescent="0.3"/>
    <row r="894" ht="17.25" customHeight="1" x14ac:dyDescent="0.3"/>
    <row r="895" ht="17.25" customHeight="1" x14ac:dyDescent="0.3"/>
    <row r="896" ht="17.25" customHeight="1" x14ac:dyDescent="0.3"/>
    <row r="897" ht="17.25" customHeight="1" x14ac:dyDescent="0.3"/>
    <row r="898" ht="17.25" customHeight="1" x14ac:dyDescent="0.3"/>
    <row r="899" ht="17.25" customHeight="1" x14ac:dyDescent="0.3"/>
    <row r="900" ht="17.25" customHeight="1" x14ac:dyDescent="0.3"/>
    <row r="901" ht="17.25" customHeight="1" x14ac:dyDescent="0.3"/>
    <row r="902" ht="17.25" customHeight="1" x14ac:dyDescent="0.3"/>
    <row r="903" ht="17.25" customHeight="1" x14ac:dyDescent="0.3"/>
    <row r="904" ht="17.25" customHeight="1" x14ac:dyDescent="0.3"/>
    <row r="905" ht="17.25" customHeight="1" x14ac:dyDescent="0.3"/>
    <row r="906" ht="17.25" customHeight="1" x14ac:dyDescent="0.3"/>
    <row r="907" ht="17.25" customHeight="1" x14ac:dyDescent="0.3"/>
    <row r="908" ht="17.25" customHeight="1" x14ac:dyDescent="0.3"/>
    <row r="909" ht="17.25" customHeight="1" x14ac:dyDescent="0.3"/>
    <row r="910" ht="17.25" customHeight="1" x14ac:dyDescent="0.3"/>
    <row r="911" ht="17.25" customHeight="1" x14ac:dyDescent="0.3"/>
    <row r="912" ht="17.25" customHeight="1" x14ac:dyDescent="0.3"/>
    <row r="913" ht="17.25" customHeight="1" x14ac:dyDescent="0.3"/>
    <row r="914" ht="17.25" customHeight="1" x14ac:dyDescent="0.3"/>
    <row r="915" ht="17.25" customHeight="1" x14ac:dyDescent="0.3"/>
    <row r="916" ht="17.25" customHeight="1" x14ac:dyDescent="0.3"/>
    <row r="917" ht="17.25" customHeight="1" x14ac:dyDescent="0.3"/>
    <row r="918" ht="17.25" customHeight="1" x14ac:dyDescent="0.3"/>
    <row r="919" ht="17.25" customHeight="1" x14ac:dyDescent="0.3"/>
    <row r="920" ht="17.25" customHeight="1" x14ac:dyDescent="0.3"/>
    <row r="921" ht="17.25" customHeight="1" x14ac:dyDescent="0.3"/>
    <row r="922" ht="17.25" customHeight="1" x14ac:dyDescent="0.3"/>
    <row r="923" ht="17.25" customHeight="1" x14ac:dyDescent="0.3"/>
    <row r="924" ht="17.25" customHeight="1" x14ac:dyDescent="0.3"/>
    <row r="925" ht="17.25" customHeight="1" x14ac:dyDescent="0.3"/>
    <row r="926" ht="17.25" customHeight="1" x14ac:dyDescent="0.3"/>
    <row r="927" ht="17.25" customHeight="1" x14ac:dyDescent="0.3"/>
    <row r="928" ht="17.25" customHeight="1" x14ac:dyDescent="0.3"/>
    <row r="929" ht="17.25" customHeight="1" x14ac:dyDescent="0.3"/>
    <row r="930" ht="17.25" customHeight="1" x14ac:dyDescent="0.3"/>
    <row r="931" ht="17.25" customHeight="1" x14ac:dyDescent="0.3"/>
    <row r="932" ht="17.25" customHeight="1" x14ac:dyDescent="0.3"/>
    <row r="933" ht="17.25" customHeight="1" x14ac:dyDescent="0.3"/>
    <row r="934" ht="17.25" customHeight="1" x14ac:dyDescent="0.3"/>
    <row r="935" ht="17.25" customHeight="1" x14ac:dyDescent="0.3"/>
    <row r="936" ht="17.25" customHeight="1" x14ac:dyDescent="0.3"/>
    <row r="937" ht="17.25" customHeight="1" x14ac:dyDescent="0.3"/>
    <row r="938" ht="17.25" customHeight="1" x14ac:dyDescent="0.3"/>
    <row r="939" ht="17.25" customHeight="1" x14ac:dyDescent="0.3"/>
    <row r="940" ht="17.25" customHeight="1" x14ac:dyDescent="0.3"/>
    <row r="941" ht="17.25" customHeight="1" x14ac:dyDescent="0.3"/>
    <row r="942" ht="17.25" customHeight="1" x14ac:dyDescent="0.3"/>
    <row r="943" ht="17.25" customHeight="1" x14ac:dyDescent="0.3"/>
    <row r="944" ht="17.25" customHeight="1" x14ac:dyDescent="0.3"/>
    <row r="945" ht="17.25" customHeight="1" x14ac:dyDescent="0.3"/>
    <row r="946" ht="17.25" customHeight="1" x14ac:dyDescent="0.3"/>
    <row r="947" ht="17.25" customHeight="1" x14ac:dyDescent="0.3"/>
    <row r="948" ht="17.25" customHeight="1" x14ac:dyDescent="0.3"/>
    <row r="949" ht="17.25" customHeight="1" x14ac:dyDescent="0.3"/>
    <row r="950" ht="17.25" customHeight="1" x14ac:dyDescent="0.3"/>
    <row r="951" ht="17.25" customHeight="1" x14ac:dyDescent="0.3"/>
    <row r="952" ht="17.25" customHeight="1" x14ac:dyDescent="0.3"/>
    <row r="953" ht="17.25" customHeight="1" x14ac:dyDescent="0.3"/>
    <row r="954" ht="17.25" customHeight="1" x14ac:dyDescent="0.3"/>
    <row r="955" ht="17.25" customHeight="1" x14ac:dyDescent="0.3"/>
    <row r="956" ht="17.25" customHeight="1" x14ac:dyDescent="0.3"/>
    <row r="957" ht="17.25" customHeight="1" x14ac:dyDescent="0.3"/>
    <row r="958" ht="17.25" customHeight="1" x14ac:dyDescent="0.3"/>
    <row r="959" ht="17.25" customHeight="1" x14ac:dyDescent="0.3"/>
    <row r="960" ht="17.25" customHeight="1" x14ac:dyDescent="0.3"/>
    <row r="961" ht="17.25" customHeight="1" x14ac:dyDescent="0.3"/>
    <row r="962" ht="17.25" customHeight="1" x14ac:dyDescent="0.3"/>
    <row r="963" ht="17.25" customHeight="1" x14ac:dyDescent="0.3"/>
    <row r="964" ht="17.25" customHeight="1" x14ac:dyDescent="0.3"/>
    <row r="965" ht="17.25" customHeight="1" x14ac:dyDescent="0.3"/>
    <row r="966" ht="17.25" customHeight="1" x14ac:dyDescent="0.3"/>
    <row r="967" ht="17.25" customHeight="1" x14ac:dyDescent="0.3"/>
    <row r="968" ht="17.25" customHeight="1" x14ac:dyDescent="0.3"/>
    <row r="969" ht="17.25" customHeight="1" x14ac:dyDescent="0.3"/>
    <row r="970" ht="17.25" customHeight="1" x14ac:dyDescent="0.3"/>
    <row r="971" ht="17.25" customHeight="1" x14ac:dyDescent="0.3"/>
    <row r="972" ht="17.25" customHeight="1" x14ac:dyDescent="0.3"/>
    <row r="973" ht="17.25" customHeight="1" x14ac:dyDescent="0.3"/>
    <row r="974" ht="17.25" customHeight="1" x14ac:dyDescent="0.3"/>
    <row r="975" ht="17.25" customHeight="1" x14ac:dyDescent="0.3"/>
    <row r="976" ht="17.25" customHeight="1" x14ac:dyDescent="0.3"/>
    <row r="977" ht="17.25" customHeight="1" x14ac:dyDescent="0.3"/>
    <row r="978" ht="17.25" customHeight="1" x14ac:dyDescent="0.3"/>
    <row r="979" ht="17.25" customHeight="1" x14ac:dyDescent="0.3"/>
    <row r="980" ht="17.25" customHeight="1" x14ac:dyDescent="0.3"/>
    <row r="981" ht="17.25" customHeight="1" x14ac:dyDescent="0.3"/>
    <row r="982" ht="17.25" customHeight="1" x14ac:dyDescent="0.3"/>
    <row r="983" ht="17.25" customHeight="1" x14ac:dyDescent="0.3"/>
    <row r="984" ht="17.25" customHeight="1" x14ac:dyDescent="0.3"/>
    <row r="985" ht="17.25" customHeight="1" x14ac:dyDescent="0.3"/>
    <row r="986" ht="17.25" customHeight="1" x14ac:dyDescent="0.3"/>
    <row r="987" ht="17.25" customHeight="1" x14ac:dyDescent="0.3"/>
    <row r="988" ht="17.25" customHeight="1" x14ac:dyDescent="0.3"/>
    <row r="989" ht="17.25" customHeight="1" x14ac:dyDescent="0.3"/>
    <row r="990" ht="17.25" customHeight="1" x14ac:dyDescent="0.3"/>
    <row r="991" ht="17.25" customHeight="1" x14ac:dyDescent="0.3"/>
    <row r="992" ht="17.25" customHeight="1" x14ac:dyDescent="0.3"/>
    <row r="993" ht="17.25" customHeight="1" x14ac:dyDescent="0.3"/>
    <row r="994" ht="17.25" customHeight="1" x14ac:dyDescent="0.3"/>
    <row r="995" ht="17.25" customHeight="1" x14ac:dyDescent="0.3"/>
    <row r="996" ht="17.25" customHeight="1" x14ac:dyDescent="0.3"/>
    <row r="997" ht="17.25" customHeight="1" x14ac:dyDescent="0.3"/>
    <row r="998" ht="17.25" customHeight="1" x14ac:dyDescent="0.3"/>
    <row r="999" ht="17.25" customHeight="1" x14ac:dyDescent="0.3"/>
    <row r="1000" ht="17.25" customHeight="1" x14ac:dyDescent="0.3"/>
  </sheetData>
  <mergeCells count="3">
    <mergeCell ref="A1:G1"/>
    <mergeCell ref="D3:E3"/>
    <mergeCell ref="C12:D12"/>
  </mergeCells>
  <pageMargins left="0.11811023622047245" right="0.11811023622047245" top="0.15748031496062992" bottom="0.15748031496062992" header="0" footer="0"/>
  <pageSetup scale="105"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G1000"/>
  <sheetViews>
    <sheetView workbookViewId="0"/>
  </sheetViews>
  <sheetFormatPr defaultColWidth="14.44140625" defaultRowHeight="15" customHeight="1" x14ac:dyDescent="0.3"/>
  <cols>
    <col min="1" max="1" width="7" customWidth="1"/>
    <col min="2" max="2" width="11.5546875" customWidth="1"/>
    <col min="3" max="3" width="52.33203125" customWidth="1"/>
    <col min="4" max="4" width="16" customWidth="1"/>
    <col min="5" max="5" width="7.44140625" customWidth="1"/>
    <col min="6" max="6" width="8.6640625" customWidth="1"/>
    <col min="7" max="7" width="19.88671875" customWidth="1"/>
    <col min="8" max="26" width="8.6640625" customWidth="1"/>
  </cols>
  <sheetData>
    <row r="2" spans="1:7" ht="27" customHeight="1" x14ac:dyDescent="0.3">
      <c r="A2" s="278" t="s">
        <v>386</v>
      </c>
      <c r="B2" s="253"/>
      <c r="C2" s="253"/>
      <c r="D2" s="253"/>
      <c r="E2" s="253"/>
      <c r="F2" s="253"/>
      <c r="G2" s="254"/>
    </row>
    <row r="3" spans="1:7" ht="27" customHeight="1" x14ac:dyDescent="0.3">
      <c r="A3" s="177" t="s">
        <v>6</v>
      </c>
      <c r="B3" s="17" t="s">
        <v>8</v>
      </c>
      <c r="C3" s="144" t="s">
        <v>10</v>
      </c>
      <c r="D3" s="17" t="s">
        <v>12</v>
      </c>
      <c r="E3" s="17" t="s">
        <v>15</v>
      </c>
      <c r="F3" s="57" t="s">
        <v>16</v>
      </c>
      <c r="G3" s="156" t="s">
        <v>19</v>
      </c>
    </row>
    <row r="4" spans="1:7" ht="27" customHeight="1" x14ac:dyDescent="0.3">
      <c r="A4" s="35"/>
      <c r="B4" s="36"/>
      <c r="C4" s="37"/>
      <c r="D4" s="255" t="s">
        <v>25</v>
      </c>
      <c r="E4" s="240"/>
      <c r="F4" s="147">
        <f>'Sept-24'!F14</f>
        <v>-7230</v>
      </c>
      <c r="G4" s="148"/>
    </row>
    <row r="5" spans="1:7" ht="27" customHeight="1" x14ac:dyDescent="0.3">
      <c r="A5" s="35">
        <v>1</v>
      </c>
      <c r="B5" s="42">
        <v>45618</v>
      </c>
      <c r="C5" s="26" t="s">
        <v>387</v>
      </c>
      <c r="D5" s="17" t="s">
        <v>306</v>
      </c>
      <c r="E5" s="17" t="s">
        <v>33</v>
      </c>
      <c r="F5" s="28">
        <v>0</v>
      </c>
      <c r="G5" s="149">
        <v>1200</v>
      </c>
    </row>
    <row r="6" spans="1:7" ht="27" customHeight="1" x14ac:dyDescent="0.3">
      <c r="A6" s="35">
        <v>2</v>
      </c>
      <c r="B6" s="42">
        <v>45570</v>
      </c>
      <c r="C6" s="179" t="s">
        <v>388</v>
      </c>
      <c r="D6" s="17" t="s">
        <v>306</v>
      </c>
      <c r="E6" s="17" t="s">
        <v>33</v>
      </c>
      <c r="F6" s="28">
        <v>2500</v>
      </c>
      <c r="G6" s="149">
        <v>2500</v>
      </c>
    </row>
    <row r="7" spans="1:7" ht="27" customHeight="1" x14ac:dyDescent="0.3">
      <c r="A7" s="46"/>
      <c r="B7" s="36"/>
      <c r="C7" s="26"/>
      <c r="D7" s="27" t="s">
        <v>52</v>
      </c>
      <c r="E7" s="27"/>
      <c r="F7" s="59">
        <f t="shared" ref="F7:G7" si="0">SUM(F4:F6)</f>
        <v>-4730</v>
      </c>
      <c r="G7" s="161">
        <f t="shared" si="0"/>
        <v>3700</v>
      </c>
    </row>
    <row r="8" spans="1:7" ht="27" customHeight="1" x14ac:dyDescent="0.3">
      <c r="A8" s="49"/>
      <c r="B8" s="50"/>
      <c r="C8" s="287" t="s">
        <v>73</v>
      </c>
      <c r="D8" s="248"/>
      <c r="E8" s="51"/>
      <c r="F8" s="162">
        <f>F7-G7</f>
        <v>-8430</v>
      </c>
      <c r="G8" s="163"/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2:G2"/>
    <mergeCell ref="D4:E4"/>
    <mergeCell ref="C8:D8"/>
  </mergeCells>
  <pageMargins left="0.11811023622047245" right="0.11811023622047245" top="0.55118110236220474" bottom="0.15748031496062992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Z1000"/>
  <sheetViews>
    <sheetView workbookViewId="0">
      <pane ySplit="3" topLeftCell="A4" activePane="bottomLeft" state="frozen"/>
      <selection pane="bottomLeft" activeCell="B5" sqref="B5"/>
    </sheetView>
  </sheetViews>
  <sheetFormatPr defaultColWidth="14.44140625" defaultRowHeight="15" customHeight="1" x14ac:dyDescent="0.3"/>
  <cols>
    <col min="1" max="1" width="5" customWidth="1"/>
    <col min="2" max="2" width="11.5546875" customWidth="1"/>
    <col min="3" max="3" width="40.88671875" customWidth="1"/>
    <col min="4" max="4" width="22.33203125" customWidth="1"/>
    <col min="5" max="5" width="7.5546875" customWidth="1"/>
    <col min="6" max="6" width="8.33203125" customWidth="1"/>
    <col min="7" max="7" width="19.6640625" customWidth="1"/>
    <col min="8" max="26" width="8.6640625" customWidth="1"/>
  </cols>
  <sheetData>
    <row r="1" spans="1:26" ht="18" x14ac:dyDescent="0.3">
      <c r="A1" s="278" t="s">
        <v>389</v>
      </c>
      <c r="B1" s="253"/>
      <c r="C1" s="253"/>
      <c r="D1" s="253"/>
      <c r="E1" s="253"/>
      <c r="F1" s="253"/>
      <c r="G1" s="254"/>
    </row>
    <row r="2" spans="1:26" ht="14.4" x14ac:dyDescent="0.3">
      <c r="A2" s="180" t="s">
        <v>6</v>
      </c>
      <c r="B2" s="133" t="s">
        <v>8</v>
      </c>
      <c r="C2" s="134" t="s">
        <v>10</v>
      </c>
      <c r="D2" s="133" t="s">
        <v>12</v>
      </c>
      <c r="E2" s="133" t="s">
        <v>15</v>
      </c>
      <c r="F2" s="181" t="s">
        <v>16</v>
      </c>
      <c r="G2" s="182" t="s">
        <v>19</v>
      </c>
      <c r="H2" s="183"/>
      <c r="I2" s="183"/>
      <c r="J2" s="183"/>
      <c r="K2" s="183"/>
      <c r="L2" s="183"/>
      <c r="M2" s="183"/>
      <c r="N2" s="183"/>
      <c r="O2" s="183"/>
      <c r="P2" s="183"/>
      <c r="Q2" s="183"/>
      <c r="R2" s="183"/>
      <c r="S2" s="183"/>
      <c r="T2" s="183"/>
      <c r="U2" s="183"/>
      <c r="V2" s="183"/>
      <c r="W2" s="183"/>
      <c r="X2" s="183"/>
      <c r="Y2" s="183"/>
      <c r="Z2" s="183"/>
    </row>
    <row r="3" spans="1:26" ht="15.6" x14ac:dyDescent="0.3">
      <c r="A3" s="184"/>
      <c r="B3" s="18"/>
      <c r="C3" s="19"/>
      <c r="D3" s="239" t="s">
        <v>25</v>
      </c>
      <c r="E3" s="240"/>
      <c r="F3" s="185">
        <f>8547+83</f>
        <v>8630</v>
      </c>
      <c r="G3" s="186"/>
      <c r="H3" s="183" t="s">
        <v>390</v>
      </c>
      <c r="I3" s="183"/>
      <c r="J3" s="183"/>
      <c r="K3" s="183"/>
      <c r="L3" s="183"/>
      <c r="M3" s="183"/>
      <c r="N3" s="183"/>
      <c r="O3" s="183"/>
      <c r="P3" s="183"/>
      <c r="Q3" s="183"/>
      <c r="R3" s="183"/>
      <c r="S3" s="183"/>
      <c r="T3" s="183"/>
      <c r="U3" s="183"/>
      <c r="V3" s="183"/>
      <c r="W3" s="183"/>
      <c r="X3" s="183"/>
      <c r="Y3" s="183"/>
      <c r="Z3" s="183"/>
    </row>
    <row r="4" spans="1:26" ht="44.25" customHeight="1" x14ac:dyDescent="0.3">
      <c r="A4" s="35">
        <v>1</v>
      </c>
      <c r="B4" s="42">
        <v>45691</v>
      </c>
      <c r="C4" s="26" t="s">
        <v>391</v>
      </c>
      <c r="D4" s="17" t="s">
        <v>392</v>
      </c>
      <c r="E4" s="17" t="s">
        <v>45</v>
      </c>
      <c r="F4" s="28"/>
      <c r="G4" s="166">
        <v>4956</v>
      </c>
    </row>
    <row r="5" spans="1:26" ht="44.25" customHeight="1" x14ac:dyDescent="0.3">
      <c r="A5" s="35">
        <f>A4+1</f>
        <v>2</v>
      </c>
      <c r="B5" s="42">
        <v>45691</v>
      </c>
      <c r="C5" s="26" t="s">
        <v>393</v>
      </c>
      <c r="D5" s="17" t="s">
        <v>394</v>
      </c>
      <c r="E5" s="17" t="s">
        <v>45</v>
      </c>
      <c r="F5" s="28"/>
      <c r="G5" s="149">
        <v>1402.5</v>
      </c>
    </row>
    <row r="6" spans="1:26" ht="44.25" customHeight="1" x14ac:dyDescent="0.3">
      <c r="A6" s="35">
        <v>3</v>
      </c>
      <c r="B6" s="42">
        <v>45696</v>
      </c>
      <c r="C6" s="26" t="s">
        <v>395</v>
      </c>
      <c r="D6" s="17" t="s">
        <v>396</v>
      </c>
      <c r="E6" s="17" t="s">
        <v>45</v>
      </c>
      <c r="F6" s="28"/>
      <c r="G6" s="149">
        <v>35</v>
      </c>
    </row>
    <row r="7" spans="1:26" ht="44.25" customHeight="1" x14ac:dyDescent="0.3">
      <c r="A7" s="35">
        <v>4</v>
      </c>
      <c r="B7" s="42">
        <v>45699</v>
      </c>
      <c r="C7" s="26" t="s">
        <v>397</v>
      </c>
      <c r="D7" s="17" t="s">
        <v>398</v>
      </c>
      <c r="E7" s="17" t="s">
        <v>45</v>
      </c>
      <c r="F7" s="28"/>
      <c r="G7" s="149">
        <v>700</v>
      </c>
    </row>
    <row r="8" spans="1:26" ht="44.25" customHeight="1" x14ac:dyDescent="0.3">
      <c r="A8" s="35">
        <f>A7+1</f>
        <v>5</v>
      </c>
      <c r="B8" s="42">
        <v>45707</v>
      </c>
      <c r="C8" s="26" t="s">
        <v>399</v>
      </c>
      <c r="D8" s="17" t="s">
        <v>400</v>
      </c>
      <c r="E8" s="17" t="s">
        <v>45</v>
      </c>
      <c r="F8" s="28"/>
      <c r="G8" s="149">
        <v>60</v>
      </c>
    </row>
    <row r="9" spans="1:26" ht="44.25" customHeight="1" x14ac:dyDescent="0.3">
      <c r="A9" s="35">
        <v>6</v>
      </c>
      <c r="B9" s="42">
        <v>45710</v>
      </c>
      <c r="C9" s="26" t="s">
        <v>401</v>
      </c>
      <c r="D9" s="17" t="s">
        <v>402</v>
      </c>
      <c r="E9" s="17" t="s">
        <v>45</v>
      </c>
      <c r="F9" s="28"/>
      <c r="G9" s="149">
        <v>100</v>
      </c>
    </row>
    <row r="10" spans="1:26" ht="44.25" customHeight="1" x14ac:dyDescent="0.3">
      <c r="A10" s="35">
        <v>7</v>
      </c>
      <c r="B10" s="42">
        <v>45711</v>
      </c>
      <c r="C10" s="26" t="s">
        <v>403</v>
      </c>
      <c r="D10" s="144" t="s">
        <v>400</v>
      </c>
      <c r="E10" s="17" t="s">
        <v>45</v>
      </c>
      <c r="F10" s="28"/>
      <c r="G10" s="149">
        <v>70</v>
      </c>
    </row>
    <row r="11" spans="1:26" ht="44.25" customHeight="1" x14ac:dyDescent="0.3">
      <c r="A11" s="35">
        <v>8</v>
      </c>
      <c r="B11" s="42">
        <v>45712</v>
      </c>
      <c r="C11" s="26" t="s">
        <v>404</v>
      </c>
      <c r="D11" s="144" t="s">
        <v>44</v>
      </c>
      <c r="E11" s="17" t="s">
        <v>45</v>
      </c>
      <c r="F11" s="28">
        <v>30</v>
      </c>
      <c r="G11" s="149"/>
    </row>
    <row r="12" spans="1:26" ht="44.25" customHeight="1" x14ac:dyDescent="0.3">
      <c r="A12" s="35">
        <v>9</v>
      </c>
      <c r="B12" s="42">
        <v>45714</v>
      </c>
      <c r="C12" s="26" t="s">
        <v>405</v>
      </c>
      <c r="D12" s="17" t="s">
        <v>406</v>
      </c>
      <c r="E12" s="17" t="s">
        <v>45</v>
      </c>
      <c r="F12" s="28"/>
      <c r="G12" s="149">
        <v>390</v>
      </c>
    </row>
    <row r="13" spans="1:26" ht="14.4" x14ac:dyDescent="0.3">
      <c r="A13" s="46"/>
      <c r="B13" s="36"/>
      <c r="C13" s="26"/>
      <c r="D13" s="27" t="s">
        <v>52</v>
      </c>
      <c r="E13" s="27"/>
      <c r="F13" s="59">
        <f t="shared" ref="F13:G13" si="0">SUM(F3:F12)</f>
        <v>8660</v>
      </c>
      <c r="G13" s="161">
        <f t="shared" si="0"/>
        <v>7713.5</v>
      </c>
    </row>
    <row r="14" spans="1:26" ht="14.4" x14ac:dyDescent="0.3">
      <c r="A14" s="49"/>
      <c r="B14" s="50"/>
      <c r="C14" s="256" t="s">
        <v>73</v>
      </c>
      <c r="D14" s="248"/>
      <c r="E14" s="51"/>
      <c r="F14" s="162">
        <f>F13-G13</f>
        <v>946.5</v>
      </c>
      <c r="G14" s="163"/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1:G1"/>
    <mergeCell ref="D3:E3"/>
    <mergeCell ref="C14:D14"/>
  </mergeCells>
  <pageMargins left="0.7" right="0.7" top="0.75" bottom="0.75" header="0" footer="0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G1000"/>
  <sheetViews>
    <sheetView workbookViewId="0"/>
  </sheetViews>
  <sheetFormatPr defaultColWidth="14.44140625" defaultRowHeight="15" customHeight="1" x14ac:dyDescent="0.3"/>
  <cols>
    <col min="1" max="1" width="6.33203125" customWidth="1"/>
    <col min="2" max="2" width="11.5546875" customWidth="1"/>
    <col min="3" max="3" width="42.5546875" customWidth="1"/>
    <col min="4" max="4" width="19.109375" customWidth="1"/>
    <col min="5" max="5" width="7.5546875" customWidth="1"/>
    <col min="6" max="7" width="8.33203125" customWidth="1"/>
    <col min="8" max="26" width="8.6640625" customWidth="1"/>
  </cols>
  <sheetData>
    <row r="1" spans="1:7" ht="18" x14ac:dyDescent="0.3">
      <c r="A1" s="278" t="s">
        <v>407</v>
      </c>
      <c r="B1" s="253"/>
      <c r="C1" s="253"/>
      <c r="D1" s="253"/>
      <c r="E1" s="253"/>
      <c r="F1" s="253"/>
      <c r="G1" s="254"/>
    </row>
    <row r="2" spans="1:7" ht="14.4" x14ac:dyDescent="0.3">
      <c r="A2" s="180" t="s">
        <v>6</v>
      </c>
      <c r="B2" s="133" t="s">
        <v>8</v>
      </c>
      <c r="C2" s="134" t="s">
        <v>10</v>
      </c>
      <c r="D2" s="133" t="s">
        <v>12</v>
      </c>
      <c r="E2" s="133" t="s">
        <v>15</v>
      </c>
      <c r="F2" s="181" t="s">
        <v>16</v>
      </c>
      <c r="G2" s="182" t="s">
        <v>19</v>
      </c>
    </row>
    <row r="3" spans="1:7" ht="15.6" x14ac:dyDescent="0.3">
      <c r="A3" s="184"/>
      <c r="B3" s="18"/>
      <c r="C3" s="19"/>
      <c r="D3" s="239" t="s">
        <v>25</v>
      </c>
      <c r="E3" s="240"/>
      <c r="F3" s="187">
        <v>946.5</v>
      </c>
      <c r="G3" s="186"/>
    </row>
    <row r="4" spans="1:7" ht="45" customHeight="1" x14ac:dyDescent="0.3">
      <c r="A4" s="35">
        <v>1</v>
      </c>
      <c r="B4" s="42">
        <v>45723</v>
      </c>
      <c r="C4" s="26" t="s">
        <v>408</v>
      </c>
      <c r="D4" s="17" t="s">
        <v>402</v>
      </c>
      <c r="E4" s="17" t="s">
        <v>45</v>
      </c>
      <c r="F4" s="28"/>
      <c r="G4" s="149">
        <v>100</v>
      </c>
    </row>
    <row r="5" spans="1:7" ht="59.25" customHeight="1" x14ac:dyDescent="0.3">
      <c r="A5" s="35">
        <v>2</v>
      </c>
      <c r="B5" s="42">
        <v>45726</v>
      </c>
      <c r="C5" s="26" t="s">
        <v>409</v>
      </c>
      <c r="D5" s="17" t="s">
        <v>402</v>
      </c>
      <c r="E5" s="17" t="s">
        <v>45</v>
      </c>
      <c r="F5" s="28"/>
      <c r="G5" s="149">
        <v>80</v>
      </c>
    </row>
    <row r="6" spans="1:7" ht="40.5" customHeight="1" x14ac:dyDescent="0.3">
      <c r="A6" s="35">
        <v>3</v>
      </c>
      <c r="B6" s="42">
        <v>45727</v>
      </c>
      <c r="C6" s="26" t="s">
        <v>410</v>
      </c>
      <c r="D6" s="17" t="s">
        <v>396</v>
      </c>
      <c r="E6" s="17" t="s">
        <v>45</v>
      </c>
      <c r="F6" s="28"/>
      <c r="G6" s="149">
        <v>147</v>
      </c>
    </row>
    <row r="7" spans="1:7" ht="40.5" customHeight="1" x14ac:dyDescent="0.3">
      <c r="A7" s="35">
        <f t="shared" ref="A7:A11" si="0">A6+1</f>
        <v>4</v>
      </c>
      <c r="B7" s="42">
        <v>45727</v>
      </c>
      <c r="C7" s="26" t="s">
        <v>411</v>
      </c>
      <c r="D7" s="17" t="s">
        <v>402</v>
      </c>
      <c r="E7" s="17" t="s">
        <v>45</v>
      </c>
      <c r="F7" s="28"/>
      <c r="G7" s="149">
        <v>80</v>
      </c>
    </row>
    <row r="8" spans="1:7" ht="40.5" customHeight="1" x14ac:dyDescent="0.3">
      <c r="A8" s="35">
        <f t="shared" si="0"/>
        <v>5</v>
      </c>
      <c r="B8" s="42">
        <v>45730</v>
      </c>
      <c r="C8" s="26" t="s">
        <v>412</v>
      </c>
      <c r="D8" s="17" t="s">
        <v>413</v>
      </c>
      <c r="E8" s="17" t="s">
        <v>45</v>
      </c>
      <c r="F8" s="28"/>
      <c r="G8" s="149">
        <v>141</v>
      </c>
    </row>
    <row r="9" spans="1:7" ht="40.5" customHeight="1" x14ac:dyDescent="0.3">
      <c r="A9" s="35">
        <f t="shared" si="0"/>
        <v>6</v>
      </c>
      <c r="B9" s="42">
        <v>45731</v>
      </c>
      <c r="C9" s="26" t="s">
        <v>414</v>
      </c>
      <c r="D9" s="17" t="s">
        <v>402</v>
      </c>
      <c r="E9" s="17" t="s">
        <v>45</v>
      </c>
      <c r="F9" s="28"/>
      <c r="G9" s="149">
        <v>80</v>
      </c>
    </row>
    <row r="10" spans="1:7" ht="40.5" customHeight="1" x14ac:dyDescent="0.3">
      <c r="A10" s="35">
        <f t="shared" si="0"/>
        <v>7</v>
      </c>
      <c r="B10" s="42">
        <v>45731</v>
      </c>
      <c r="C10" s="26" t="s">
        <v>415</v>
      </c>
      <c r="D10" s="17" t="s">
        <v>406</v>
      </c>
      <c r="E10" s="17" t="s">
        <v>45</v>
      </c>
      <c r="F10" s="57">
        <v>1850</v>
      </c>
      <c r="G10" s="155"/>
    </row>
    <row r="11" spans="1:7" ht="40.5" customHeight="1" x14ac:dyDescent="0.3">
      <c r="A11" s="35">
        <f t="shared" si="0"/>
        <v>8</v>
      </c>
      <c r="B11" s="42">
        <v>45735</v>
      </c>
      <c r="C11" s="26" t="s">
        <v>416</v>
      </c>
      <c r="D11" s="17" t="s">
        <v>417</v>
      </c>
      <c r="E11" s="17" t="s">
        <v>45</v>
      </c>
      <c r="F11" s="57"/>
      <c r="G11" s="155">
        <v>100</v>
      </c>
    </row>
    <row r="12" spans="1:7" ht="40.5" customHeight="1" x14ac:dyDescent="0.3">
      <c r="A12" s="35"/>
      <c r="B12" s="42">
        <v>45736</v>
      </c>
      <c r="C12" s="26" t="s">
        <v>404</v>
      </c>
      <c r="D12" s="17" t="s">
        <v>44</v>
      </c>
      <c r="E12" s="17" t="s">
        <v>45</v>
      </c>
      <c r="F12" s="57">
        <v>30</v>
      </c>
      <c r="G12" s="155"/>
    </row>
    <row r="13" spans="1:7" ht="40.5" customHeight="1" x14ac:dyDescent="0.3">
      <c r="A13" s="35">
        <f>A11+1</f>
        <v>9</v>
      </c>
      <c r="B13" s="42">
        <v>45738</v>
      </c>
      <c r="C13" s="26" t="s">
        <v>418</v>
      </c>
      <c r="D13" s="17" t="s">
        <v>417</v>
      </c>
      <c r="E13" s="17" t="s">
        <v>45</v>
      </c>
      <c r="F13" s="57"/>
      <c r="G13" s="155">
        <v>100</v>
      </c>
    </row>
    <row r="14" spans="1:7" ht="15.6" x14ac:dyDescent="0.3">
      <c r="A14" s="35">
        <f t="shared" ref="A14:A16" si="1">A13+1</f>
        <v>10</v>
      </c>
      <c r="B14" s="42">
        <v>45738</v>
      </c>
      <c r="C14" s="26" t="s">
        <v>419</v>
      </c>
      <c r="D14" s="17" t="s">
        <v>417</v>
      </c>
      <c r="E14" s="17" t="s">
        <v>45</v>
      </c>
      <c r="F14" s="57"/>
      <c r="G14" s="155">
        <v>390</v>
      </c>
    </row>
    <row r="15" spans="1:7" ht="28.8" x14ac:dyDescent="0.3">
      <c r="A15" s="35">
        <f t="shared" si="1"/>
        <v>11</v>
      </c>
      <c r="B15" s="42">
        <v>45743</v>
      </c>
      <c r="C15" s="26" t="s">
        <v>420</v>
      </c>
      <c r="D15" s="17" t="s">
        <v>421</v>
      </c>
      <c r="E15" s="17" t="s">
        <v>45</v>
      </c>
      <c r="F15" s="57"/>
      <c r="G15" s="155">
        <v>80</v>
      </c>
    </row>
    <row r="16" spans="1:7" ht="15.6" x14ac:dyDescent="0.3">
      <c r="A16" s="35">
        <f t="shared" si="1"/>
        <v>12</v>
      </c>
      <c r="B16" s="42">
        <v>45743</v>
      </c>
      <c r="C16" s="26" t="s">
        <v>422</v>
      </c>
      <c r="D16" s="17" t="s">
        <v>423</v>
      </c>
      <c r="E16" s="17" t="s">
        <v>45</v>
      </c>
      <c r="F16" s="57"/>
      <c r="G16" s="155">
        <v>50</v>
      </c>
    </row>
    <row r="17" spans="1:7" ht="15.6" x14ac:dyDescent="0.3">
      <c r="A17" s="35"/>
      <c r="B17" s="42">
        <v>45775</v>
      </c>
      <c r="C17" s="26" t="s">
        <v>404</v>
      </c>
      <c r="D17" s="17" t="s">
        <v>44</v>
      </c>
      <c r="E17" s="17" t="s">
        <v>45</v>
      </c>
      <c r="F17" s="57">
        <v>30</v>
      </c>
      <c r="G17" s="155"/>
    </row>
    <row r="18" spans="1:7" ht="15.6" x14ac:dyDescent="0.3">
      <c r="A18" s="35"/>
      <c r="B18" s="42">
        <v>45775</v>
      </c>
      <c r="C18" s="26" t="s">
        <v>404</v>
      </c>
      <c r="D18" s="17" t="s">
        <v>44</v>
      </c>
      <c r="E18" s="17" t="s">
        <v>45</v>
      </c>
      <c r="F18" s="57">
        <v>30</v>
      </c>
      <c r="G18" s="155"/>
    </row>
    <row r="19" spans="1:7" ht="28.8" x14ac:dyDescent="0.3">
      <c r="A19" s="35">
        <f>A16+1</f>
        <v>13</v>
      </c>
      <c r="B19" s="42">
        <v>45744</v>
      </c>
      <c r="C19" s="26" t="s">
        <v>424</v>
      </c>
      <c r="D19" s="17" t="s">
        <v>402</v>
      </c>
      <c r="E19" s="17" t="s">
        <v>45</v>
      </c>
      <c r="F19" s="57"/>
      <c r="G19" s="155">
        <v>100</v>
      </c>
    </row>
    <row r="20" spans="1:7" ht="14.4" x14ac:dyDescent="0.3">
      <c r="A20" s="46"/>
      <c r="B20" s="36"/>
      <c r="C20" s="26"/>
      <c r="D20" s="27" t="s">
        <v>52</v>
      </c>
      <c r="E20" s="27"/>
      <c r="F20" s="59">
        <f t="shared" ref="F20:G20" si="2">SUM(F3:F19)</f>
        <v>2886.5</v>
      </c>
      <c r="G20" s="161">
        <f t="shared" si="2"/>
        <v>1448</v>
      </c>
    </row>
    <row r="21" spans="1:7" ht="15.75" customHeight="1" x14ac:dyDescent="0.3">
      <c r="A21" s="49"/>
      <c r="B21" s="50"/>
      <c r="C21" s="256" t="s">
        <v>73</v>
      </c>
      <c r="D21" s="248"/>
      <c r="E21" s="51"/>
      <c r="F21" s="188">
        <f>F20-G20</f>
        <v>1438.5</v>
      </c>
      <c r="G21" s="163"/>
    </row>
    <row r="22" spans="1:7" ht="15.75" customHeight="1" x14ac:dyDescent="0.3"/>
    <row r="23" spans="1:7" ht="15.75" customHeight="1" x14ac:dyDescent="0.3"/>
    <row r="24" spans="1:7" ht="15.75" customHeight="1" x14ac:dyDescent="0.3"/>
    <row r="25" spans="1:7" ht="15.75" customHeight="1" x14ac:dyDescent="0.3"/>
    <row r="26" spans="1:7" ht="15.75" customHeight="1" x14ac:dyDescent="0.3"/>
    <row r="27" spans="1:7" ht="15.75" customHeight="1" x14ac:dyDescent="0.3"/>
    <row r="28" spans="1:7" ht="15.75" customHeight="1" x14ac:dyDescent="0.3"/>
    <row r="29" spans="1:7" ht="15.75" customHeight="1" x14ac:dyDescent="0.3"/>
    <row r="30" spans="1:7" ht="15.75" customHeight="1" x14ac:dyDescent="0.3"/>
    <row r="31" spans="1:7" ht="15.75" customHeight="1" x14ac:dyDescent="0.3"/>
    <row r="32" spans="1:7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1:G1"/>
    <mergeCell ref="D3:E3"/>
    <mergeCell ref="C21:D21"/>
  </mergeCells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G1000"/>
  <sheetViews>
    <sheetView workbookViewId="0"/>
  </sheetViews>
  <sheetFormatPr defaultColWidth="14.44140625" defaultRowHeight="15" customHeight="1" x14ac:dyDescent="0.3"/>
  <cols>
    <col min="1" max="1" width="6.33203125" customWidth="1"/>
    <col min="2" max="2" width="11.5546875" customWidth="1"/>
    <col min="3" max="3" width="42.5546875" customWidth="1"/>
    <col min="4" max="4" width="19.109375" customWidth="1"/>
    <col min="5" max="5" width="7.5546875" customWidth="1"/>
    <col min="6" max="7" width="8.33203125" customWidth="1"/>
    <col min="8" max="26" width="8.6640625" customWidth="1"/>
  </cols>
  <sheetData>
    <row r="1" spans="1:7" ht="18" x14ac:dyDescent="0.3">
      <c r="A1" s="278" t="s">
        <v>425</v>
      </c>
      <c r="B1" s="253"/>
      <c r="C1" s="253"/>
      <c r="D1" s="253"/>
      <c r="E1" s="253"/>
      <c r="F1" s="253"/>
      <c r="G1" s="254"/>
    </row>
    <row r="2" spans="1:7" ht="14.4" x14ac:dyDescent="0.3">
      <c r="A2" s="180" t="s">
        <v>6</v>
      </c>
      <c r="B2" s="133" t="s">
        <v>8</v>
      </c>
      <c r="C2" s="134" t="s">
        <v>10</v>
      </c>
      <c r="D2" s="133" t="s">
        <v>12</v>
      </c>
      <c r="E2" s="133" t="s">
        <v>15</v>
      </c>
      <c r="F2" s="181" t="s">
        <v>16</v>
      </c>
      <c r="G2" s="182" t="s">
        <v>19</v>
      </c>
    </row>
    <row r="3" spans="1:7" ht="15.6" x14ac:dyDescent="0.3">
      <c r="A3" s="184"/>
      <c r="B3" s="18"/>
      <c r="C3" s="19"/>
      <c r="D3" s="239" t="s">
        <v>25</v>
      </c>
      <c r="E3" s="240"/>
      <c r="F3" s="187">
        <v>1438.5</v>
      </c>
      <c r="G3" s="186"/>
    </row>
    <row r="4" spans="1:7" ht="30" customHeight="1" x14ac:dyDescent="0.3">
      <c r="A4" s="35">
        <v>1</v>
      </c>
      <c r="B4" s="42">
        <v>45748</v>
      </c>
      <c r="C4" s="26" t="s">
        <v>426</v>
      </c>
      <c r="D4" s="17" t="s">
        <v>427</v>
      </c>
      <c r="E4" s="17" t="s">
        <v>45</v>
      </c>
      <c r="F4" s="28"/>
      <c r="G4" s="149">
        <v>800</v>
      </c>
    </row>
    <row r="5" spans="1:7" ht="24.75" customHeight="1" x14ac:dyDescent="0.3">
      <c r="A5" s="35">
        <v>2</v>
      </c>
      <c r="B5" s="42">
        <v>45749</v>
      </c>
      <c r="C5" s="26" t="s">
        <v>404</v>
      </c>
      <c r="D5" s="17" t="s">
        <v>44</v>
      </c>
      <c r="E5" s="17" t="s">
        <v>45</v>
      </c>
      <c r="F5" s="28">
        <v>30</v>
      </c>
      <c r="G5" s="149"/>
    </row>
    <row r="6" spans="1:7" ht="27.75" customHeight="1" x14ac:dyDescent="0.3">
      <c r="A6" s="35">
        <v>3</v>
      </c>
      <c r="B6" s="42">
        <v>45755</v>
      </c>
      <c r="C6" s="26" t="s">
        <v>428</v>
      </c>
      <c r="D6" s="17" t="s">
        <v>402</v>
      </c>
      <c r="E6" s="17" t="s">
        <v>45</v>
      </c>
      <c r="F6" s="28"/>
      <c r="G6" s="149">
        <v>100</v>
      </c>
    </row>
    <row r="7" spans="1:7" ht="40.5" customHeight="1" x14ac:dyDescent="0.3">
      <c r="A7" s="35">
        <v>4</v>
      </c>
      <c r="B7" s="42">
        <v>45755</v>
      </c>
      <c r="C7" s="26" t="s">
        <v>429</v>
      </c>
      <c r="D7" s="17" t="s">
        <v>430</v>
      </c>
      <c r="E7" s="17" t="s">
        <v>45</v>
      </c>
      <c r="F7" s="28"/>
      <c r="G7" s="149">
        <v>30</v>
      </c>
    </row>
    <row r="8" spans="1:7" ht="40.5" customHeight="1" x14ac:dyDescent="0.3">
      <c r="A8" s="35">
        <v>5</v>
      </c>
      <c r="B8" s="42">
        <v>45755</v>
      </c>
      <c r="C8" s="26" t="s">
        <v>431</v>
      </c>
      <c r="D8" s="17" t="s">
        <v>432</v>
      </c>
      <c r="E8" s="17" t="s">
        <v>45</v>
      </c>
      <c r="F8" s="28"/>
      <c r="G8" s="149">
        <v>180</v>
      </c>
    </row>
    <row r="9" spans="1:7" ht="40.5" customHeight="1" x14ac:dyDescent="0.3">
      <c r="A9" s="35">
        <v>6</v>
      </c>
      <c r="B9" s="42">
        <v>45758</v>
      </c>
      <c r="C9" s="26" t="s">
        <v>433</v>
      </c>
      <c r="D9" s="17" t="s">
        <v>402</v>
      </c>
      <c r="E9" s="17" t="s">
        <v>45</v>
      </c>
      <c r="F9" s="28"/>
      <c r="G9" s="149">
        <v>80</v>
      </c>
    </row>
    <row r="10" spans="1:7" ht="40.5" customHeight="1" x14ac:dyDescent="0.3">
      <c r="A10" s="35">
        <v>7</v>
      </c>
      <c r="B10" s="42">
        <v>45759</v>
      </c>
      <c r="C10" s="26" t="s">
        <v>434</v>
      </c>
      <c r="D10" s="17" t="s">
        <v>402</v>
      </c>
      <c r="E10" s="17" t="s">
        <v>45</v>
      </c>
      <c r="F10" s="28"/>
      <c r="G10" s="149">
        <v>100</v>
      </c>
    </row>
    <row r="11" spans="1:7" ht="50.25" customHeight="1" x14ac:dyDescent="0.3">
      <c r="A11" s="35">
        <v>8</v>
      </c>
      <c r="B11" s="42">
        <v>45762</v>
      </c>
      <c r="C11" s="26" t="s">
        <v>435</v>
      </c>
      <c r="D11" s="17" t="s">
        <v>436</v>
      </c>
      <c r="E11" s="17" t="s">
        <v>45</v>
      </c>
      <c r="F11" s="57"/>
      <c r="G11" s="155">
        <v>80</v>
      </c>
    </row>
    <row r="12" spans="1:7" ht="40.5" customHeight="1" x14ac:dyDescent="0.3">
      <c r="A12" s="35">
        <v>9</v>
      </c>
      <c r="B12" s="42">
        <v>45763</v>
      </c>
      <c r="C12" s="26" t="s">
        <v>437</v>
      </c>
      <c r="D12" s="17" t="s">
        <v>402</v>
      </c>
      <c r="E12" s="17" t="s">
        <v>45</v>
      </c>
      <c r="F12" s="57"/>
      <c r="G12" s="155">
        <v>80</v>
      </c>
    </row>
    <row r="13" spans="1:7" ht="26.25" customHeight="1" x14ac:dyDescent="0.3">
      <c r="A13" s="35">
        <v>10</v>
      </c>
      <c r="B13" s="42">
        <v>45765</v>
      </c>
      <c r="C13" s="26" t="s">
        <v>404</v>
      </c>
      <c r="D13" s="17" t="s">
        <v>44</v>
      </c>
      <c r="E13" s="17" t="s">
        <v>45</v>
      </c>
      <c r="F13" s="57">
        <v>30</v>
      </c>
      <c r="G13" s="155"/>
    </row>
    <row r="14" spans="1:7" ht="29.25" customHeight="1" x14ac:dyDescent="0.3">
      <c r="A14" s="35">
        <v>11</v>
      </c>
      <c r="B14" s="42">
        <v>45766</v>
      </c>
      <c r="C14" s="26" t="s">
        <v>404</v>
      </c>
      <c r="D14" s="17" t="s">
        <v>44</v>
      </c>
      <c r="E14" s="17" t="s">
        <v>45</v>
      </c>
      <c r="F14" s="57">
        <v>30</v>
      </c>
      <c r="G14" s="155"/>
    </row>
    <row r="15" spans="1:7" ht="28.8" x14ac:dyDescent="0.3">
      <c r="A15" s="35">
        <v>12</v>
      </c>
      <c r="B15" s="42">
        <v>45769</v>
      </c>
      <c r="C15" s="26" t="s">
        <v>438</v>
      </c>
      <c r="D15" s="17" t="s">
        <v>44</v>
      </c>
      <c r="E15" s="17" t="s">
        <v>45</v>
      </c>
      <c r="F15" s="57"/>
      <c r="G15" s="155">
        <v>100</v>
      </c>
    </row>
    <row r="16" spans="1:7" ht="15.6" x14ac:dyDescent="0.3">
      <c r="A16" s="35">
        <v>13</v>
      </c>
      <c r="B16" s="42">
        <v>45772</v>
      </c>
      <c r="C16" s="26" t="s">
        <v>439</v>
      </c>
      <c r="D16" s="17" t="s">
        <v>44</v>
      </c>
      <c r="E16" s="17" t="s">
        <v>45</v>
      </c>
      <c r="F16" s="57">
        <v>2000</v>
      </c>
      <c r="G16" s="155"/>
    </row>
    <row r="17" spans="1:7" ht="15.6" x14ac:dyDescent="0.3">
      <c r="A17" s="35">
        <v>14</v>
      </c>
      <c r="B17" s="42">
        <v>45773</v>
      </c>
      <c r="C17" s="26" t="s">
        <v>440</v>
      </c>
      <c r="D17" s="17" t="s">
        <v>402</v>
      </c>
      <c r="E17" s="17" t="s">
        <v>45</v>
      </c>
      <c r="F17" s="57"/>
      <c r="G17" s="155">
        <v>20</v>
      </c>
    </row>
    <row r="18" spans="1:7" ht="28.8" x14ac:dyDescent="0.3">
      <c r="A18" s="35">
        <v>15</v>
      </c>
      <c r="B18" s="42">
        <v>45775</v>
      </c>
      <c r="C18" s="26" t="s">
        <v>441</v>
      </c>
      <c r="D18" s="17" t="s">
        <v>93</v>
      </c>
      <c r="E18" s="17" t="s">
        <v>45</v>
      </c>
      <c r="F18" s="57"/>
      <c r="G18" s="155">
        <v>80</v>
      </c>
    </row>
    <row r="19" spans="1:7" ht="14.4" x14ac:dyDescent="0.3">
      <c r="A19" s="46"/>
      <c r="B19" s="36"/>
      <c r="C19" s="26"/>
      <c r="D19" s="27" t="s">
        <v>52</v>
      </c>
      <c r="E19" s="27"/>
      <c r="F19" s="59">
        <f t="shared" ref="F19:G19" si="0">SUM(F3:F18)</f>
        <v>3528.5</v>
      </c>
      <c r="G19" s="161">
        <f t="shared" si="0"/>
        <v>1650</v>
      </c>
    </row>
    <row r="20" spans="1:7" ht="14.4" x14ac:dyDescent="0.3">
      <c r="A20" s="49"/>
      <c r="B20" s="50"/>
      <c r="C20" s="256" t="s">
        <v>73</v>
      </c>
      <c r="D20" s="248"/>
      <c r="E20" s="51"/>
      <c r="F20" s="189">
        <f>F19-G19</f>
        <v>1878.5</v>
      </c>
      <c r="G20" s="163"/>
    </row>
    <row r="21" spans="1:7" ht="15.75" customHeight="1" x14ac:dyDescent="0.3"/>
    <row r="22" spans="1:7" ht="15.75" customHeight="1" x14ac:dyDescent="0.3"/>
    <row r="23" spans="1:7" ht="15.75" customHeight="1" x14ac:dyDescent="0.3"/>
    <row r="24" spans="1:7" ht="15.75" customHeight="1" x14ac:dyDescent="0.3"/>
    <row r="25" spans="1:7" ht="15.75" customHeight="1" x14ac:dyDescent="0.3"/>
    <row r="26" spans="1:7" ht="15.75" customHeight="1" x14ac:dyDescent="0.3"/>
    <row r="27" spans="1:7" ht="15.75" customHeight="1" x14ac:dyDescent="0.3"/>
    <row r="28" spans="1:7" ht="15.75" customHeight="1" x14ac:dyDescent="0.3"/>
    <row r="29" spans="1:7" ht="15.75" customHeight="1" x14ac:dyDescent="0.3"/>
    <row r="30" spans="1:7" ht="15.75" customHeight="1" x14ac:dyDescent="0.3"/>
    <row r="31" spans="1:7" ht="15.75" customHeight="1" x14ac:dyDescent="0.3"/>
    <row r="32" spans="1:7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1:G1"/>
    <mergeCell ref="D3:E3"/>
    <mergeCell ref="C20:D20"/>
  </mergeCells>
  <pageMargins left="0.7" right="0.7" top="0.75" bottom="0.75" header="0" footer="0"/>
  <pageSetup paperSize="12"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K1011"/>
  <sheetViews>
    <sheetView workbookViewId="0"/>
  </sheetViews>
  <sheetFormatPr defaultColWidth="14.44140625" defaultRowHeight="15" customHeight="1" x14ac:dyDescent="0.3"/>
  <cols>
    <col min="1" max="1" width="5.6640625" customWidth="1"/>
    <col min="2" max="2" width="11.5546875" customWidth="1"/>
    <col min="3" max="3" width="31.5546875" customWidth="1"/>
    <col min="4" max="4" width="29.109375" customWidth="1"/>
    <col min="5" max="5" width="7.5546875" customWidth="1"/>
    <col min="6" max="6" width="10" customWidth="1"/>
    <col min="7" max="7" width="8.33203125" customWidth="1"/>
    <col min="8" max="26" width="8.6640625" customWidth="1"/>
  </cols>
  <sheetData>
    <row r="1" spans="1:10" ht="18" x14ac:dyDescent="0.3">
      <c r="A1" s="236" t="s">
        <v>442</v>
      </c>
      <c r="B1" s="237"/>
      <c r="C1" s="237"/>
      <c r="D1" s="237"/>
      <c r="E1" s="237"/>
      <c r="F1" s="237"/>
      <c r="G1" s="238"/>
    </row>
    <row r="2" spans="1:10" ht="14.4" x14ac:dyDescent="0.3">
      <c r="A2" s="190" t="s">
        <v>6</v>
      </c>
      <c r="B2" s="191" t="s">
        <v>8</v>
      </c>
      <c r="C2" s="192" t="s">
        <v>10</v>
      </c>
      <c r="D2" s="191" t="s">
        <v>12</v>
      </c>
      <c r="E2" s="191" t="s">
        <v>15</v>
      </c>
      <c r="F2" s="193" t="s">
        <v>16</v>
      </c>
      <c r="G2" s="194" t="s">
        <v>19</v>
      </c>
    </row>
    <row r="3" spans="1:10" ht="15.6" x14ac:dyDescent="0.3">
      <c r="A3" s="195"/>
      <c r="B3" s="196"/>
      <c r="C3" s="197"/>
      <c r="D3" s="290" t="s">
        <v>25</v>
      </c>
      <c r="E3" s="291"/>
      <c r="F3" s="198">
        <v>1878.5</v>
      </c>
      <c r="G3" s="199"/>
    </row>
    <row r="4" spans="1:10" ht="15.6" x14ac:dyDescent="0.3">
      <c r="A4" s="200">
        <v>1</v>
      </c>
      <c r="B4" s="201">
        <v>45721</v>
      </c>
      <c r="C4" s="202" t="s">
        <v>443</v>
      </c>
      <c r="D4" s="203" t="s">
        <v>444</v>
      </c>
      <c r="E4" s="203" t="s">
        <v>45</v>
      </c>
      <c r="F4" s="204"/>
      <c r="G4" s="205">
        <v>80</v>
      </c>
    </row>
    <row r="5" spans="1:10" ht="15.6" x14ac:dyDescent="0.3">
      <c r="A5" s="206">
        <v>2</v>
      </c>
      <c r="B5" s="42">
        <v>45721</v>
      </c>
      <c r="C5" s="26" t="s">
        <v>413</v>
      </c>
      <c r="D5" s="17" t="s">
        <v>445</v>
      </c>
      <c r="E5" s="17" t="s">
        <v>45</v>
      </c>
      <c r="F5" s="28"/>
      <c r="G5" s="207">
        <v>120</v>
      </c>
    </row>
    <row r="6" spans="1:10" ht="15.6" x14ac:dyDescent="0.3">
      <c r="A6" s="206">
        <v>3</v>
      </c>
      <c r="B6" s="42">
        <v>45781</v>
      </c>
      <c r="C6" s="26" t="s">
        <v>43</v>
      </c>
      <c r="D6" s="17" t="s">
        <v>44</v>
      </c>
      <c r="E6" s="17" t="s">
        <v>45</v>
      </c>
      <c r="F6" s="28">
        <v>30</v>
      </c>
      <c r="G6" s="207"/>
    </row>
    <row r="7" spans="1:10" ht="15.6" x14ac:dyDescent="0.3">
      <c r="A7" s="206">
        <v>4</v>
      </c>
      <c r="B7" s="42">
        <v>45782</v>
      </c>
      <c r="C7" s="26" t="s">
        <v>43</v>
      </c>
      <c r="D7" s="17" t="s">
        <v>44</v>
      </c>
      <c r="E7" s="17" t="s">
        <v>45</v>
      </c>
      <c r="F7" s="28">
        <v>30</v>
      </c>
      <c r="G7" s="207"/>
    </row>
    <row r="8" spans="1:10" ht="15.6" x14ac:dyDescent="0.3">
      <c r="A8" s="206">
        <v>5</v>
      </c>
      <c r="B8" s="42">
        <v>45782</v>
      </c>
      <c r="C8" s="26" t="s">
        <v>43</v>
      </c>
      <c r="D8" s="17" t="s">
        <v>44</v>
      </c>
      <c r="E8" s="17" t="s">
        <v>45</v>
      </c>
      <c r="F8" s="28">
        <v>30</v>
      </c>
      <c r="G8" s="207"/>
      <c r="J8" s="179" t="s">
        <v>446</v>
      </c>
    </row>
    <row r="9" spans="1:10" ht="15.6" x14ac:dyDescent="0.3">
      <c r="A9" s="206">
        <v>6</v>
      </c>
      <c r="B9" s="42">
        <v>45813</v>
      </c>
      <c r="C9" s="26" t="s">
        <v>43</v>
      </c>
      <c r="D9" s="17" t="s">
        <v>44</v>
      </c>
      <c r="E9" s="17" t="s">
        <v>45</v>
      </c>
      <c r="F9" s="28">
        <v>30</v>
      </c>
      <c r="G9" s="207"/>
    </row>
    <row r="10" spans="1:10" ht="15.6" x14ac:dyDescent="0.3">
      <c r="A10" s="206">
        <v>7</v>
      </c>
      <c r="B10" s="42">
        <v>45813</v>
      </c>
      <c r="C10" s="26" t="s">
        <v>43</v>
      </c>
      <c r="D10" s="17" t="s">
        <v>44</v>
      </c>
      <c r="E10" s="17" t="s">
        <v>45</v>
      </c>
      <c r="F10" s="28">
        <v>30</v>
      </c>
      <c r="G10" s="207"/>
    </row>
    <row r="11" spans="1:10" ht="15.6" x14ac:dyDescent="0.3">
      <c r="A11" s="206">
        <v>8</v>
      </c>
      <c r="B11" s="42">
        <v>45813</v>
      </c>
      <c r="C11" s="26" t="s">
        <v>43</v>
      </c>
      <c r="D11" s="17" t="s">
        <v>44</v>
      </c>
      <c r="E11" s="17" t="s">
        <v>45</v>
      </c>
      <c r="F11" s="28">
        <v>30</v>
      </c>
      <c r="G11" s="207"/>
    </row>
    <row r="12" spans="1:10" ht="15.6" x14ac:dyDescent="0.3">
      <c r="A12" s="206">
        <v>9</v>
      </c>
      <c r="B12" s="42">
        <v>45874</v>
      </c>
      <c r="C12" s="26" t="s">
        <v>43</v>
      </c>
      <c r="D12" s="17" t="s">
        <v>44</v>
      </c>
      <c r="E12" s="17" t="s">
        <v>45</v>
      </c>
      <c r="F12" s="28">
        <v>30</v>
      </c>
      <c r="G12" s="208"/>
    </row>
    <row r="13" spans="1:10" ht="15.6" x14ac:dyDescent="0.3">
      <c r="A13" s="206">
        <v>10</v>
      </c>
      <c r="B13" s="42">
        <v>45905</v>
      </c>
      <c r="C13" s="26" t="s">
        <v>447</v>
      </c>
      <c r="D13" s="17" t="s">
        <v>448</v>
      </c>
      <c r="E13" s="17" t="s">
        <v>45</v>
      </c>
      <c r="F13" s="28"/>
      <c r="G13" s="208">
        <v>1080</v>
      </c>
    </row>
    <row r="14" spans="1:10" ht="15.6" x14ac:dyDescent="0.3">
      <c r="A14" s="206">
        <v>11</v>
      </c>
      <c r="B14" s="42">
        <v>45935</v>
      </c>
      <c r="C14" s="26" t="s">
        <v>43</v>
      </c>
      <c r="D14" s="17" t="s">
        <v>44</v>
      </c>
      <c r="E14" s="17" t="s">
        <v>45</v>
      </c>
      <c r="F14" s="28">
        <v>30</v>
      </c>
      <c r="G14" s="208"/>
    </row>
    <row r="15" spans="1:10" ht="15.6" x14ac:dyDescent="0.3">
      <c r="A15" s="206">
        <v>12</v>
      </c>
      <c r="B15" s="42">
        <v>45996</v>
      </c>
      <c r="C15" s="26" t="s">
        <v>43</v>
      </c>
      <c r="D15" s="17" t="s">
        <v>44</v>
      </c>
      <c r="E15" s="17" t="s">
        <v>45</v>
      </c>
      <c r="F15" s="57">
        <v>30</v>
      </c>
      <c r="G15" s="208"/>
    </row>
    <row r="16" spans="1:10" ht="43.2" x14ac:dyDescent="0.3">
      <c r="A16" s="206">
        <v>13</v>
      </c>
      <c r="B16" s="17" t="s">
        <v>449</v>
      </c>
      <c r="C16" s="26" t="s">
        <v>450</v>
      </c>
      <c r="D16" s="17" t="s">
        <v>93</v>
      </c>
      <c r="E16" s="17" t="s">
        <v>45</v>
      </c>
      <c r="F16" s="57"/>
      <c r="G16" s="208">
        <v>44</v>
      </c>
    </row>
    <row r="17" spans="1:7" ht="43.2" x14ac:dyDescent="0.3">
      <c r="A17" s="206">
        <v>14</v>
      </c>
      <c r="B17" s="17" t="s">
        <v>451</v>
      </c>
      <c r="C17" s="26" t="s">
        <v>452</v>
      </c>
      <c r="D17" s="17" t="s">
        <v>93</v>
      </c>
      <c r="E17" s="17" t="s">
        <v>45</v>
      </c>
      <c r="F17" s="57"/>
      <c r="G17" s="208">
        <v>80</v>
      </c>
    </row>
    <row r="18" spans="1:7" ht="15.6" x14ac:dyDescent="0.3">
      <c r="A18" s="206">
        <v>15</v>
      </c>
      <c r="B18" s="17" t="s">
        <v>453</v>
      </c>
      <c r="C18" s="26" t="s">
        <v>43</v>
      </c>
      <c r="D18" s="17" t="s">
        <v>44</v>
      </c>
      <c r="E18" s="17" t="s">
        <v>45</v>
      </c>
      <c r="F18" s="57">
        <v>30</v>
      </c>
      <c r="G18" s="208"/>
    </row>
    <row r="19" spans="1:7" ht="43.2" x14ac:dyDescent="0.3">
      <c r="A19" s="206">
        <v>16</v>
      </c>
      <c r="B19" s="17" t="s">
        <v>454</v>
      </c>
      <c r="C19" s="26" t="s">
        <v>452</v>
      </c>
      <c r="D19" s="17" t="s">
        <v>93</v>
      </c>
      <c r="E19" s="17" t="s">
        <v>45</v>
      </c>
      <c r="F19" s="57"/>
      <c r="G19" s="208">
        <v>80</v>
      </c>
    </row>
    <row r="20" spans="1:7" ht="28.8" x14ac:dyDescent="0.3">
      <c r="A20" s="206">
        <v>17</v>
      </c>
      <c r="B20" s="17" t="s">
        <v>455</v>
      </c>
      <c r="C20" s="26" t="s">
        <v>456</v>
      </c>
      <c r="D20" s="17" t="s">
        <v>44</v>
      </c>
      <c r="E20" s="17" t="s">
        <v>45</v>
      </c>
      <c r="F20" s="57">
        <v>1500</v>
      </c>
      <c r="G20" s="208"/>
    </row>
    <row r="21" spans="1:7" ht="43.2" x14ac:dyDescent="0.3">
      <c r="A21" s="206">
        <v>18</v>
      </c>
      <c r="B21" s="17" t="s">
        <v>455</v>
      </c>
      <c r="C21" s="26" t="s">
        <v>457</v>
      </c>
      <c r="D21" s="17" t="s">
        <v>93</v>
      </c>
      <c r="E21" s="17" t="s">
        <v>45</v>
      </c>
      <c r="F21" s="57"/>
      <c r="G21" s="208">
        <v>80</v>
      </c>
    </row>
    <row r="22" spans="1:7" ht="43.2" x14ac:dyDescent="0.3">
      <c r="A22" s="206">
        <v>19</v>
      </c>
      <c r="B22" s="17" t="s">
        <v>458</v>
      </c>
      <c r="C22" s="26" t="s">
        <v>459</v>
      </c>
      <c r="D22" s="17" t="s">
        <v>93</v>
      </c>
      <c r="E22" s="17" t="s">
        <v>45</v>
      </c>
      <c r="F22" s="57"/>
      <c r="G22" s="208">
        <v>80</v>
      </c>
    </row>
    <row r="23" spans="1:7" ht="57.6" x14ac:dyDescent="0.3">
      <c r="A23" s="206">
        <v>20</v>
      </c>
      <c r="B23" s="17" t="s">
        <v>460</v>
      </c>
      <c r="C23" s="26" t="s">
        <v>461</v>
      </c>
      <c r="D23" s="17" t="s">
        <v>93</v>
      </c>
      <c r="E23" s="17" t="s">
        <v>45</v>
      </c>
      <c r="F23" s="57"/>
      <c r="G23" s="208">
        <v>100</v>
      </c>
    </row>
    <row r="24" spans="1:7" ht="15.6" x14ac:dyDescent="0.3">
      <c r="A24" s="206">
        <v>21</v>
      </c>
      <c r="B24" s="17" t="s">
        <v>460</v>
      </c>
      <c r="C24" s="26" t="s">
        <v>413</v>
      </c>
      <c r="D24" s="17" t="s">
        <v>402</v>
      </c>
      <c r="E24" s="17" t="s">
        <v>45</v>
      </c>
      <c r="F24" s="57"/>
      <c r="G24" s="208">
        <v>212</v>
      </c>
    </row>
    <row r="25" spans="1:7" ht="72" x14ac:dyDescent="0.3">
      <c r="A25" s="206">
        <v>22</v>
      </c>
      <c r="B25" s="17" t="s">
        <v>462</v>
      </c>
      <c r="C25" s="26" t="s">
        <v>463</v>
      </c>
      <c r="D25" s="17" t="s">
        <v>93</v>
      </c>
      <c r="E25" s="17" t="s">
        <v>45</v>
      </c>
      <c r="F25" s="57"/>
      <c r="G25" s="208">
        <v>100</v>
      </c>
    </row>
    <row r="26" spans="1:7" ht="43.2" x14ac:dyDescent="0.3">
      <c r="A26" s="206">
        <v>23</v>
      </c>
      <c r="B26" s="17" t="s">
        <v>464</v>
      </c>
      <c r="C26" s="26" t="s">
        <v>465</v>
      </c>
      <c r="D26" s="17" t="s">
        <v>93</v>
      </c>
      <c r="E26" s="17" t="s">
        <v>45</v>
      </c>
      <c r="F26" s="57"/>
      <c r="G26" s="208">
        <v>100</v>
      </c>
    </row>
    <row r="27" spans="1:7" ht="43.2" x14ac:dyDescent="0.3">
      <c r="A27" s="206">
        <v>24</v>
      </c>
      <c r="B27" s="17" t="s">
        <v>464</v>
      </c>
      <c r="C27" s="26" t="s">
        <v>466</v>
      </c>
      <c r="D27" s="17" t="s">
        <v>223</v>
      </c>
      <c r="E27" s="17" t="s">
        <v>45</v>
      </c>
      <c r="F27" s="57"/>
      <c r="G27" s="208">
        <v>168</v>
      </c>
    </row>
    <row r="28" spans="1:7" ht="57.6" x14ac:dyDescent="0.3">
      <c r="A28" s="206">
        <v>25</v>
      </c>
      <c r="B28" s="17" t="s">
        <v>467</v>
      </c>
      <c r="C28" s="26" t="s">
        <v>468</v>
      </c>
      <c r="D28" s="17" t="s">
        <v>469</v>
      </c>
      <c r="E28" s="17" t="s">
        <v>45</v>
      </c>
      <c r="F28" s="57"/>
      <c r="G28" s="208">
        <v>230</v>
      </c>
    </row>
    <row r="29" spans="1:7" ht="15.6" x14ac:dyDescent="0.3">
      <c r="A29" s="206">
        <v>26</v>
      </c>
      <c r="B29" s="17" t="s">
        <v>467</v>
      </c>
      <c r="C29" s="26" t="s">
        <v>43</v>
      </c>
      <c r="D29" s="17" t="s">
        <v>44</v>
      </c>
      <c r="E29" s="17" t="s">
        <v>45</v>
      </c>
      <c r="F29" s="57">
        <v>30</v>
      </c>
      <c r="G29" s="208"/>
    </row>
    <row r="30" spans="1:7" ht="15.6" x14ac:dyDescent="0.3">
      <c r="A30" s="206"/>
      <c r="B30" s="36"/>
      <c r="C30" s="26"/>
      <c r="D30" s="27" t="s">
        <v>52</v>
      </c>
      <c r="E30" s="27"/>
      <c r="F30" s="59">
        <f t="shared" ref="F30:G30" si="0">SUM(F3:F29)</f>
        <v>3708.5</v>
      </c>
      <c r="G30" s="209">
        <f t="shared" si="0"/>
        <v>2554</v>
      </c>
    </row>
    <row r="31" spans="1:7" ht="15.6" x14ac:dyDescent="0.3">
      <c r="A31" s="210"/>
      <c r="B31" s="211"/>
      <c r="C31" s="292" t="s">
        <v>73</v>
      </c>
      <c r="D31" s="293"/>
      <c r="E31" s="212"/>
      <c r="F31" s="213">
        <f>F30-G30</f>
        <v>1154.5</v>
      </c>
      <c r="G31" s="214"/>
    </row>
    <row r="32" spans="1:7" ht="15.75" customHeight="1" x14ac:dyDescent="0.3"/>
    <row r="33" spans="11:11" ht="15.75" customHeight="1" x14ac:dyDescent="0.3"/>
    <row r="34" spans="11:11" ht="15.75" customHeight="1" x14ac:dyDescent="0.3">
      <c r="K34" s="215"/>
    </row>
    <row r="35" spans="11:11" ht="15.75" customHeight="1" x14ac:dyDescent="0.3"/>
    <row r="36" spans="11:11" ht="15.75" customHeight="1" x14ac:dyDescent="0.3"/>
    <row r="37" spans="11:11" ht="15.75" customHeight="1" x14ac:dyDescent="0.3"/>
    <row r="38" spans="11:11" ht="15.75" customHeight="1" x14ac:dyDescent="0.3"/>
    <row r="39" spans="11:11" ht="15.75" customHeight="1" x14ac:dyDescent="0.3"/>
    <row r="40" spans="11:11" ht="15.75" customHeight="1" x14ac:dyDescent="0.3"/>
    <row r="41" spans="11:11" ht="15.75" customHeight="1" x14ac:dyDescent="0.3"/>
    <row r="42" spans="11:11" ht="15.75" customHeight="1" x14ac:dyDescent="0.3"/>
    <row r="43" spans="11:11" ht="15.75" customHeight="1" x14ac:dyDescent="0.3"/>
    <row r="44" spans="11:11" ht="15.75" customHeight="1" x14ac:dyDescent="0.3"/>
    <row r="45" spans="11:11" ht="15.75" customHeight="1" x14ac:dyDescent="0.3"/>
    <row r="46" spans="11:11" ht="15.75" customHeight="1" x14ac:dyDescent="0.3"/>
    <row r="47" spans="11:11" ht="15.75" customHeight="1" x14ac:dyDescent="0.3"/>
    <row r="48" spans="11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</sheetData>
  <mergeCells count="3">
    <mergeCell ref="A1:G1"/>
    <mergeCell ref="D3:E3"/>
    <mergeCell ref="C31:D31"/>
  </mergeCells>
  <pageMargins left="0.7" right="0.7" top="0.75" bottom="0.75" header="0" footer="0"/>
  <pageSetup paperSize="14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K1019"/>
  <sheetViews>
    <sheetView workbookViewId="0">
      <pane ySplit="2" topLeftCell="A3" activePane="bottomLeft" state="frozen"/>
      <selection pane="bottomLeft" activeCell="B4" sqref="B4"/>
    </sheetView>
  </sheetViews>
  <sheetFormatPr defaultColWidth="14.44140625" defaultRowHeight="15" customHeight="1" x14ac:dyDescent="0.3"/>
  <cols>
    <col min="1" max="1" width="5.6640625" customWidth="1"/>
    <col min="2" max="2" width="11.5546875" customWidth="1"/>
    <col min="3" max="3" width="31.5546875" customWidth="1"/>
    <col min="4" max="4" width="29.109375" customWidth="1"/>
    <col min="5" max="5" width="7.5546875" customWidth="1"/>
    <col min="6" max="6" width="10" customWidth="1"/>
    <col min="7" max="7" width="8.33203125" customWidth="1"/>
    <col min="8" max="26" width="8.6640625" customWidth="1"/>
  </cols>
  <sheetData>
    <row r="1" spans="1:10" ht="18" x14ac:dyDescent="0.3">
      <c r="A1" s="236" t="s">
        <v>470</v>
      </c>
      <c r="B1" s="237"/>
      <c r="C1" s="237"/>
      <c r="D1" s="237"/>
      <c r="E1" s="237"/>
      <c r="F1" s="237"/>
      <c r="G1" s="238"/>
    </row>
    <row r="2" spans="1:10" ht="14.4" x14ac:dyDescent="0.3">
      <c r="A2" s="190" t="s">
        <v>6</v>
      </c>
      <c r="B2" s="191" t="s">
        <v>8</v>
      </c>
      <c r="C2" s="192" t="s">
        <v>10</v>
      </c>
      <c r="D2" s="191" t="s">
        <v>12</v>
      </c>
      <c r="E2" s="191" t="s">
        <v>15</v>
      </c>
      <c r="F2" s="193" t="s">
        <v>16</v>
      </c>
      <c r="G2" s="194" t="s">
        <v>19</v>
      </c>
    </row>
    <row r="3" spans="1:10" ht="15.6" x14ac:dyDescent="0.3">
      <c r="A3" s="195"/>
      <c r="B3" s="196"/>
      <c r="C3" s="197"/>
      <c r="D3" s="290" t="s">
        <v>25</v>
      </c>
      <c r="E3" s="291"/>
      <c r="F3" s="198">
        <v>1154.5</v>
      </c>
      <c r="G3" s="199"/>
    </row>
    <row r="4" spans="1:10" ht="19.5" customHeight="1" x14ac:dyDescent="0.3">
      <c r="A4" s="200">
        <v>1</v>
      </c>
      <c r="B4" s="201">
        <v>45663</v>
      </c>
      <c r="C4" s="202" t="s">
        <v>471</v>
      </c>
      <c r="D4" s="203" t="s">
        <v>472</v>
      </c>
      <c r="E4" s="203" t="s">
        <v>45</v>
      </c>
      <c r="F4" s="204"/>
      <c r="G4" s="205">
        <v>85</v>
      </c>
    </row>
    <row r="5" spans="1:10" ht="28.8" x14ac:dyDescent="0.3">
      <c r="A5" s="200">
        <v>2</v>
      </c>
      <c r="B5" s="201">
        <v>45783</v>
      </c>
      <c r="C5" s="202" t="s">
        <v>473</v>
      </c>
      <c r="D5" s="203" t="s">
        <v>474</v>
      </c>
      <c r="E5" s="203" t="s">
        <v>45</v>
      </c>
      <c r="F5" s="204"/>
      <c r="G5" s="205">
        <v>5350</v>
      </c>
    </row>
    <row r="6" spans="1:10" ht="28.8" x14ac:dyDescent="0.3">
      <c r="A6" s="200">
        <v>3</v>
      </c>
      <c r="B6" s="201">
        <v>45783</v>
      </c>
      <c r="C6" s="202" t="s">
        <v>473</v>
      </c>
      <c r="D6" s="203" t="s">
        <v>475</v>
      </c>
      <c r="E6" s="203" t="s">
        <v>33</v>
      </c>
      <c r="F6" s="205">
        <v>5350</v>
      </c>
      <c r="G6" s="205"/>
    </row>
    <row r="7" spans="1:10" ht="57.6" x14ac:dyDescent="0.3">
      <c r="A7" s="200">
        <v>4</v>
      </c>
      <c r="B7" s="201">
        <v>45875</v>
      </c>
      <c r="C7" s="26" t="s">
        <v>476</v>
      </c>
      <c r="D7" s="203" t="s">
        <v>93</v>
      </c>
      <c r="E7" s="203" t="s">
        <v>45</v>
      </c>
      <c r="F7" s="204"/>
      <c r="G7" s="205">
        <v>100</v>
      </c>
    </row>
    <row r="8" spans="1:10" ht="57.6" x14ac:dyDescent="0.3">
      <c r="A8" s="200">
        <v>5</v>
      </c>
      <c r="B8" s="201">
        <v>45967</v>
      </c>
      <c r="C8" s="26" t="s">
        <v>477</v>
      </c>
      <c r="D8" s="203" t="s">
        <v>93</v>
      </c>
      <c r="E8" s="203" t="s">
        <v>45</v>
      </c>
      <c r="F8" s="204"/>
      <c r="G8" s="205">
        <v>100</v>
      </c>
    </row>
    <row r="9" spans="1:10" ht="15.6" x14ac:dyDescent="0.3">
      <c r="A9" s="200">
        <v>6</v>
      </c>
      <c r="B9" s="42">
        <v>45997</v>
      </c>
      <c r="C9" s="26" t="s">
        <v>43</v>
      </c>
      <c r="D9" s="17" t="s">
        <v>44</v>
      </c>
      <c r="E9" s="203" t="s">
        <v>45</v>
      </c>
      <c r="F9" s="28">
        <v>30</v>
      </c>
      <c r="G9" s="207"/>
    </row>
    <row r="10" spans="1:10" ht="15.6" x14ac:dyDescent="0.3">
      <c r="A10" s="200">
        <v>7</v>
      </c>
      <c r="B10" s="42">
        <v>45997</v>
      </c>
      <c r="C10" s="26" t="s">
        <v>43</v>
      </c>
      <c r="D10" s="17" t="s">
        <v>44</v>
      </c>
      <c r="E10" s="203" t="s">
        <v>45</v>
      </c>
      <c r="F10" s="28">
        <v>30</v>
      </c>
      <c r="G10" s="207"/>
    </row>
    <row r="11" spans="1:10" ht="15.6" x14ac:dyDescent="0.3">
      <c r="A11" s="200">
        <v>8</v>
      </c>
      <c r="B11" s="42">
        <v>45997</v>
      </c>
      <c r="C11" s="26" t="s">
        <v>43</v>
      </c>
      <c r="D11" s="17" t="s">
        <v>44</v>
      </c>
      <c r="E11" s="203" t="s">
        <v>45</v>
      </c>
      <c r="F11" s="28">
        <v>30</v>
      </c>
      <c r="G11" s="207"/>
      <c r="J11" s="179" t="s">
        <v>478</v>
      </c>
    </row>
    <row r="12" spans="1:10" ht="15.6" x14ac:dyDescent="0.3">
      <c r="A12" s="200">
        <v>9</v>
      </c>
      <c r="B12" s="42">
        <v>45997</v>
      </c>
      <c r="C12" s="26" t="s">
        <v>43</v>
      </c>
      <c r="D12" s="17" t="s">
        <v>44</v>
      </c>
      <c r="E12" s="203" t="s">
        <v>45</v>
      </c>
      <c r="F12" s="28">
        <v>30</v>
      </c>
      <c r="G12" s="207"/>
      <c r="J12" s="179"/>
    </row>
    <row r="13" spans="1:10" ht="28.8" x14ac:dyDescent="0.3">
      <c r="A13" s="200">
        <v>10</v>
      </c>
      <c r="B13" s="42">
        <v>45936</v>
      </c>
      <c r="C13" s="26" t="s">
        <v>479</v>
      </c>
      <c r="D13" s="17" t="s">
        <v>93</v>
      </c>
      <c r="E13" s="203" t="s">
        <v>45</v>
      </c>
      <c r="F13" s="28"/>
      <c r="G13" s="207">
        <v>6270</v>
      </c>
      <c r="J13" s="179" t="s">
        <v>446</v>
      </c>
    </row>
    <row r="14" spans="1:10" ht="15.6" x14ac:dyDescent="0.3">
      <c r="A14" s="200">
        <v>11</v>
      </c>
      <c r="B14" s="216">
        <v>45821</v>
      </c>
      <c r="C14" s="26" t="s">
        <v>43</v>
      </c>
      <c r="D14" s="17" t="s">
        <v>44</v>
      </c>
      <c r="E14" s="203" t="s">
        <v>45</v>
      </c>
      <c r="F14" s="28">
        <v>30</v>
      </c>
      <c r="G14" s="207"/>
    </row>
    <row r="15" spans="1:10" ht="15.6" x14ac:dyDescent="0.3">
      <c r="A15" s="200">
        <v>12</v>
      </c>
      <c r="B15" s="17" t="s">
        <v>480</v>
      </c>
      <c r="C15" s="26" t="s">
        <v>43</v>
      </c>
      <c r="D15" s="17" t="s">
        <v>44</v>
      </c>
      <c r="E15" s="203" t="s">
        <v>45</v>
      </c>
      <c r="F15" s="28">
        <v>30</v>
      </c>
      <c r="G15" s="207"/>
    </row>
    <row r="16" spans="1:10" ht="15.6" x14ac:dyDescent="0.3">
      <c r="A16" s="200">
        <v>13</v>
      </c>
      <c r="B16" s="17" t="s">
        <v>480</v>
      </c>
      <c r="C16" s="26" t="s">
        <v>43</v>
      </c>
      <c r="D16" s="17" t="s">
        <v>44</v>
      </c>
      <c r="E16" s="203" t="s">
        <v>45</v>
      </c>
      <c r="F16" s="28">
        <v>30</v>
      </c>
      <c r="G16" s="207"/>
    </row>
    <row r="17" spans="1:7" ht="15.6" x14ac:dyDescent="0.3">
      <c r="A17" s="200">
        <v>14</v>
      </c>
      <c r="B17" s="17" t="s">
        <v>481</v>
      </c>
      <c r="C17" s="26" t="s">
        <v>43</v>
      </c>
      <c r="D17" s="17" t="s">
        <v>44</v>
      </c>
      <c r="E17" s="203" t="s">
        <v>45</v>
      </c>
      <c r="F17" s="28">
        <v>30</v>
      </c>
      <c r="G17" s="208"/>
    </row>
    <row r="18" spans="1:7" ht="15.6" x14ac:dyDescent="0.3">
      <c r="A18" s="200">
        <v>15</v>
      </c>
      <c r="B18" s="17" t="s">
        <v>482</v>
      </c>
      <c r="C18" s="26" t="s">
        <v>43</v>
      </c>
      <c r="D18" s="17" t="s">
        <v>44</v>
      </c>
      <c r="E18" s="203" t="s">
        <v>45</v>
      </c>
      <c r="F18" s="28">
        <v>30</v>
      </c>
      <c r="G18" s="208"/>
    </row>
    <row r="19" spans="1:7" ht="15.6" x14ac:dyDescent="0.3">
      <c r="A19" s="200">
        <v>16</v>
      </c>
      <c r="B19" s="17" t="s">
        <v>483</v>
      </c>
      <c r="C19" s="26" t="s">
        <v>43</v>
      </c>
      <c r="D19" s="17" t="s">
        <v>44</v>
      </c>
      <c r="E19" s="203" t="s">
        <v>45</v>
      </c>
      <c r="F19" s="28">
        <v>30</v>
      </c>
      <c r="G19" s="208"/>
    </row>
    <row r="20" spans="1:7" ht="15.6" x14ac:dyDescent="0.3">
      <c r="A20" s="200">
        <v>17</v>
      </c>
      <c r="B20" s="17" t="s">
        <v>483</v>
      </c>
      <c r="C20" s="26" t="s">
        <v>43</v>
      </c>
      <c r="D20" s="17" t="s">
        <v>44</v>
      </c>
      <c r="E20" s="203" t="s">
        <v>45</v>
      </c>
      <c r="F20" s="28">
        <v>30</v>
      </c>
      <c r="G20" s="208"/>
    </row>
    <row r="21" spans="1:7" ht="15.6" x14ac:dyDescent="0.3">
      <c r="A21" s="200">
        <v>18</v>
      </c>
      <c r="B21" s="17" t="s">
        <v>484</v>
      </c>
      <c r="C21" s="26" t="s">
        <v>43</v>
      </c>
      <c r="D21" s="17" t="s">
        <v>44</v>
      </c>
      <c r="E21" s="203" t="s">
        <v>45</v>
      </c>
      <c r="F21" s="57">
        <v>30</v>
      </c>
      <c r="G21" s="208"/>
    </row>
    <row r="22" spans="1:7" ht="15.6" x14ac:dyDescent="0.3">
      <c r="A22" s="200">
        <v>19</v>
      </c>
      <c r="B22" s="17" t="s">
        <v>484</v>
      </c>
      <c r="C22" s="26" t="s">
        <v>43</v>
      </c>
      <c r="D22" s="17" t="s">
        <v>44</v>
      </c>
      <c r="E22" s="203" t="s">
        <v>45</v>
      </c>
      <c r="F22" s="57">
        <v>30</v>
      </c>
      <c r="G22" s="208"/>
    </row>
    <row r="23" spans="1:7" ht="72" x14ac:dyDescent="0.3">
      <c r="A23" s="200">
        <v>20</v>
      </c>
      <c r="B23" s="17" t="s">
        <v>484</v>
      </c>
      <c r="C23" s="26" t="s">
        <v>485</v>
      </c>
      <c r="D23" s="17" t="s">
        <v>93</v>
      </c>
      <c r="E23" s="203" t="s">
        <v>45</v>
      </c>
      <c r="F23" s="57"/>
      <c r="G23" s="208">
        <v>100</v>
      </c>
    </row>
    <row r="24" spans="1:7" ht="43.2" x14ac:dyDescent="0.3">
      <c r="A24" s="200">
        <v>21</v>
      </c>
      <c r="B24" s="17" t="s">
        <v>486</v>
      </c>
      <c r="C24" s="26" t="s">
        <v>487</v>
      </c>
      <c r="D24" s="17" t="s">
        <v>93</v>
      </c>
      <c r="E24" s="203" t="s">
        <v>45</v>
      </c>
      <c r="F24" s="57"/>
      <c r="G24" s="208">
        <v>100</v>
      </c>
    </row>
    <row r="25" spans="1:7" ht="28.8" x14ac:dyDescent="0.3">
      <c r="A25" s="200">
        <v>22</v>
      </c>
      <c r="B25" s="17" t="s">
        <v>488</v>
      </c>
      <c r="C25" s="26" t="s">
        <v>489</v>
      </c>
      <c r="D25" s="17" t="s">
        <v>490</v>
      </c>
      <c r="E25" s="203" t="s">
        <v>45</v>
      </c>
      <c r="F25" s="57"/>
      <c r="G25" s="208">
        <v>60</v>
      </c>
    </row>
    <row r="26" spans="1:7" ht="15.6" x14ac:dyDescent="0.3">
      <c r="A26" s="200">
        <v>23</v>
      </c>
      <c r="B26" s="17" t="s">
        <v>491</v>
      </c>
      <c r="C26" s="26" t="s">
        <v>43</v>
      </c>
      <c r="D26" s="17" t="s">
        <v>44</v>
      </c>
      <c r="E26" s="203" t="s">
        <v>45</v>
      </c>
      <c r="F26" s="57">
        <v>30</v>
      </c>
      <c r="G26" s="208" t="s">
        <v>492</v>
      </c>
    </row>
    <row r="27" spans="1:7" ht="72" x14ac:dyDescent="0.3">
      <c r="A27" s="200">
        <v>24</v>
      </c>
      <c r="B27" s="17" t="s">
        <v>493</v>
      </c>
      <c r="C27" s="26" t="s">
        <v>485</v>
      </c>
      <c r="D27" s="17" t="s">
        <v>93</v>
      </c>
      <c r="E27" s="203" t="s">
        <v>45</v>
      </c>
      <c r="F27" s="57"/>
      <c r="G27" s="208">
        <v>100</v>
      </c>
    </row>
    <row r="28" spans="1:7" ht="28.8" x14ac:dyDescent="0.3">
      <c r="A28" s="200">
        <v>25</v>
      </c>
      <c r="B28" s="17" t="s">
        <v>494</v>
      </c>
      <c r="C28" s="26" t="s">
        <v>495</v>
      </c>
      <c r="D28" s="17" t="s">
        <v>496</v>
      </c>
      <c r="E28" s="203" t="s">
        <v>45</v>
      </c>
      <c r="F28" s="57"/>
      <c r="G28" s="208">
        <v>2000</v>
      </c>
    </row>
    <row r="29" spans="1:7" ht="28.8" x14ac:dyDescent="0.3">
      <c r="A29" s="200">
        <v>26</v>
      </c>
      <c r="B29" s="17" t="s">
        <v>497</v>
      </c>
      <c r="C29" s="26" t="s">
        <v>498</v>
      </c>
      <c r="D29" s="17" t="s">
        <v>93</v>
      </c>
      <c r="E29" s="203" t="s">
        <v>45</v>
      </c>
      <c r="F29" s="57"/>
      <c r="G29" s="208">
        <v>100</v>
      </c>
    </row>
    <row r="30" spans="1:7" ht="15.6" x14ac:dyDescent="0.3">
      <c r="A30" s="200">
        <v>27</v>
      </c>
      <c r="B30" s="17" t="s">
        <v>499</v>
      </c>
      <c r="C30" s="26" t="s">
        <v>500</v>
      </c>
      <c r="D30" s="17" t="s">
        <v>93</v>
      </c>
      <c r="E30" s="203"/>
      <c r="F30" s="57">
        <v>7500</v>
      </c>
      <c r="G30" s="208"/>
    </row>
    <row r="31" spans="1:7" ht="15.6" x14ac:dyDescent="0.3">
      <c r="A31" s="200">
        <v>28</v>
      </c>
      <c r="B31" s="17" t="s">
        <v>501</v>
      </c>
      <c r="C31" s="26" t="s">
        <v>502</v>
      </c>
      <c r="D31" s="17" t="s">
        <v>396</v>
      </c>
      <c r="E31" s="203" t="s">
        <v>45</v>
      </c>
      <c r="F31" s="57"/>
      <c r="G31" s="208">
        <v>40</v>
      </c>
    </row>
    <row r="32" spans="1:7" ht="28.8" x14ac:dyDescent="0.3">
      <c r="A32" s="200">
        <v>29</v>
      </c>
      <c r="B32" s="17" t="s">
        <v>503</v>
      </c>
      <c r="C32" s="26" t="s">
        <v>504</v>
      </c>
      <c r="D32" s="17" t="s">
        <v>505</v>
      </c>
      <c r="E32" s="17" t="s">
        <v>506</v>
      </c>
      <c r="F32" s="57"/>
      <c r="G32" s="208">
        <v>140</v>
      </c>
    </row>
    <row r="33" spans="1:11" ht="28.8" x14ac:dyDescent="0.3">
      <c r="A33" s="200">
        <v>30</v>
      </c>
      <c r="B33" s="17" t="s">
        <v>507</v>
      </c>
      <c r="C33" s="26" t="s">
        <v>508</v>
      </c>
      <c r="D33" s="17" t="s">
        <v>509</v>
      </c>
      <c r="E33" s="17" t="s">
        <v>506</v>
      </c>
      <c r="F33" s="57"/>
      <c r="G33" s="208">
        <v>4290</v>
      </c>
    </row>
    <row r="34" spans="1:11" ht="15.6" x14ac:dyDescent="0.3">
      <c r="A34" s="200">
        <v>31</v>
      </c>
      <c r="B34" s="17" t="s">
        <v>510</v>
      </c>
      <c r="C34" s="26" t="s">
        <v>43</v>
      </c>
      <c r="D34" s="17" t="s">
        <v>44</v>
      </c>
      <c r="E34" s="203" t="s">
        <v>45</v>
      </c>
      <c r="F34" s="57">
        <v>30</v>
      </c>
      <c r="G34" s="208"/>
    </row>
    <row r="35" spans="1:11" ht="43.2" x14ac:dyDescent="0.3">
      <c r="A35" s="200">
        <v>32</v>
      </c>
      <c r="B35" s="17" t="s">
        <v>510</v>
      </c>
      <c r="C35" s="26" t="s">
        <v>511</v>
      </c>
      <c r="D35" s="17" t="s">
        <v>44</v>
      </c>
      <c r="E35" s="203" t="s">
        <v>45</v>
      </c>
      <c r="F35" s="57">
        <v>2000</v>
      </c>
      <c r="G35" s="208"/>
    </row>
    <row r="36" spans="1:11" ht="15.6" x14ac:dyDescent="0.3">
      <c r="A36" s="200">
        <v>33</v>
      </c>
      <c r="B36" s="17" t="s">
        <v>512</v>
      </c>
      <c r="C36" s="26" t="s">
        <v>43</v>
      </c>
      <c r="D36" s="17" t="s">
        <v>44</v>
      </c>
      <c r="E36" s="203" t="s">
        <v>45</v>
      </c>
      <c r="F36" s="57">
        <v>30</v>
      </c>
      <c r="G36" s="208"/>
    </row>
    <row r="37" spans="1:11" ht="15.6" x14ac:dyDescent="0.3">
      <c r="A37" s="206"/>
      <c r="B37" s="17"/>
      <c r="C37" s="26"/>
      <c r="D37" s="17"/>
      <c r="E37" s="17"/>
      <c r="F37" s="57"/>
      <c r="G37" s="208"/>
    </row>
    <row r="38" spans="1:11" ht="15.6" x14ac:dyDescent="0.3">
      <c r="A38" s="206"/>
      <c r="B38" s="36"/>
      <c r="C38" s="26"/>
      <c r="D38" s="27" t="s">
        <v>52</v>
      </c>
      <c r="E38" s="27"/>
      <c r="F38" s="59">
        <f t="shared" ref="F38:G38" si="0">SUM(F3:F37)</f>
        <v>16484.5</v>
      </c>
      <c r="G38" s="209">
        <f t="shared" si="0"/>
        <v>18835</v>
      </c>
    </row>
    <row r="39" spans="1:11" ht="15.6" x14ac:dyDescent="0.3">
      <c r="A39" s="210"/>
      <c r="B39" s="211"/>
      <c r="C39" s="292" t="s">
        <v>73</v>
      </c>
      <c r="D39" s="293"/>
      <c r="E39" s="212"/>
      <c r="F39" s="217">
        <f>F38-G38</f>
        <v>-2350.5</v>
      </c>
      <c r="G39" s="214"/>
    </row>
    <row r="40" spans="1:11" ht="15.75" customHeight="1" x14ac:dyDescent="0.3"/>
    <row r="41" spans="1:11" ht="15.75" customHeight="1" x14ac:dyDescent="0.3"/>
    <row r="42" spans="1:11" ht="15.75" customHeight="1" x14ac:dyDescent="0.3">
      <c r="K42" s="215"/>
    </row>
    <row r="43" spans="1:11" ht="15.75" customHeight="1" x14ac:dyDescent="0.3"/>
    <row r="44" spans="1:11" ht="15.75" customHeight="1" x14ac:dyDescent="0.3"/>
    <row r="45" spans="1:11" ht="15.75" customHeight="1" x14ac:dyDescent="0.3"/>
    <row r="46" spans="1:11" ht="15.75" customHeight="1" x14ac:dyDescent="0.3"/>
    <row r="47" spans="1:11" ht="15.75" customHeight="1" x14ac:dyDescent="0.3"/>
    <row r="48" spans="1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</sheetData>
  <mergeCells count="3">
    <mergeCell ref="A1:G1"/>
    <mergeCell ref="D3:E3"/>
    <mergeCell ref="C39:D39"/>
  </mergeCells>
  <pageMargins left="0.7" right="0.7" top="0.75" bottom="0.75" header="0" footer="0"/>
  <pageSetup paperSize="3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K1022"/>
  <sheetViews>
    <sheetView workbookViewId="0">
      <pane ySplit="2" topLeftCell="A3" activePane="bottomLeft" state="frozen"/>
      <selection pane="bottomLeft" activeCell="B4" sqref="B4"/>
    </sheetView>
  </sheetViews>
  <sheetFormatPr defaultColWidth="14.44140625" defaultRowHeight="15" customHeight="1" x14ac:dyDescent="0.3"/>
  <cols>
    <col min="1" max="1" width="5.6640625" customWidth="1"/>
    <col min="2" max="2" width="11.5546875" customWidth="1"/>
    <col min="3" max="3" width="43" customWidth="1"/>
    <col min="4" max="4" width="29.109375" customWidth="1"/>
    <col min="5" max="5" width="7.5546875" customWidth="1"/>
    <col min="6" max="6" width="13.44140625" customWidth="1"/>
    <col min="7" max="7" width="8.33203125" customWidth="1"/>
    <col min="8" max="26" width="8.6640625" customWidth="1"/>
  </cols>
  <sheetData>
    <row r="1" spans="1:10" ht="18" x14ac:dyDescent="0.3">
      <c r="A1" s="236" t="s">
        <v>513</v>
      </c>
      <c r="B1" s="237"/>
      <c r="C1" s="237"/>
      <c r="D1" s="237"/>
      <c r="E1" s="237"/>
      <c r="F1" s="237"/>
      <c r="G1" s="238"/>
    </row>
    <row r="2" spans="1:10" ht="14.4" x14ac:dyDescent="0.3">
      <c r="A2" s="190" t="s">
        <v>6</v>
      </c>
      <c r="B2" s="191" t="s">
        <v>8</v>
      </c>
      <c r="C2" s="192" t="s">
        <v>10</v>
      </c>
      <c r="D2" s="191" t="s">
        <v>12</v>
      </c>
      <c r="E2" s="191" t="s">
        <v>15</v>
      </c>
      <c r="F2" s="193" t="s">
        <v>16</v>
      </c>
      <c r="G2" s="194" t="s">
        <v>19</v>
      </c>
    </row>
    <row r="3" spans="1:10" ht="15.6" x14ac:dyDescent="0.3">
      <c r="A3" s="195"/>
      <c r="B3" s="196"/>
      <c r="C3" s="197"/>
      <c r="D3" s="290" t="s">
        <v>25</v>
      </c>
      <c r="E3" s="291"/>
      <c r="F3" s="218">
        <v>-2351</v>
      </c>
      <c r="G3" s="219"/>
    </row>
    <row r="4" spans="1:10" ht="19.5" customHeight="1" x14ac:dyDescent="0.3">
      <c r="A4" s="220">
        <v>1</v>
      </c>
      <c r="B4" s="201">
        <v>45664</v>
      </c>
      <c r="C4" s="221" t="s">
        <v>514</v>
      </c>
      <c r="D4" s="222" t="s">
        <v>515</v>
      </c>
      <c r="E4" s="203" t="s">
        <v>33</v>
      </c>
      <c r="F4" s="223"/>
      <c r="G4" s="28">
        <v>670</v>
      </c>
    </row>
    <row r="5" spans="1:10" ht="19.5" customHeight="1" x14ac:dyDescent="0.3">
      <c r="A5" s="200">
        <v>2</v>
      </c>
      <c r="B5" s="201">
        <v>45664</v>
      </c>
      <c r="C5" s="26" t="s">
        <v>43</v>
      </c>
      <c r="D5" s="17" t="s">
        <v>44</v>
      </c>
      <c r="E5" s="203" t="s">
        <v>45</v>
      </c>
      <c r="F5" s="57">
        <v>30</v>
      </c>
      <c r="G5" s="28"/>
    </row>
    <row r="6" spans="1:10" ht="15.6" x14ac:dyDescent="0.3">
      <c r="A6" s="200">
        <v>3</v>
      </c>
      <c r="B6" s="201">
        <v>45695</v>
      </c>
      <c r="C6" s="26" t="s">
        <v>516</v>
      </c>
      <c r="D6" s="17" t="s">
        <v>93</v>
      </c>
      <c r="E6" s="203" t="s">
        <v>33</v>
      </c>
      <c r="F6" s="28">
        <v>3000</v>
      </c>
      <c r="G6" s="205"/>
    </row>
    <row r="7" spans="1:10" ht="15.6" x14ac:dyDescent="0.3">
      <c r="A7" s="200">
        <v>4</v>
      </c>
      <c r="B7" s="201">
        <v>45695</v>
      </c>
      <c r="C7" s="26" t="s">
        <v>517</v>
      </c>
      <c r="D7" s="17" t="s">
        <v>518</v>
      </c>
      <c r="E7" s="203" t="s">
        <v>45</v>
      </c>
      <c r="F7" s="28"/>
      <c r="G7" s="205">
        <v>10100</v>
      </c>
    </row>
    <row r="8" spans="1:10" ht="15.6" x14ac:dyDescent="0.3">
      <c r="A8" s="200">
        <v>5</v>
      </c>
      <c r="B8" s="42">
        <v>45695</v>
      </c>
      <c r="C8" s="26" t="s">
        <v>519</v>
      </c>
      <c r="D8" s="17" t="s">
        <v>93</v>
      </c>
      <c r="E8" s="203" t="s">
        <v>506</v>
      </c>
      <c r="F8" s="28"/>
      <c r="G8" s="207">
        <v>150</v>
      </c>
    </row>
    <row r="9" spans="1:10" ht="15.6" x14ac:dyDescent="0.3">
      <c r="A9" s="200">
        <v>6</v>
      </c>
      <c r="B9" s="42">
        <v>45754</v>
      </c>
      <c r="C9" s="26" t="s">
        <v>520</v>
      </c>
      <c r="D9" s="17" t="s">
        <v>521</v>
      </c>
      <c r="E9" s="203" t="s">
        <v>506</v>
      </c>
      <c r="F9" s="28"/>
      <c r="G9" s="207">
        <v>180</v>
      </c>
    </row>
    <row r="10" spans="1:10" ht="15.6" x14ac:dyDescent="0.3">
      <c r="A10" s="200">
        <v>7</v>
      </c>
      <c r="B10" s="201">
        <v>45784</v>
      </c>
      <c r="C10" s="26" t="s">
        <v>522</v>
      </c>
      <c r="D10" s="17" t="s">
        <v>521</v>
      </c>
      <c r="E10" s="203" t="s">
        <v>506</v>
      </c>
      <c r="F10" s="204"/>
      <c r="G10" s="205">
        <v>453</v>
      </c>
    </row>
    <row r="11" spans="1:10" ht="15.6" x14ac:dyDescent="0.3">
      <c r="A11" s="200">
        <v>8</v>
      </c>
      <c r="B11" s="201">
        <v>45815</v>
      </c>
      <c r="C11" s="26" t="s">
        <v>523</v>
      </c>
      <c r="D11" s="17" t="s">
        <v>521</v>
      </c>
      <c r="E11" s="203" t="s">
        <v>506</v>
      </c>
      <c r="F11" s="204"/>
      <c r="G11" s="205">
        <v>1060</v>
      </c>
    </row>
    <row r="12" spans="1:10" ht="15.6" x14ac:dyDescent="0.3">
      <c r="A12" s="200">
        <v>9</v>
      </c>
      <c r="B12" s="201">
        <v>45815</v>
      </c>
      <c r="C12" s="26" t="s">
        <v>520</v>
      </c>
      <c r="D12" s="17" t="s">
        <v>521</v>
      </c>
      <c r="E12" s="203" t="s">
        <v>506</v>
      </c>
      <c r="F12" s="28"/>
      <c r="G12" s="207">
        <v>30</v>
      </c>
    </row>
    <row r="13" spans="1:10" ht="28.8" x14ac:dyDescent="0.3">
      <c r="A13" s="200">
        <v>10</v>
      </c>
      <c r="B13" s="42">
        <v>45876</v>
      </c>
      <c r="C13" s="26" t="s">
        <v>524</v>
      </c>
      <c r="D13" s="17" t="s">
        <v>93</v>
      </c>
      <c r="E13" s="203" t="s">
        <v>45</v>
      </c>
      <c r="F13" s="57"/>
      <c r="G13" s="208">
        <v>100</v>
      </c>
    </row>
    <row r="14" spans="1:10" ht="15.6" x14ac:dyDescent="0.3">
      <c r="A14" s="200">
        <v>11</v>
      </c>
      <c r="B14" s="42">
        <v>45876</v>
      </c>
      <c r="C14" s="26" t="s">
        <v>525</v>
      </c>
      <c r="D14" s="17" t="s">
        <v>526</v>
      </c>
      <c r="E14" s="203" t="s">
        <v>506</v>
      </c>
      <c r="F14" s="28"/>
      <c r="G14" s="207">
        <v>90</v>
      </c>
    </row>
    <row r="15" spans="1:10" ht="15.6" x14ac:dyDescent="0.3">
      <c r="A15" s="200">
        <v>12</v>
      </c>
      <c r="B15" s="42">
        <v>45937</v>
      </c>
      <c r="C15" s="26" t="s">
        <v>527</v>
      </c>
      <c r="D15" s="17" t="s">
        <v>93</v>
      </c>
      <c r="E15" s="203" t="s">
        <v>506</v>
      </c>
      <c r="F15" s="28"/>
      <c r="G15" s="207">
        <v>100</v>
      </c>
      <c r="J15" s="179" t="s">
        <v>478</v>
      </c>
    </row>
    <row r="16" spans="1:10" ht="15.6" x14ac:dyDescent="0.3">
      <c r="A16" s="200">
        <v>13</v>
      </c>
      <c r="B16" s="216">
        <v>45850</v>
      </c>
      <c r="C16" s="26" t="s">
        <v>528</v>
      </c>
      <c r="D16" s="17" t="s">
        <v>521</v>
      </c>
      <c r="E16" s="203" t="s">
        <v>45</v>
      </c>
      <c r="F16" s="28"/>
      <c r="G16" s="208">
        <v>550</v>
      </c>
      <c r="J16" s="179" t="s">
        <v>446</v>
      </c>
    </row>
    <row r="17" spans="1:7" ht="28.8" x14ac:dyDescent="0.3">
      <c r="A17" s="200">
        <v>14</v>
      </c>
      <c r="B17" s="216">
        <v>45850</v>
      </c>
      <c r="C17" s="26" t="s">
        <v>529</v>
      </c>
      <c r="D17" s="17" t="s">
        <v>93</v>
      </c>
      <c r="E17" s="203" t="s">
        <v>45</v>
      </c>
      <c r="F17" s="57"/>
      <c r="G17" s="208">
        <v>100</v>
      </c>
    </row>
    <row r="18" spans="1:7" ht="15.6" x14ac:dyDescent="0.3">
      <c r="A18" s="200">
        <v>15</v>
      </c>
      <c r="B18" s="216">
        <v>45851</v>
      </c>
      <c r="C18" s="26" t="s">
        <v>43</v>
      </c>
      <c r="D18" s="17" t="s">
        <v>44</v>
      </c>
      <c r="E18" s="203" t="s">
        <v>45</v>
      </c>
      <c r="F18" s="57">
        <v>30</v>
      </c>
      <c r="G18" s="207"/>
    </row>
    <row r="19" spans="1:7" ht="15.6" x14ac:dyDescent="0.3">
      <c r="A19" s="200">
        <v>16</v>
      </c>
      <c r="B19" s="216">
        <v>45851</v>
      </c>
      <c r="C19" s="26" t="s">
        <v>530</v>
      </c>
      <c r="D19" s="17" t="s">
        <v>521</v>
      </c>
      <c r="E19" s="203" t="s">
        <v>45</v>
      </c>
      <c r="F19" s="28"/>
      <c r="G19" s="207">
        <v>370</v>
      </c>
    </row>
    <row r="20" spans="1:7" ht="15.6" x14ac:dyDescent="0.3">
      <c r="A20" s="200">
        <v>17</v>
      </c>
      <c r="B20" s="216">
        <v>45851</v>
      </c>
      <c r="C20" s="26" t="s">
        <v>531</v>
      </c>
      <c r="D20" s="17" t="s">
        <v>521</v>
      </c>
      <c r="E20" s="203" t="s">
        <v>45</v>
      </c>
      <c r="F20" s="28"/>
      <c r="G20" s="208">
        <v>250</v>
      </c>
    </row>
    <row r="21" spans="1:7" ht="15.6" x14ac:dyDescent="0.3">
      <c r="A21" s="200">
        <v>18</v>
      </c>
      <c r="B21" s="216">
        <v>45851</v>
      </c>
      <c r="C21" s="26" t="s">
        <v>532</v>
      </c>
      <c r="D21" s="17" t="s">
        <v>533</v>
      </c>
      <c r="E21" s="203" t="s">
        <v>45</v>
      </c>
      <c r="F21" s="57"/>
      <c r="G21" s="208">
        <v>440</v>
      </c>
    </row>
    <row r="22" spans="1:7" ht="28.8" x14ac:dyDescent="0.3">
      <c r="A22" s="200">
        <v>19</v>
      </c>
      <c r="B22" s="216">
        <v>45854</v>
      </c>
      <c r="C22" s="26" t="s">
        <v>534</v>
      </c>
      <c r="D22" s="17" t="s">
        <v>93</v>
      </c>
      <c r="E22" s="203" t="s">
        <v>45</v>
      </c>
      <c r="F22" s="57"/>
      <c r="G22" s="208">
        <v>150</v>
      </c>
    </row>
    <row r="23" spans="1:7" ht="15.6" x14ac:dyDescent="0.3">
      <c r="A23" s="200">
        <v>20</v>
      </c>
      <c r="B23" s="216">
        <v>45855</v>
      </c>
      <c r="C23" s="26" t="s">
        <v>43</v>
      </c>
      <c r="D23" s="17" t="s">
        <v>44</v>
      </c>
      <c r="E23" s="203" t="s">
        <v>45</v>
      </c>
      <c r="F23" s="28">
        <v>30</v>
      </c>
      <c r="G23" s="208"/>
    </row>
    <row r="24" spans="1:7" ht="15.6" x14ac:dyDescent="0.3">
      <c r="A24" s="200">
        <v>21</v>
      </c>
      <c r="B24" s="216">
        <v>45855</v>
      </c>
      <c r="C24" s="26" t="s">
        <v>535</v>
      </c>
      <c r="D24" s="17" t="s">
        <v>536</v>
      </c>
      <c r="E24" s="203" t="s">
        <v>45</v>
      </c>
      <c r="F24" s="28"/>
      <c r="G24" s="208">
        <v>100</v>
      </c>
    </row>
    <row r="25" spans="1:7" ht="15.6" x14ac:dyDescent="0.3">
      <c r="A25" s="200">
        <v>22</v>
      </c>
      <c r="B25" s="216">
        <v>45858</v>
      </c>
      <c r="C25" s="26" t="s">
        <v>417</v>
      </c>
      <c r="D25" s="17" t="s">
        <v>44</v>
      </c>
      <c r="E25" s="203" t="s">
        <v>45</v>
      </c>
      <c r="F25" s="28">
        <v>500</v>
      </c>
      <c r="G25" s="208"/>
    </row>
    <row r="26" spans="1:7" ht="28.8" x14ac:dyDescent="0.3">
      <c r="A26" s="200">
        <v>23</v>
      </c>
      <c r="B26" s="216">
        <v>45858</v>
      </c>
      <c r="C26" s="26" t="s">
        <v>537</v>
      </c>
      <c r="D26" s="17" t="s">
        <v>521</v>
      </c>
      <c r="E26" s="203" t="s">
        <v>45</v>
      </c>
      <c r="F26" s="57"/>
      <c r="G26" s="208">
        <v>100</v>
      </c>
    </row>
    <row r="27" spans="1:7" ht="15.6" x14ac:dyDescent="0.3">
      <c r="A27" s="200">
        <v>24</v>
      </c>
      <c r="B27" s="216">
        <v>45858</v>
      </c>
      <c r="C27" s="26" t="s">
        <v>538</v>
      </c>
      <c r="D27" s="17" t="s">
        <v>42</v>
      </c>
      <c r="E27" s="203" t="s">
        <v>45</v>
      </c>
      <c r="G27" s="208">
        <v>140</v>
      </c>
    </row>
    <row r="28" spans="1:7" ht="15.6" x14ac:dyDescent="0.3">
      <c r="A28" s="200">
        <v>25</v>
      </c>
      <c r="B28" s="216">
        <v>45858</v>
      </c>
      <c r="C28" s="26" t="s">
        <v>538</v>
      </c>
      <c r="D28" s="17" t="s">
        <v>539</v>
      </c>
      <c r="E28" s="203" t="s">
        <v>45</v>
      </c>
      <c r="F28" s="57"/>
      <c r="G28" s="208">
        <v>2210</v>
      </c>
    </row>
    <row r="29" spans="1:7" ht="15.6" x14ac:dyDescent="0.3">
      <c r="A29" s="200">
        <v>26</v>
      </c>
      <c r="B29" s="216">
        <v>45859</v>
      </c>
      <c r="C29" s="26" t="s">
        <v>43</v>
      </c>
      <c r="D29" s="17" t="s">
        <v>44</v>
      </c>
      <c r="E29" s="203" t="s">
        <v>45</v>
      </c>
      <c r="F29" s="57">
        <v>30</v>
      </c>
      <c r="G29" s="208"/>
    </row>
    <row r="30" spans="1:7" ht="15.6" x14ac:dyDescent="0.3">
      <c r="A30" s="200">
        <v>27</v>
      </c>
      <c r="B30" s="216">
        <v>45860</v>
      </c>
      <c r="C30" s="26" t="s">
        <v>43</v>
      </c>
      <c r="D30" s="17" t="s">
        <v>44</v>
      </c>
      <c r="E30" s="203" t="s">
        <v>45</v>
      </c>
      <c r="F30" s="57">
        <v>30</v>
      </c>
      <c r="G30" s="208"/>
    </row>
    <row r="31" spans="1:7" ht="28.8" x14ac:dyDescent="0.3">
      <c r="A31" s="200">
        <v>28</v>
      </c>
      <c r="B31" s="216">
        <v>45862</v>
      </c>
      <c r="C31" s="26" t="s">
        <v>540</v>
      </c>
      <c r="D31" s="144" t="s">
        <v>541</v>
      </c>
      <c r="E31" s="203" t="s">
        <v>45</v>
      </c>
      <c r="F31" s="57"/>
      <c r="G31" s="208">
        <v>1500</v>
      </c>
    </row>
    <row r="32" spans="1:7" ht="28.8" x14ac:dyDescent="0.3">
      <c r="A32" s="206">
        <v>29</v>
      </c>
      <c r="B32" s="216">
        <v>45864</v>
      </c>
      <c r="C32" s="26" t="s">
        <v>542</v>
      </c>
      <c r="D32" s="38" t="s">
        <v>93</v>
      </c>
      <c r="E32" s="203" t="s">
        <v>38</v>
      </c>
      <c r="F32" s="57">
        <v>5000</v>
      </c>
      <c r="G32" s="208"/>
    </row>
    <row r="33" spans="1:11" ht="28.8" x14ac:dyDescent="0.3">
      <c r="A33" s="206">
        <v>30</v>
      </c>
      <c r="B33" s="216">
        <v>45864</v>
      </c>
      <c r="C33" s="26" t="s">
        <v>543</v>
      </c>
      <c r="D33" s="38" t="s">
        <v>93</v>
      </c>
      <c r="E33" s="203" t="s">
        <v>38</v>
      </c>
      <c r="F33" s="57">
        <v>3500</v>
      </c>
      <c r="G33" s="208"/>
    </row>
    <row r="34" spans="1:11" ht="15.6" x14ac:dyDescent="0.3">
      <c r="A34" s="206">
        <v>31</v>
      </c>
      <c r="B34" s="216">
        <v>45865</v>
      </c>
      <c r="C34" s="26" t="s">
        <v>43</v>
      </c>
      <c r="D34" s="17" t="s">
        <v>44</v>
      </c>
      <c r="E34" s="203" t="s">
        <v>45</v>
      </c>
      <c r="F34" s="57">
        <v>30</v>
      </c>
      <c r="G34" s="208"/>
    </row>
    <row r="35" spans="1:11" ht="15.6" x14ac:dyDescent="0.3">
      <c r="A35" s="206">
        <v>32</v>
      </c>
      <c r="B35" s="216">
        <v>45867</v>
      </c>
      <c r="C35" s="26" t="s">
        <v>544</v>
      </c>
      <c r="D35" s="222" t="s">
        <v>515</v>
      </c>
      <c r="E35" s="203" t="s">
        <v>45</v>
      </c>
      <c r="F35" s="57"/>
      <c r="G35" s="208">
        <v>30</v>
      </c>
    </row>
    <row r="36" spans="1:11" ht="15.6" x14ac:dyDescent="0.3">
      <c r="A36" s="206"/>
      <c r="B36" s="216"/>
      <c r="C36" s="26"/>
      <c r="D36" s="17"/>
      <c r="E36" s="203"/>
      <c r="F36" s="57"/>
      <c r="G36" s="208"/>
    </row>
    <row r="37" spans="1:11" ht="15.6" x14ac:dyDescent="0.3">
      <c r="A37" s="206"/>
      <c r="B37" s="17"/>
      <c r="C37" s="26"/>
      <c r="D37" s="17"/>
      <c r="E37" s="17"/>
      <c r="F37" s="57"/>
      <c r="G37" s="208"/>
    </row>
    <row r="38" spans="1:11" ht="15.6" x14ac:dyDescent="0.3">
      <c r="A38" s="206"/>
      <c r="B38" s="17"/>
      <c r="C38" s="26"/>
      <c r="D38" s="17"/>
      <c r="E38" s="17"/>
      <c r="F38" s="57"/>
      <c r="G38" s="208"/>
    </row>
    <row r="39" spans="1:11" ht="15.6" x14ac:dyDescent="0.3">
      <c r="A39" s="206"/>
      <c r="B39" s="17"/>
      <c r="C39" s="26"/>
      <c r="D39" s="17"/>
      <c r="E39" s="17"/>
      <c r="F39" s="57"/>
      <c r="G39" s="208"/>
    </row>
    <row r="40" spans="1:11" ht="15.6" x14ac:dyDescent="0.3">
      <c r="A40" s="206"/>
      <c r="B40" s="17"/>
      <c r="C40" s="26"/>
      <c r="D40" s="17"/>
      <c r="E40" s="17"/>
      <c r="F40" s="57"/>
      <c r="G40" s="208"/>
    </row>
    <row r="41" spans="1:11" ht="15.6" x14ac:dyDescent="0.3">
      <c r="A41" s="206"/>
      <c r="B41" s="36"/>
      <c r="C41" s="26"/>
      <c r="D41" s="27" t="s">
        <v>52</v>
      </c>
      <c r="E41" s="27"/>
      <c r="F41" s="59">
        <f>F3+F4+F5+F6+F7+F8+F9+F10+F11+F12+F13+F14+F15+F16+F17+F18+F19+F20+F21+F22+F23+F24++F25+F26+F27+F28+F29+F30+F31+F32+F33+F34+F35+F36+F37+F38+F39+F40</f>
        <v>9829</v>
      </c>
      <c r="G41" s="209">
        <f>G4+G7+G8+G9+G10+G11+G12+G13+G14+G15+G16+G17+G18+G19+G20+G21+G22+G23+G24+G25+G26+G27+G28+G29+G30+G31+G32+G33+G34+G35+G36+G37+G38+G39+G40</f>
        <v>18873</v>
      </c>
    </row>
    <row r="42" spans="1:11" ht="15.6" x14ac:dyDescent="0.3">
      <c r="A42" s="210"/>
      <c r="B42" s="211"/>
      <c r="C42" s="292" t="s">
        <v>73</v>
      </c>
      <c r="D42" s="293"/>
      <c r="E42" s="212"/>
      <c r="F42" s="218">
        <f>F41-G41</f>
        <v>-9044</v>
      </c>
      <c r="G42" s="214"/>
    </row>
    <row r="43" spans="1:11" ht="15.75" customHeight="1" x14ac:dyDescent="0.3"/>
    <row r="44" spans="1:11" ht="15.75" customHeight="1" x14ac:dyDescent="0.3"/>
    <row r="45" spans="1:11" ht="15.75" customHeight="1" x14ac:dyDescent="0.3">
      <c r="K45" s="215"/>
    </row>
    <row r="46" spans="1:11" ht="15.75" customHeight="1" x14ac:dyDescent="0.3"/>
    <row r="47" spans="1:11" ht="15.75" customHeight="1" x14ac:dyDescent="0.3"/>
    <row r="48" spans="1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</sheetData>
  <mergeCells count="3">
    <mergeCell ref="A1:G1"/>
    <mergeCell ref="D3:E3"/>
    <mergeCell ref="C42:D42"/>
  </mergeCells>
  <pageMargins left="0.7" right="0.7" top="0.75" bottom="0.75" header="0" footer="0"/>
  <pageSetup paperSize="3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Z1001"/>
  <sheetViews>
    <sheetView workbookViewId="0"/>
  </sheetViews>
  <sheetFormatPr defaultColWidth="14.44140625" defaultRowHeight="15" customHeight="1" x14ac:dyDescent="0.3"/>
  <cols>
    <col min="3" max="3" width="34" customWidth="1"/>
    <col min="4" max="4" width="17.44140625" customWidth="1"/>
  </cols>
  <sheetData>
    <row r="1" spans="1:26" x14ac:dyDescent="0.3">
      <c r="A1" s="236" t="s">
        <v>545</v>
      </c>
      <c r="B1" s="237"/>
      <c r="C1" s="237"/>
      <c r="D1" s="237"/>
      <c r="E1" s="237"/>
      <c r="F1" s="237"/>
      <c r="G1" s="238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x14ac:dyDescent="0.3">
      <c r="A2" s="190" t="s">
        <v>6</v>
      </c>
      <c r="B2" s="191" t="s">
        <v>8</v>
      </c>
      <c r="C2" s="192" t="s">
        <v>10</v>
      </c>
      <c r="D2" s="191" t="s">
        <v>12</v>
      </c>
      <c r="E2" s="191" t="s">
        <v>15</v>
      </c>
      <c r="F2" s="193" t="s">
        <v>16</v>
      </c>
      <c r="G2" s="194" t="s">
        <v>19</v>
      </c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x14ac:dyDescent="0.3">
      <c r="A3" s="224"/>
      <c r="B3" s="196"/>
      <c r="C3" s="197"/>
      <c r="D3" s="290" t="s">
        <v>25</v>
      </c>
      <c r="E3" s="291"/>
      <c r="F3" s="225">
        <f>'July 2025'!F42</f>
        <v>-9044</v>
      </c>
      <c r="G3" s="21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x14ac:dyDescent="0.3">
      <c r="A4" s="24">
        <v>1</v>
      </c>
      <c r="B4" s="226">
        <v>45665</v>
      </c>
      <c r="C4" s="26" t="s">
        <v>546</v>
      </c>
      <c r="D4" s="38" t="s">
        <v>93</v>
      </c>
      <c r="E4" s="203" t="s">
        <v>38</v>
      </c>
      <c r="F4" s="57">
        <v>3000</v>
      </c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x14ac:dyDescent="0.3">
      <c r="A5" s="24">
        <v>2</v>
      </c>
      <c r="B5" s="226">
        <v>45969</v>
      </c>
      <c r="C5" s="26" t="s">
        <v>547</v>
      </c>
      <c r="D5" s="38" t="s">
        <v>93</v>
      </c>
      <c r="E5" s="203" t="s">
        <v>38</v>
      </c>
      <c r="F5" s="57"/>
      <c r="G5" s="28">
        <v>12178</v>
      </c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x14ac:dyDescent="0.3">
      <c r="A6" s="24">
        <v>3</v>
      </c>
      <c r="B6" s="226">
        <v>45969</v>
      </c>
      <c r="C6" s="26" t="s">
        <v>548</v>
      </c>
      <c r="D6" s="38" t="s">
        <v>93</v>
      </c>
      <c r="E6" s="203" t="s">
        <v>38</v>
      </c>
      <c r="F6" s="57"/>
      <c r="G6" s="28">
        <v>150</v>
      </c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x14ac:dyDescent="0.3">
      <c r="A7" s="24">
        <v>4</v>
      </c>
      <c r="B7" s="226">
        <v>45999</v>
      </c>
      <c r="C7" s="26" t="s">
        <v>549</v>
      </c>
      <c r="D7" s="17" t="s">
        <v>521</v>
      </c>
      <c r="E7" s="203" t="s">
        <v>38</v>
      </c>
      <c r="F7" s="57"/>
      <c r="G7" s="28">
        <v>50</v>
      </c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x14ac:dyDescent="0.3">
      <c r="A8" s="24">
        <v>5</v>
      </c>
      <c r="B8" s="226">
        <v>45999</v>
      </c>
      <c r="C8" s="26" t="s">
        <v>550</v>
      </c>
      <c r="D8" s="17" t="s">
        <v>521</v>
      </c>
      <c r="E8" s="203" t="s">
        <v>38</v>
      </c>
      <c r="F8" s="57"/>
      <c r="G8" s="28">
        <v>130</v>
      </c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x14ac:dyDescent="0.3">
      <c r="A9" s="24">
        <v>6</v>
      </c>
      <c r="B9" s="203" t="s">
        <v>551</v>
      </c>
      <c r="C9" s="26" t="s">
        <v>43</v>
      </c>
      <c r="D9" s="17" t="s">
        <v>44</v>
      </c>
      <c r="E9" s="203" t="s">
        <v>45</v>
      </c>
      <c r="F9" s="57">
        <v>30</v>
      </c>
      <c r="G9" s="28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x14ac:dyDescent="0.3">
      <c r="A10" s="24">
        <v>7</v>
      </c>
      <c r="B10" s="203" t="s">
        <v>552</v>
      </c>
      <c r="C10" s="26" t="s">
        <v>542</v>
      </c>
      <c r="D10" s="38" t="s">
        <v>93</v>
      </c>
      <c r="E10" s="203" t="s">
        <v>38</v>
      </c>
      <c r="F10" s="28">
        <v>5000</v>
      </c>
      <c r="G10" s="207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x14ac:dyDescent="0.3">
      <c r="A11" s="24">
        <v>8</v>
      </c>
      <c r="B11" s="203" t="s">
        <v>553</v>
      </c>
      <c r="C11" s="26" t="s">
        <v>554</v>
      </c>
      <c r="D11" s="17" t="s">
        <v>555</v>
      </c>
      <c r="E11" s="203" t="s">
        <v>38</v>
      </c>
      <c r="F11" s="28"/>
      <c r="G11" s="205">
        <v>640</v>
      </c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x14ac:dyDescent="0.3">
      <c r="A12" s="24">
        <v>9</v>
      </c>
      <c r="B12" s="203" t="s">
        <v>556</v>
      </c>
      <c r="C12" s="26" t="s">
        <v>557</v>
      </c>
      <c r="D12" s="38" t="s">
        <v>93</v>
      </c>
      <c r="E12" s="203" t="s">
        <v>38</v>
      </c>
      <c r="F12" s="28"/>
      <c r="G12" s="205">
        <v>150</v>
      </c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x14ac:dyDescent="0.3">
      <c r="A13" s="24">
        <v>10</v>
      </c>
      <c r="B13" s="203" t="s">
        <v>558</v>
      </c>
      <c r="C13" s="26" t="s">
        <v>559</v>
      </c>
      <c r="D13" s="38" t="s">
        <v>93</v>
      </c>
      <c r="E13" s="203" t="s">
        <v>38</v>
      </c>
      <c r="F13" s="28">
        <v>2000</v>
      </c>
      <c r="G13" s="205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x14ac:dyDescent="0.3">
      <c r="A14" s="24">
        <v>11</v>
      </c>
      <c r="B14" s="203" t="s">
        <v>560</v>
      </c>
      <c r="C14" s="26" t="s">
        <v>561</v>
      </c>
      <c r="D14" s="38" t="s">
        <v>93</v>
      </c>
      <c r="E14" s="203" t="s">
        <v>38</v>
      </c>
      <c r="F14" s="28"/>
      <c r="G14" s="207">
        <v>6207</v>
      </c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x14ac:dyDescent="0.3">
      <c r="A15" s="24">
        <v>12</v>
      </c>
      <c r="B15" s="203" t="s">
        <v>562</v>
      </c>
      <c r="C15" s="26" t="s">
        <v>563</v>
      </c>
      <c r="D15" s="38" t="s">
        <v>93</v>
      </c>
      <c r="E15" s="203" t="s">
        <v>38</v>
      </c>
      <c r="F15" s="28"/>
      <c r="G15" s="207">
        <v>2000</v>
      </c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x14ac:dyDescent="0.3">
      <c r="A16" s="24">
        <v>13</v>
      </c>
      <c r="B16" s="17" t="s">
        <v>564</v>
      </c>
      <c r="C16" s="26" t="s">
        <v>565</v>
      </c>
      <c r="D16" s="17" t="s">
        <v>521</v>
      </c>
      <c r="E16" s="203" t="s">
        <v>38</v>
      </c>
      <c r="F16" s="28"/>
      <c r="G16" s="207">
        <v>110</v>
      </c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x14ac:dyDescent="0.3">
      <c r="A17" s="24">
        <v>14</v>
      </c>
      <c r="B17" s="17" t="s">
        <v>566</v>
      </c>
      <c r="C17" s="26" t="s">
        <v>567</v>
      </c>
      <c r="D17" s="17" t="s">
        <v>521</v>
      </c>
      <c r="E17" s="203" t="s">
        <v>38</v>
      </c>
      <c r="F17" s="204"/>
      <c r="G17" s="205">
        <v>70</v>
      </c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x14ac:dyDescent="0.3">
      <c r="A18" s="24">
        <v>15</v>
      </c>
      <c r="B18" s="17" t="s">
        <v>568</v>
      </c>
      <c r="C18" s="26" t="s">
        <v>569</v>
      </c>
      <c r="D18" s="38" t="s">
        <v>93</v>
      </c>
      <c r="E18" s="203" t="s">
        <v>38</v>
      </c>
      <c r="F18" s="28"/>
      <c r="G18" s="205">
        <v>150</v>
      </c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x14ac:dyDescent="0.3">
      <c r="A19" s="24">
        <v>16</v>
      </c>
      <c r="B19" s="203" t="s">
        <v>570</v>
      </c>
      <c r="C19" s="26" t="s">
        <v>571</v>
      </c>
      <c r="D19" s="17" t="s">
        <v>521</v>
      </c>
      <c r="E19" s="203" t="s">
        <v>38</v>
      </c>
      <c r="F19" s="204"/>
      <c r="G19" s="205">
        <v>60</v>
      </c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x14ac:dyDescent="0.3">
      <c r="A20" s="24"/>
      <c r="B20" s="17"/>
      <c r="C20" s="26"/>
      <c r="D20" s="17"/>
      <c r="E20" s="17"/>
      <c r="F20" s="57"/>
      <c r="G20" s="208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x14ac:dyDescent="0.3">
      <c r="A21" s="206"/>
      <c r="B21" s="36"/>
      <c r="C21" s="26"/>
      <c r="D21" s="27" t="s">
        <v>52</v>
      </c>
      <c r="E21" s="27"/>
      <c r="F21" s="59">
        <f>F3+F4+F5+F6+F7+F8+F9+F10+F11+F12+F13+F14+F15+F16+F17+F18+F19+F20</f>
        <v>986</v>
      </c>
      <c r="G21" s="209">
        <v>21895</v>
      </c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x14ac:dyDescent="0.3">
      <c r="A22" s="210"/>
      <c r="B22" s="211"/>
      <c r="C22" s="292" t="s">
        <v>73</v>
      </c>
      <c r="D22" s="293"/>
      <c r="E22" s="212"/>
      <c r="F22" s="225">
        <f>F21-G21</f>
        <v>-20909</v>
      </c>
      <c r="G22" s="214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x14ac:dyDescent="0.3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x14ac:dyDescent="0.3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x14ac:dyDescent="0.3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x14ac:dyDescent="0.3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x14ac:dyDescent="0.3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x14ac:dyDescent="0.3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x14ac:dyDescent="0.3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x14ac:dyDescent="0.3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x14ac:dyDescent="0.3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x14ac:dyDescent="0.3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x14ac:dyDescent="0.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x14ac:dyDescent="0.3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x14ac:dyDescent="0.3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x14ac:dyDescent="0.3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x14ac:dyDescent="0.3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x14ac:dyDescent="0.3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x14ac:dyDescent="0.3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x14ac:dyDescent="0.3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x14ac:dyDescent="0.3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x14ac:dyDescent="0.3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x14ac:dyDescent="0.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x14ac:dyDescent="0.3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x14ac:dyDescent="0.3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x14ac:dyDescent="0.3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x14ac:dyDescent="0.3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x14ac:dyDescent="0.3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x14ac:dyDescent="0.3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x14ac:dyDescent="0.3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x14ac:dyDescent="0.3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x14ac:dyDescent="0.3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x14ac:dyDescent="0.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x14ac:dyDescent="0.3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x14ac:dyDescent="0.3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x14ac:dyDescent="0.3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x14ac:dyDescent="0.3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x14ac:dyDescent="0.3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x14ac:dyDescent="0.3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x14ac:dyDescent="0.3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x14ac:dyDescent="0.3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x14ac:dyDescent="0.3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x14ac:dyDescent="0.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x14ac:dyDescent="0.3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x14ac:dyDescent="0.3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x14ac:dyDescent="0.3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x14ac:dyDescent="0.3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x14ac:dyDescent="0.3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x14ac:dyDescent="0.3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x14ac:dyDescent="0.3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x14ac:dyDescent="0.3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x14ac:dyDescent="0.3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x14ac:dyDescent="0.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x14ac:dyDescent="0.3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x14ac:dyDescent="0.3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x14ac:dyDescent="0.3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x14ac:dyDescent="0.3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x14ac:dyDescent="0.3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x14ac:dyDescent="0.3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x14ac:dyDescent="0.3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x14ac:dyDescent="0.3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x14ac:dyDescent="0.3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x14ac:dyDescent="0.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x14ac:dyDescent="0.3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x14ac:dyDescent="0.3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x14ac:dyDescent="0.3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x14ac:dyDescent="0.3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x14ac:dyDescent="0.3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x14ac:dyDescent="0.3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x14ac:dyDescent="0.3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x14ac:dyDescent="0.3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x14ac:dyDescent="0.3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x14ac:dyDescent="0.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x14ac:dyDescent="0.3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x14ac:dyDescent="0.3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x14ac:dyDescent="0.3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x14ac:dyDescent="0.3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x14ac:dyDescent="0.3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x14ac:dyDescent="0.3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x14ac:dyDescent="0.3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x14ac:dyDescent="0.3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x14ac:dyDescent="0.3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x14ac:dyDescent="0.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x14ac:dyDescent="0.3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x14ac:dyDescent="0.3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x14ac:dyDescent="0.3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x14ac:dyDescent="0.3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x14ac:dyDescent="0.3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x14ac:dyDescent="0.3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x14ac:dyDescent="0.3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x14ac:dyDescent="0.3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x14ac:dyDescent="0.3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x14ac:dyDescent="0.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x14ac:dyDescent="0.3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x14ac:dyDescent="0.3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x14ac:dyDescent="0.3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x14ac:dyDescent="0.3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x14ac:dyDescent="0.3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x14ac:dyDescent="0.3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x14ac:dyDescent="0.3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x14ac:dyDescent="0.3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x14ac:dyDescent="0.3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x14ac:dyDescent="0.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x14ac:dyDescent="0.3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x14ac:dyDescent="0.3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x14ac:dyDescent="0.3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x14ac:dyDescent="0.3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x14ac:dyDescent="0.3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x14ac:dyDescent="0.3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x14ac:dyDescent="0.3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x14ac:dyDescent="0.3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x14ac:dyDescent="0.3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x14ac:dyDescent="0.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x14ac:dyDescent="0.3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x14ac:dyDescent="0.3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x14ac:dyDescent="0.3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x14ac:dyDescent="0.3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x14ac:dyDescent="0.3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x14ac:dyDescent="0.3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x14ac:dyDescent="0.3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x14ac:dyDescent="0.3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x14ac:dyDescent="0.3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x14ac:dyDescent="0.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x14ac:dyDescent="0.3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x14ac:dyDescent="0.3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x14ac:dyDescent="0.3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x14ac:dyDescent="0.3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x14ac:dyDescent="0.3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x14ac:dyDescent="0.3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x14ac:dyDescent="0.3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x14ac:dyDescent="0.3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x14ac:dyDescent="0.3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x14ac:dyDescent="0.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x14ac:dyDescent="0.3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x14ac:dyDescent="0.3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x14ac:dyDescent="0.3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x14ac:dyDescent="0.3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x14ac:dyDescent="0.3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x14ac:dyDescent="0.3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x14ac:dyDescent="0.3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x14ac:dyDescent="0.3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x14ac:dyDescent="0.3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x14ac:dyDescent="0.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x14ac:dyDescent="0.3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x14ac:dyDescent="0.3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x14ac:dyDescent="0.3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x14ac:dyDescent="0.3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x14ac:dyDescent="0.3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x14ac:dyDescent="0.3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x14ac:dyDescent="0.3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x14ac:dyDescent="0.3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x14ac:dyDescent="0.3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x14ac:dyDescent="0.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x14ac:dyDescent="0.3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x14ac:dyDescent="0.3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x14ac:dyDescent="0.3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x14ac:dyDescent="0.3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x14ac:dyDescent="0.3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x14ac:dyDescent="0.3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x14ac:dyDescent="0.3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x14ac:dyDescent="0.3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x14ac:dyDescent="0.3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x14ac:dyDescent="0.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x14ac:dyDescent="0.3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x14ac:dyDescent="0.3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x14ac:dyDescent="0.3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x14ac:dyDescent="0.3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x14ac:dyDescent="0.3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x14ac:dyDescent="0.3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x14ac:dyDescent="0.3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x14ac:dyDescent="0.3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x14ac:dyDescent="0.3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x14ac:dyDescent="0.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x14ac:dyDescent="0.3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x14ac:dyDescent="0.3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x14ac:dyDescent="0.3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x14ac:dyDescent="0.3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x14ac:dyDescent="0.3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x14ac:dyDescent="0.3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x14ac:dyDescent="0.3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x14ac:dyDescent="0.3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x14ac:dyDescent="0.3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x14ac:dyDescent="0.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x14ac:dyDescent="0.3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x14ac:dyDescent="0.3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x14ac:dyDescent="0.3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x14ac:dyDescent="0.3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x14ac:dyDescent="0.3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x14ac:dyDescent="0.3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x14ac:dyDescent="0.3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x14ac:dyDescent="0.3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x14ac:dyDescent="0.3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x14ac:dyDescent="0.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x14ac:dyDescent="0.3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x14ac:dyDescent="0.3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x14ac:dyDescent="0.3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x14ac:dyDescent="0.3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x14ac:dyDescent="0.3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x14ac:dyDescent="0.3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x14ac:dyDescent="0.3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x14ac:dyDescent="0.3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x14ac:dyDescent="0.3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x14ac:dyDescent="0.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x14ac:dyDescent="0.3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x14ac:dyDescent="0.3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x14ac:dyDescent="0.3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x14ac:dyDescent="0.3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x14ac:dyDescent="0.3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x14ac:dyDescent="0.3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x14ac:dyDescent="0.3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x14ac:dyDescent="0.3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x14ac:dyDescent="0.3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x14ac:dyDescent="0.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x14ac:dyDescent="0.3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x14ac:dyDescent="0.3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x14ac:dyDescent="0.3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x14ac:dyDescent="0.3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x14ac:dyDescent="0.3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x14ac:dyDescent="0.3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x14ac:dyDescent="0.3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x14ac:dyDescent="0.3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x14ac:dyDescent="0.3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x14ac:dyDescent="0.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x14ac:dyDescent="0.3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x14ac:dyDescent="0.3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x14ac:dyDescent="0.3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x14ac:dyDescent="0.3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x14ac:dyDescent="0.3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x14ac:dyDescent="0.3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x14ac:dyDescent="0.3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x14ac:dyDescent="0.3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x14ac:dyDescent="0.3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x14ac:dyDescent="0.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x14ac:dyDescent="0.3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x14ac:dyDescent="0.3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x14ac:dyDescent="0.3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x14ac:dyDescent="0.3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x14ac:dyDescent="0.3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x14ac:dyDescent="0.3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x14ac:dyDescent="0.3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x14ac:dyDescent="0.3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x14ac:dyDescent="0.3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x14ac:dyDescent="0.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x14ac:dyDescent="0.3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x14ac:dyDescent="0.3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x14ac:dyDescent="0.3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x14ac:dyDescent="0.3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x14ac:dyDescent="0.3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x14ac:dyDescent="0.3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x14ac:dyDescent="0.3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x14ac:dyDescent="0.3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x14ac:dyDescent="0.3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x14ac:dyDescent="0.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x14ac:dyDescent="0.3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x14ac:dyDescent="0.3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x14ac:dyDescent="0.3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x14ac:dyDescent="0.3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x14ac:dyDescent="0.3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x14ac:dyDescent="0.3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x14ac:dyDescent="0.3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x14ac:dyDescent="0.3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x14ac:dyDescent="0.3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x14ac:dyDescent="0.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x14ac:dyDescent="0.3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x14ac:dyDescent="0.3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x14ac:dyDescent="0.3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x14ac:dyDescent="0.3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x14ac:dyDescent="0.3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x14ac:dyDescent="0.3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x14ac:dyDescent="0.3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x14ac:dyDescent="0.3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x14ac:dyDescent="0.3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x14ac:dyDescent="0.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x14ac:dyDescent="0.3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x14ac:dyDescent="0.3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x14ac:dyDescent="0.3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x14ac:dyDescent="0.3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x14ac:dyDescent="0.3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x14ac:dyDescent="0.3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x14ac:dyDescent="0.3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x14ac:dyDescent="0.3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x14ac:dyDescent="0.3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x14ac:dyDescent="0.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x14ac:dyDescent="0.3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x14ac:dyDescent="0.3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x14ac:dyDescent="0.3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x14ac:dyDescent="0.3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x14ac:dyDescent="0.3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x14ac:dyDescent="0.3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x14ac:dyDescent="0.3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x14ac:dyDescent="0.3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x14ac:dyDescent="0.3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x14ac:dyDescent="0.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x14ac:dyDescent="0.3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x14ac:dyDescent="0.3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x14ac:dyDescent="0.3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x14ac:dyDescent="0.3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x14ac:dyDescent="0.3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x14ac:dyDescent="0.3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x14ac:dyDescent="0.3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x14ac:dyDescent="0.3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x14ac:dyDescent="0.3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x14ac:dyDescent="0.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x14ac:dyDescent="0.3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x14ac:dyDescent="0.3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x14ac:dyDescent="0.3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x14ac:dyDescent="0.3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x14ac:dyDescent="0.3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x14ac:dyDescent="0.3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x14ac:dyDescent="0.3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x14ac:dyDescent="0.3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x14ac:dyDescent="0.3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x14ac:dyDescent="0.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x14ac:dyDescent="0.3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x14ac:dyDescent="0.3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x14ac:dyDescent="0.3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x14ac:dyDescent="0.3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x14ac:dyDescent="0.3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x14ac:dyDescent="0.3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x14ac:dyDescent="0.3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x14ac:dyDescent="0.3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x14ac:dyDescent="0.3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x14ac:dyDescent="0.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x14ac:dyDescent="0.3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x14ac:dyDescent="0.3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x14ac:dyDescent="0.3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x14ac:dyDescent="0.3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x14ac:dyDescent="0.3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x14ac:dyDescent="0.3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x14ac:dyDescent="0.3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x14ac:dyDescent="0.3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x14ac:dyDescent="0.3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x14ac:dyDescent="0.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x14ac:dyDescent="0.3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x14ac:dyDescent="0.3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x14ac:dyDescent="0.3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x14ac:dyDescent="0.3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x14ac:dyDescent="0.3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x14ac:dyDescent="0.3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x14ac:dyDescent="0.3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x14ac:dyDescent="0.3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x14ac:dyDescent="0.3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x14ac:dyDescent="0.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x14ac:dyDescent="0.3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x14ac:dyDescent="0.3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x14ac:dyDescent="0.3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x14ac:dyDescent="0.3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x14ac:dyDescent="0.3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x14ac:dyDescent="0.3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x14ac:dyDescent="0.3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x14ac:dyDescent="0.3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x14ac:dyDescent="0.3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x14ac:dyDescent="0.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x14ac:dyDescent="0.3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x14ac:dyDescent="0.3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x14ac:dyDescent="0.3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x14ac:dyDescent="0.3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x14ac:dyDescent="0.3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x14ac:dyDescent="0.3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x14ac:dyDescent="0.3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x14ac:dyDescent="0.3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x14ac:dyDescent="0.3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x14ac:dyDescent="0.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x14ac:dyDescent="0.3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x14ac:dyDescent="0.3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x14ac:dyDescent="0.3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x14ac:dyDescent="0.3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x14ac:dyDescent="0.3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x14ac:dyDescent="0.3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x14ac:dyDescent="0.3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x14ac:dyDescent="0.3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x14ac:dyDescent="0.3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x14ac:dyDescent="0.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x14ac:dyDescent="0.3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x14ac:dyDescent="0.3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x14ac:dyDescent="0.3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x14ac:dyDescent="0.3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x14ac:dyDescent="0.3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x14ac:dyDescent="0.3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x14ac:dyDescent="0.3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x14ac:dyDescent="0.3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x14ac:dyDescent="0.3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x14ac:dyDescent="0.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x14ac:dyDescent="0.3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x14ac:dyDescent="0.3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x14ac:dyDescent="0.3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x14ac:dyDescent="0.3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x14ac:dyDescent="0.3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x14ac:dyDescent="0.3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x14ac:dyDescent="0.3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x14ac:dyDescent="0.3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x14ac:dyDescent="0.3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x14ac:dyDescent="0.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x14ac:dyDescent="0.3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x14ac:dyDescent="0.3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x14ac:dyDescent="0.3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x14ac:dyDescent="0.3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x14ac:dyDescent="0.3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x14ac:dyDescent="0.3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x14ac:dyDescent="0.3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x14ac:dyDescent="0.3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x14ac:dyDescent="0.3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x14ac:dyDescent="0.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x14ac:dyDescent="0.3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x14ac:dyDescent="0.3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x14ac:dyDescent="0.3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x14ac:dyDescent="0.3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x14ac:dyDescent="0.3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x14ac:dyDescent="0.3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x14ac:dyDescent="0.3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x14ac:dyDescent="0.3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x14ac:dyDescent="0.3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x14ac:dyDescent="0.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x14ac:dyDescent="0.3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x14ac:dyDescent="0.3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x14ac:dyDescent="0.3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x14ac:dyDescent="0.3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x14ac:dyDescent="0.3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x14ac:dyDescent="0.3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x14ac:dyDescent="0.3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x14ac:dyDescent="0.3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x14ac:dyDescent="0.3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x14ac:dyDescent="0.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x14ac:dyDescent="0.3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x14ac:dyDescent="0.3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x14ac:dyDescent="0.3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x14ac:dyDescent="0.3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x14ac:dyDescent="0.3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x14ac:dyDescent="0.3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x14ac:dyDescent="0.3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x14ac:dyDescent="0.3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x14ac:dyDescent="0.3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x14ac:dyDescent="0.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x14ac:dyDescent="0.3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x14ac:dyDescent="0.3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x14ac:dyDescent="0.3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x14ac:dyDescent="0.3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x14ac:dyDescent="0.3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x14ac:dyDescent="0.3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x14ac:dyDescent="0.3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x14ac:dyDescent="0.3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x14ac:dyDescent="0.3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x14ac:dyDescent="0.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x14ac:dyDescent="0.3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x14ac:dyDescent="0.3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x14ac:dyDescent="0.3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x14ac:dyDescent="0.3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x14ac:dyDescent="0.3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x14ac:dyDescent="0.3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x14ac:dyDescent="0.3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x14ac:dyDescent="0.3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x14ac:dyDescent="0.3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x14ac:dyDescent="0.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x14ac:dyDescent="0.3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x14ac:dyDescent="0.3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x14ac:dyDescent="0.3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x14ac:dyDescent="0.3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x14ac:dyDescent="0.3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x14ac:dyDescent="0.3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x14ac:dyDescent="0.3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x14ac:dyDescent="0.3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x14ac:dyDescent="0.3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x14ac:dyDescent="0.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x14ac:dyDescent="0.3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x14ac:dyDescent="0.3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x14ac:dyDescent="0.3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x14ac:dyDescent="0.3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x14ac:dyDescent="0.3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x14ac:dyDescent="0.3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x14ac:dyDescent="0.3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x14ac:dyDescent="0.3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x14ac:dyDescent="0.3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x14ac:dyDescent="0.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x14ac:dyDescent="0.3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x14ac:dyDescent="0.3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x14ac:dyDescent="0.3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x14ac:dyDescent="0.3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x14ac:dyDescent="0.3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x14ac:dyDescent="0.3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x14ac:dyDescent="0.3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x14ac:dyDescent="0.3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x14ac:dyDescent="0.3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x14ac:dyDescent="0.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x14ac:dyDescent="0.3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x14ac:dyDescent="0.3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x14ac:dyDescent="0.3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x14ac:dyDescent="0.3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x14ac:dyDescent="0.3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x14ac:dyDescent="0.3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x14ac:dyDescent="0.3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x14ac:dyDescent="0.3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x14ac:dyDescent="0.3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x14ac:dyDescent="0.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x14ac:dyDescent="0.3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x14ac:dyDescent="0.3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x14ac:dyDescent="0.3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x14ac:dyDescent="0.3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x14ac:dyDescent="0.3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x14ac:dyDescent="0.3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x14ac:dyDescent="0.3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x14ac:dyDescent="0.3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x14ac:dyDescent="0.3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x14ac:dyDescent="0.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x14ac:dyDescent="0.3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x14ac:dyDescent="0.3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x14ac:dyDescent="0.3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x14ac:dyDescent="0.3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x14ac:dyDescent="0.3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x14ac:dyDescent="0.3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x14ac:dyDescent="0.3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x14ac:dyDescent="0.3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x14ac:dyDescent="0.3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x14ac:dyDescent="0.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x14ac:dyDescent="0.3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x14ac:dyDescent="0.3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x14ac:dyDescent="0.3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x14ac:dyDescent="0.3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x14ac:dyDescent="0.3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x14ac:dyDescent="0.3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x14ac:dyDescent="0.3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x14ac:dyDescent="0.3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x14ac:dyDescent="0.3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x14ac:dyDescent="0.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x14ac:dyDescent="0.3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x14ac:dyDescent="0.3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x14ac:dyDescent="0.3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x14ac:dyDescent="0.3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x14ac:dyDescent="0.3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x14ac:dyDescent="0.3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x14ac:dyDescent="0.3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x14ac:dyDescent="0.3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x14ac:dyDescent="0.3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x14ac:dyDescent="0.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x14ac:dyDescent="0.3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x14ac:dyDescent="0.3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x14ac:dyDescent="0.3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x14ac:dyDescent="0.3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x14ac:dyDescent="0.3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x14ac:dyDescent="0.3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x14ac:dyDescent="0.3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x14ac:dyDescent="0.3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x14ac:dyDescent="0.3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x14ac:dyDescent="0.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x14ac:dyDescent="0.3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x14ac:dyDescent="0.3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x14ac:dyDescent="0.3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x14ac:dyDescent="0.3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x14ac:dyDescent="0.3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x14ac:dyDescent="0.3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x14ac:dyDescent="0.3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x14ac:dyDescent="0.3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x14ac:dyDescent="0.3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x14ac:dyDescent="0.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x14ac:dyDescent="0.3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x14ac:dyDescent="0.3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x14ac:dyDescent="0.3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x14ac:dyDescent="0.3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x14ac:dyDescent="0.3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x14ac:dyDescent="0.3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x14ac:dyDescent="0.3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x14ac:dyDescent="0.3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x14ac:dyDescent="0.3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x14ac:dyDescent="0.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x14ac:dyDescent="0.3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x14ac:dyDescent="0.3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x14ac:dyDescent="0.3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x14ac:dyDescent="0.3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x14ac:dyDescent="0.3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x14ac:dyDescent="0.3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x14ac:dyDescent="0.3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x14ac:dyDescent="0.3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x14ac:dyDescent="0.3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x14ac:dyDescent="0.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x14ac:dyDescent="0.3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x14ac:dyDescent="0.3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x14ac:dyDescent="0.3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x14ac:dyDescent="0.3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x14ac:dyDescent="0.3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x14ac:dyDescent="0.3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x14ac:dyDescent="0.3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x14ac:dyDescent="0.3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x14ac:dyDescent="0.3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x14ac:dyDescent="0.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x14ac:dyDescent="0.3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x14ac:dyDescent="0.3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x14ac:dyDescent="0.3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x14ac:dyDescent="0.3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x14ac:dyDescent="0.3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x14ac:dyDescent="0.3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x14ac:dyDescent="0.3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x14ac:dyDescent="0.3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x14ac:dyDescent="0.3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x14ac:dyDescent="0.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x14ac:dyDescent="0.3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x14ac:dyDescent="0.3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x14ac:dyDescent="0.3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x14ac:dyDescent="0.3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x14ac:dyDescent="0.3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x14ac:dyDescent="0.3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x14ac:dyDescent="0.3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x14ac:dyDescent="0.3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x14ac:dyDescent="0.3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x14ac:dyDescent="0.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x14ac:dyDescent="0.3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x14ac:dyDescent="0.3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x14ac:dyDescent="0.3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x14ac:dyDescent="0.3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x14ac:dyDescent="0.3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x14ac:dyDescent="0.3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x14ac:dyDescent="0.3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x14ac:dyDescent="0.3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x14ac:dyDescent="0.3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x14ac:dyDescent="0.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x14ac:dyDescent="0.3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x14ac:dyDescent="0.3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x14ac:dyDescent="0.3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x14ac:dyDescent="0.3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x14ac:dyDescent="0.3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x14ac:dyDescent="0.3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x14ac:dyDescent="0.3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x14ac:dyDescent="0.3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x14ac:dyDescent="0.3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x14ac:dyDescent="0.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x14ac:dyDescent="0.3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x14ac:dyDescent="0.3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x14ac:dyDescent="0.3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x14ac:dyDescent="0.3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x14ac:dyDescent="0.3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x14ac:dyDescent="0.3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x14ac:dyDescent="0.3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x14ac:dyDescent="0.3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x14ac:dyDescent="0.3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x14ac:dyDescent="0.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x14ac:dyDescent="0.3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x14ac:dyDescent="0.3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x14ac:dyDescent="0.3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x14ac:dyDescent="0.3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x14ac:dyDescent="0.3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x14ac:dyDescent="0.3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x14ac:dyDescent="0.3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x14ac:dyDescent="0.3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x14ac:dyDescent="0.3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x14ac:dyDescent="0.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x14ac:dyDescent="0.3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x14ac:dyDescent="0.3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x14ac:dyDescent="0.3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x14ac:dyDescent="0.3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x14ac:dyDescent="0.3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x14ac:dyDescent="0.3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x14ac:dyDescent="0.3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x14ac:dyDescent="0.3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x14ac:dyDescent="0.3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x14ac:dyDescent="0.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x14ac:dyDescent="0.3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x14ac:dyDescent="0.3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x14ac:dyDescent="0.3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x14ac:dyDescent="0.3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x14ac:dyDescent="0.3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x14ac:dyDescent="0.3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x14ac:dyDescent="0.3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x14ac:dyDescent="0.3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x14ac:dyDescent="0.3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x14ac:dyDescent="0.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x14ac:dyDescent="0.3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x14ac:dyDescent="0.3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x14ac:dyDescent="0.3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x14ac:dyDescent="0.3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x14ac:dyDescent="0.3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x14ac:dyDescent="0.3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x14ac:dyDescent="0.3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x14ac:dyDescent="0.3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x14ac:dyDescent="0.3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x14ac:dyDescent="0.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x14ac:dyDescent="0.3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x14ac:dyDescent="0.3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x14ac:dyDescent="0.3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x14ac:dyDescent="0.3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x14ac:dyDescent="0.3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x14ac:dyDescent="0.3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x14ac:dyDescent="0.3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x14ac:dyDescent="0.3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x14ac:dyDescent="0.3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x14ac:dyDescent="0.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x14ac:dyDescent="0.3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x14ac:dyDescent="0.3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x14ac:dyDescent="0.3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x14ac:dyDescent="0.3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x14ac:dyDescent="0.3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x14ac:dyDescent="0.3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x14ac:dyDescent="0.3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x14ac:dyDescent="0.3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x14ac:dyDescent="0.3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x14ac:dyDescent="0.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x14ac:dyDescent="0.3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x14ac:dyDescent="0.3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x14ac:dyDescent="0.3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x14ac:dyDescent="0.3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x14ac:dyDescent="0.3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x14ac:dyDescent="0.3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x14ac:dyDescent="0.3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x14ac:dyDescent="0.3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x14ac:dyDescent="0.3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x14ac:dyDescent="0.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x14ac:dyDescent="0.3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x14ac:dyDescent="0.3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x14ac:dyDescent="0.3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x14ac:dyDescent="0.3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x14ac:dyDescent="0.3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x14ac:dyDescent="0.3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x14ac:dyDescent="0.3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x14ac:dyDescent="0.3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x14ac:dyDescent="0.3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x14ac:dyDescent="0.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x14ac:dyDescent="0.3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x14ac:dyDescent="0.3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x14ac:dyDescent="0.3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x14ac:dyDescent="0.3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x14ac:dyDescent="0.3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x14ac:dyDescent="0.3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x14ac:dyDescent="0.3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x14ac:dyDescent="0.3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x14ac:dyDescent="0.3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x14ac:dyDescent="0.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x14ac:dyDescent="0.3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x14ac:dyDescent="0.3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x14ac:dyDescent="0.3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x14ac:dyDescent="0.3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x14ac:dyDescent="0.3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x14ac:dyDescent="0.3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x14ac:dyDescent="0.3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x14ac:dyDescent="0.3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x14ac:dyDescent="0.3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x14ac:dyDescent="0.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x14ac:dyDescent="0.3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x14ac:dyDescent="0.3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x14ac:dyDescent="0.3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x14ac:dyDescent="0.3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x14ac:dyDescent="0.3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x14ac:dyDescent="0.3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x14ac:dyDescent="0.3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x14ac:dyDescent="0.3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x14ac:dyDescent="0.3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x14ac:dyDescent="0.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x14ac:dyDescent="0.3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x14ac:dyDescent="0.3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x14ac:dyDescent="0.3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x14ac:dyDescent="0.3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x14ac:dyDescent="0.3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x14ac:dyDescent="0.3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x14ac:dyDescent="0.3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x14ac:dyDescent="0.3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x14ac:dyDescent="0.3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x14ac:dyDescent="0.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x14ac:dyDescent="0.3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x14ac:dyDescent="0.3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x14ac:dyDescent="0.3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x14ac:dyDescent="0.3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x14ac:dyDescent="0.3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x14ac:dyDescent="0.3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x14ac:dyDescent="0.3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x14ac:dyDescent="0.3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x14ac:dyDescent="0.3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x14ac:dyDescent="0.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x14ac:dyDescent="0.3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x14ac:dyDescent="0.3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x14ac:dyDescent="0.3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x14ac:dyDescent="0.3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x14ac:dyDescent="0.3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x14ac:dyDescent="0.3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x14ac:dyDescent="0.3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x14ac:dyDescent="0.3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x14ac:dyDescent="0.3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x14ac:dyDescent="0.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x14ac:dyDescent="0.3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x14ac:dyDescent="0.3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x14ac:dyDescent="0.3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x14ac:dyDescent="0.3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x14ac:dyDescent="0.3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x14ac:dyDescent="0.3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x14ac:dyDescent="0.3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x14ac:dyDescent="0.3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x14ac:dyDescent="0.3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x14ac:dyDescent="0.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x14ac:dyDescent="0.3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x14ac:dyDescent="0.3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x14ac:dyDescent="0.3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x14ac:dyDescent="0.3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x14ac:dyDescent="0.3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x14ac:dyDescent="0.3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x14ac:dyDescent="0.3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x14ac:dyDescent="0.3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x14ac:dyDescent="0.3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x14ac:dyDescent="0.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x14ac:dyDescent="0.3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x14ac:dyDescent="0.3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x14ac:dyDescent="0.3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x14ac:dyDescent="0.3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x14ac:dyDescent="0.3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x14ac:dyDescent="0.3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x14ac:dyDescent="0.3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x14ac:dyDescent="0.3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x14ac:dyDescent="0.3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x14ac:dyDescent="0.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x14ac:dyDescent="0.3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x14ac:dyDescent="0.3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x14ac:dyDescent="0.3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x14ac:dyDescent="0.3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x14ac:dyDescent="0.3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x14ac:dyDescent="0.3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x14ac:dyDescent="0.3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x14ac:dyDescent="0.3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x14ac:dyDescent="0.3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x14ac:dyDescent="0.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x14ac:dyDescent="0.3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x14ac:dyDescent="0.3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x14ac:dyDescent="0.3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x14ac:dyDescent="0.3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x14ac:dyDescent="0.3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x14ac:dyDescent="0.3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x14ac:dyDescent="0.3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x14ac:dyDescent="0.3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x14ac:dyDescent="0.3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x14ac:dyDescent="0.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x14ac:dyDescent="0.3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x14ac:dyDescent="0.3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x14ac:dyDescent="0.3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x14ac:dyDescent="0.3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x14ac:dyDescent="0.3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x14ac:dyDescent="0.3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x14ac:dyDescent="0.3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x14ac:dyDescent="0.3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x14ac:dyDescent="0.3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x14ac:dyDescent="0.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x14ac:dyDescent="0.3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x14ac:dyDescent="0.3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x14ac:dyDescent="0.3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x14ac:dyDescent="0.3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x14ac:dyDescent="0.3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x14ac:dyDescent="0.3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x14ac:dyDescent="0.3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x14ac:dyDescent="0.3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x14ac:dyDescent="0.3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x14ac:dyDescent="0.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x14ac:dyDescent="0.3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x14ac:dyDescent="0.3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x14ac:dyDescent="0.3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x14ac:dyDescent="0.3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x14ac:dyDescent="0.3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x14ac:dyDescent="0.3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x14ac:dyDescent="0.3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x14ac:dyDescent="0.3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x14ac:dyDescent="0.3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x14ac:dyDescent="0.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x14ac:dyDescent="0.3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x14ac:dyDescent="0.3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x14ac:dyDescent="0.3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x14ac:dyDescent="0.3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x14ac:dyDescent="0.3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x14ac:dyDescent="0.3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x14ac:dyDescent="0.3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x14ac:dyDescent="0.3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x14ac:dyDescent="0.3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x14ac:dyDescent="0.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x14ac:dyDescent="0.3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x14ac:dyDescent="0.3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x14ac:dyDescent="0.3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x14ac:dyDescent="0.3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x14ac:dyDescent="0.3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x14ac:dyDescent="0.3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x14ac:dyDescent="0.3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x14ac:dyDescent="0.3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x14ac:dyDescent="0.3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x14ac:dyDescent="0.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x14ac:dyDescent="0.3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x14ac:dyDescent="0.3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x14ac:dyDescent="0.3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x14ac:dyDescent="0.3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x14ac:dyDescent="0.3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x14ac:dyDescent="0.3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x14ac:dyDescent="0.3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x14ac:dyDescent="0.3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x14ac:dyDescent="0.3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x14ac:dyDescent="0.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x14ac:dyDescent="0.3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x14ac:dyDescent="0.3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x14ac:dyDescent="0.3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x14ac:dyDescent="0.3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x14ac:dyDescent="0.3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x14ac:dyDescent="0.3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x14ac:dyDescent="0.3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x14ac:dyDescent="0.3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x14ac:dyDescent="0.3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x14ac:dyDescent="0.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x14ac:dyDescent="0.3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x14ac:dyDescent="0.3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x14ac:dyDescent="0.3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x14ac:dyDescent="0.3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x14ac:dyDescent="0.3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x14ac:dyDescent="0.3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x14ac:dyDescent="0.3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x14ac:dyDescent="0.3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x14ac:dyDescent="0.3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x14ac:dyDescent="0.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x14ac:dyDescent="0.3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x14ac:dyDescent="0.3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x14ac:dyDescent="0.3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x14ac:dyDescent="0.3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x14ac:dyDescent="0.3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x14ac:dyDescent="0.3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x14ac:dyDescent="0.3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x14ac:dyDescent="0.3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x14ac:dyDescent="0.3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x14ac:dyDescent="0.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x14ac:dyDescent="0.3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x14ac:dyDescent="0.3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x14ac:dyDescent="0.3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x14ac:dyDescent="0.3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x14ac:dyDescent="0.3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x14ac:dyDescent="0.3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x14ac:dyDescent="0.3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x14ac:dyDescent="0.3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x14ac:dyDescent="0.3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x14ac:dyDescent="0.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x14ac:dyDescent="0.3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x14ac:dyDescent="0.3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x14ac:dyDescent="0.3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x14ac:dyDescent="0.3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x14ac:dyDescent="0.3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x14ac:dyDescent="0.3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x14ac:dyDescent="0.3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x14ac:dyDescent="0.3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x14ac:dyDescent="0.3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x14ac:dyDescent="0.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x14ac:dyDescent="0.3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x14ac:dyDescent="0.3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x14ac:dyDescent="0.3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x14ac:dyDescent="0.3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x14ac:dyDescent="0.3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x14ac:dyDescent="0.3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x14ac:dyDescent="0.3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x14ac:dyDescent="0.3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x14ac:dyDescent="0.3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x14ac:dyDescent="0.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x14ac:dyDescent="0.3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x14ac:dyDescent="0.3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x14ac:dyDescent="0.3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x14ac:dyDescent="0.3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x14ac:dyDescent="0.3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x14ac:dyDescent="0.3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x14ac:dyDescent="0.3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x14ac:dyDescent="0.3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x14ac:dyDescent="0.3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x14ac:dyDescent="0.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x14ac:dyDescent="0.3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x14ac:dyDescent="0.3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x14ac:dyDescent="0.3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x14ac:dyDescent="0.3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x14ac:dyDescent="0.3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x14ac:dyDescent="0.3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x14ac:dyDescent="0.3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x14ac:dyDescent="0.3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x14ac:dyDescent="0.3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x14ac:dyDescent="0.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x14ac:dyDescent="0.3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x14ac:dyDescent="0.3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x14ac:dyDescent="0.3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x14ac:dyDescent="0.3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x14ac:dyDescent="0.3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x14ac:dyDescent="0.3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x14ac:dyDescent="0.3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x14ac:dyDescent="0.3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x14ac:dyDescent="0.3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x14ac:dyDescent="0.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x14ac:dyDescent="0.3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x14ac:dyDescent="0.3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x14ac:dyDescent="0.3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x14ac:dyDescent="0.3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x14ac:dyDescent="0.3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x14ac:dyDescent="0.3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x14ac:dyDescent="0.3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  <row r="1001" spans="1:26" x14ac:dyDescent="0.3">
      <c r="A1001" s="29"/>
      <c r="B1001" s="29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29"/>
      <c r="V1001" s="29"/>
      <c r="W1001" s="29"/>
      <c r="X1001" s="29"/>
      <c r="Y1001" s="29"/>
      <c r="Z1001" s="29"/>
    </row>
  </sheetData>
  <mergeCells count="3">
    <mergeCell ref="A1:G1"/>
    <mergeCell ref="D3:E3"/>
    <mergeCell ref="C22:D2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Z1002"/>
  <sheetViews>
    <sheetView workbookViewId="0"/>
  </sheetViews>
  <sheetFormatPr defaultColWidth="14.44140625" defaultRowHeight="15" customHeight="1" x14ac:dyDescent="0.3"/>
  <cols>
    <col min="3" max="3" width="39" customWidth="1"/>
    <col min="4" max="4" width="17.44140625" customWidth="1"/>
  </cols>
  <sheetData>
    <row r="1" spans="1:26" ht="18" x14ac:dyDescent="0.3">
      <c r="A1" s="294" t="s">
        <v>572</v>
      </c>
      <c r="B1" s="243"/>
      <c r="C1" s="243"/>
      <c r="D1" s="243"/>
      <c r="E1" s="243"/>
      <c r="F1" s="243"/>
      <c r="G1" s="240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14.4" x14ac:dyDescent="0.3">
      <c r="A2" s="133" t="s">
        <v>6</v>
      </c>
      <c r="B2" s="133" t="s">
        <v>8</v>
      </c>
      <c r="C2" s="134" t="s">
        <v>10</v>
      </c>
      <c r="D2" s="133" t="s">
        <v>12</v>
      </c>
      <c r="E2" s="133" t="s">
        <v>15</v>
      </c>
      <c r="F2" s="181" t="s">
        <v>16</v>
      </c>
      <c r="G2" s="181" t="s">
        <v>19</v>
      </c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15.6" x14ac:dyDescent="0.3">
      <c r="A3" s="16"/>
      <c r="B3" s="18"/>
      <c r="C3" s="19"/>
      <c r="D3" s="239" t="s">
        <v>25</v>
      </c>
      <c r="E3" s="240"/>
      <c r="F3" s="21">
        <f>'August 2025'!F22</f>
        <v>-20909</v>
      </c>
      <c r="G3" s="23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15.6" x14ac:dyDescent="0.3">
      <c r="A4" s="24"/>
      <c r="B4" s="25"/>
      <c r="C4" s="26"/>
      <c r="D4" s="27"/>
      <c r="E4" s="17"/>
      <c r="F4" s="57"/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5.6" x14ac:dyDescent="0.3">
      <c r="A5" s="24">
        <v>1</v>
      </c>
      <c r="B5" s="25">
        <v>45666</v>
      </c>
      <c r="C5" s="26" t="s">
        <v>573</v>
      </c>
      <c r="D5" s="27" t="s">
        <v>93</v>
      </c>
      <c r="E5" s="17" t="s">
        <v>38</v>
      </c>
      <c r="F5" s="57"/>
      <c r="G5" s="28">
        <v>301</v>
      </c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5.6" x14ac:dyDescent="0.3">
      <c r="A6" s="24">
        <v>2</v>
      </c>
      <c r="B6" s="25">
        <v>45697</v>
      </c>
      <c r="C6" s="26" t="s">
        <v>574</v>
      </c>
      <c r="D6" s="27" t="s">
        <v>521</v>
      </c>
      <c r="E6" s="17" t="s">
        <v>38</v>
      </c>
      <c r="F6" s="57"/>
      <c r="G6" s="28">
        <v>350</v>
      </c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28.8" x14ac:dyDescent="0.3">
      <c r="A7" s="24">
        <v>3</v>
      </c>
      <c r="B7" s="25">
        <v>45697</v>
      </c>
      <c r="C7" s="26" t="s">
        <v>575</v>
      </c>
      <c r="D7" s="27" t="s">
        <v>521</v>
      </c>
      <c r="E7" s="17" t="s">
        <v>38</v>
      </c>
      <c r="F7" s="57"/>
      <c r="G7" s="28">
        <v>440</v>
      </c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15.6" x14ac:dyDescent="0.3">
      <c r="A8" s="24">
        <v>4</v>
      </c>
      <c r="B8" s="25">
        <v>45756</v>
      </c>
      <c r="C8" s="26" t="s">
        <v>43</v>
      </c>
      <c r="D8" s="17" t="s">
        <v>44</v>
      </c>
      <c r="E8" s="17" t="s">
        <v>45</v>
      </c>
      <c r="F8" s="57">
        <v>30</v>
      </c>
      <c r="G8" s="28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ht="15.6" x14ac:dyDescent="0.3">
      <c r="A9" s="24">
        <v>5</v>
      </c>
      <c r="B9" s="25">
        <v>45786</v>
      </c>
      <c r="C9" s="26" t="s">
        <v>576</v>
      </c>
      <c r="D9" s="27" t="s">
        <v>521</v>
      </c>
      <c r="E9" s="17" t="s">
        <v>38</v>
      </c>
      <c r="F9" s="57"/>
      <c r="G9" s="28">
        <v>280</v>
      </c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ht="15.6" x14ac:dyDescent="0.3">
      <c r="A10" s="24">
        <v>6</v>
      </c>
      <c r="B10" s="25">
        <v>45817</v>
      </c>
      <c r="C10" s="26" t="s">
        <v>577</v>
      </c>
      <c r="D10" s="27" t="s">
        <v>521</v>
      </c>
      <c r="E10" s="17" t="s">
        <v>38</v>
      </c>
      <c r="F10" s="57"/>
      <c r="G10" s="28">
        <v>40</v>
      </c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43.2" x14ac:dyDescent="0.3">
      <c r="A11" s="24">
        <v>7</v>
      </c>
      <c r="B11" s="25">
        <v>45847</v>
      </c>
      <c r="C11" s="26" t="s">
        <v>578</v>
      </c>
      <c r="D11" s="27" t="s">
        <v>93</v>
      </c>
      <c r="E11" s="17" t="s">
        <v>38</v>
      </c>
      <c r="F11" s="28">
        <v>3000</v>
      </c>
      <c r="G11" s="28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15.6" x14ac:dyDescent="0.3">
      <c r="A12" s="24">
        <v>8</v>
      </c>
      <c r="B12" s="25">
        <v>45909</v>
      </c>
      <c r="C12" s="26" t="s">
        <v>579</v>
      </c>
      <c r="D12" s="27" t="s">
        <v>521</v>
      </c>
      <c r="E12" s="17" t="s">
        <v>38</v>
      </c>
      <c r="F12" s="28"/>
      <c r="G12" s="28">
        <v>50</v>
      </c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15.6" x14ac:dyDescent="0.3">
      <c r="A13" s="24">
        <v>9</v>
      </c>
      <c r="B13" s="25">
        <v>45909</v>
      </c>
      <c r="C13" s="26" t="s">
        <v>580</v>
      </c>
      <c r="D13" s="27" t="s">
        <v>93</v>
      </c>
      <c r="E13" s="17" t="s">
        <v>38</v>
      </c>
      <c r="F13" s="28"/>
      <c r="G13" s="28">
        <v>7750</v>
      </c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39.75" customHeight="1" x14ac:dyDescent="0.3">
      <c r="A14" s="24">
        <v>10</v>
      </c>
      <c r="B14" s="25">
        <v>46000</v>
      </c>
      <c r="C14" s="26" t="s">
        <v>581</v>
      </c>
      <c r="D14" s="27" t="s">
        <v>93</v>
      </c>
      <c r="E14" s="17" t="s">
        <v>38</v>
      </c>
      <c r="F14" s="57">
        <v>6000</v>
      </c>
      <c r="G14" s="28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15.6" x14ac:dyDescent="0.3">
      <c r="A15" s="24">
        <v>11</v>
      </c>
      <c r="B15" s="17" t="s">
        <v>582</v>
      </c>
      <c r="C15" s="26" t="s">
        <v>583</v>
      </c>
      <c r="D15" s="27" t="s">
        <v>93</v>
      </c>
      <c r="E15" s="17" t="s">
        <v>38</v>
      </c>
      <c r="F15" s="28"/>
      <c r="G15" s="28">
        <v>6875</v>
      </c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ht="28.8" x14ac:dyDescent="0.3">
      <c r="A16" s="24">
        <v>12</v>
      </c>
      <c r="B16" s="17" t="s">
        <v>584</v>
      </c>
      <c r="C16" s="26" t="s">
        <v>585</v>
      </c>
      <c r="D16" s="27" t="s">
        <v>521</v>
      </c>
      <c r="E16" s="17" t="s">
        <v>38</v>
      </c>
      <c r="F16" s="28"/>
      <c r="G16" s="28">
        <v>90</v>
      </c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28.8" x14ac:dyDescent="0.3">
      <c r="A17" s="24">
        <v>13</v>
      </c>
      <c r="B17" s="17" t="s">
        <v>586</v>
      </c>
      <c r="C17" s="26" t="s">
        <v>587</v>
      </c>
      <c r="D17" s="27" t="s">
        <v>521</v>
      </c>
      <c r="E17" s="17" t="s">
        <v>38</v>
      </c>
      <c r="F17" s="28"/>
      <c r="G17" s="28">
        <v>81</v>
      </c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ht="28.8" x14ac:dyDescent="0.3">
      <c r="A18" s="24">
        <v>14</v>
      </c>
      <c r="B18" s="17" t="s">
        <v>588</v>
      </c>
      <c r="C18" s="26" t="s">
        <v>589</v>
      </c>
      <c r="D18" s="27" t="s">
        <v>93</v>
      </c>
      <c r="E18" s="17" t="s">
        <v>38</v>
      </c>
      <c r="F18" s="28"/>
      <c r="G18" s="28">
        <v>150</v>
      </c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5.6" x14ac:dyDescent="0.3">
      <c r="A19" s="24"/>
      <c r="B19" s="17"/>
      <c r="C19" s="26"/>
      <c r="D19" s="17"/>
      <c r="E19" s="17"/>
      <c r="F19" s="57"/>
      <c r="G19" s="227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5.6" x14ac:dyDescent="0.3">
      <c r="A20" s="24"/>
      <c r="B20" s="36"/>
      <c r="C20" s="26"/>
      <c r="D20" s="27"/>
      <c r="E20" s="27"/>
      <c r="F20" s="59"/>
      <c r="G20" s="5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5.6" x14ac:dyDescent="0.3">
      <c r="A21" s="24"/>
      <c r="B21" s="36"/>
      <c r="C21" s="26"/>
      <c r="D21" s="27"/>
      <c r="E21" s="27"/>
      <c r="F21" s="59"/>
      <c r="G21" s="5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5.6" x14ac:dyDescent="0.3">
      <c r="A22" s="24"/>
      <c r="B22" s="36"/>
      <c r="C22" s="26"/>
      <c r="D22" s="27" t="s">
        <v>52</v>
      </c>
      <c r="E22" s="27"/>
      <c r="F22" s="59">
        <f>F3+F4+F5+F6+F7+F8+F9+F10+F11+F12+F13+F14+F15+F16+F17+F18+F19+F20+F21</f>
        <v>-11879</v>
      </c>
      <c r="G22" s="59">
        <f>G3+G4+G5+G6+G7+G9+G8+G10+G11+G12+G13+G14+G15+G16+G17+G18+G19+G20+G21</f>
        <v>16407</v>
      </c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5.6" x14ac:dyDescent="0.3">
      <c r="A23" s="24"/>
      <c r="B23" s="36"/>
      <c r="C23" s="241" t="s">
        <v>73</v>
      </c>
      <c r="D23" s="240"/>
      <c r="E23" s="27"/>
      <c r="F23" s="21">
        <f>F22-G22</f>
        <v>-28286</v>
      </c>
      <c r="G23" s="23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14.4" x14ac:dyDescent="0.3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14.4" x14ac:dyDescent="0.3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14.4" x14ac:dyDescent="0.3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14.4" x14ac:dyDescent="0.3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14.4" x14ac:dyDescent="0.3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14.4" x14ac:dyDescent="0.3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ht="14.4" x14ac:dyDescent="0.3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ht="14.4" x14ac:dyDescent="0.3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14.4" x14ac:dyDescent="0.3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14.4" x14ac:dyDescent="0.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14.4" x14ac:dyDescent="0.3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4.4" x14ac:dyDescent="0.3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14.4" x14ac:dyDescent="0.3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ht="14.4" x14ac:dyDescent="0.3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14.4" x14ac:dyDescent="0.3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14.4" x14ac:dyDescent="0.3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14.4" x14ac:dyDescent="0.3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14.4" x14ac:dyDescent="0.3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ht="14.4" x14ac:dyDescent="0.3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14.4" x14ac:dyDescent="0.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ht="14.4" x14ac:dyDescent="0.3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14.4" x14ac:dyDescent="0.3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14.4" x14ac:dyDescent="0.3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14.4" x14ac:dyDescent="0.3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14.4" x14ac:dyDescent="0.3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14.4" x14ac:dyDescent="0.3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14.4" x14ac:dyDescent="0.3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14.4" x14ac:dyDescent="0.3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14.4" x14ac:dyDescent="0.3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ht="14.4" x14ac:dyDescent="0.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14.4" x14ac:dyDescent="0.3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ht="14.4" x14ac:dyDescent="0.3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ht="14.4" x14ac:dyDescent="0.3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ht="14.4" x14ac:dyDescent="0.3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14.4" x14ac:dyDescent="0.3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ht="14.4" x14ac:dyDescent="0.3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ht="14.4" x14ac:dyDescent="0.3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4.4" x14ac:dyDescent="0.3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4.4" x14ac:dyDescent="0.3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4.4" x14ac:dyDescent="0.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4.4" x14ac:dyDescent="0.3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4.4" x14ac:dyDescent="0.3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4.4" x14ac:dyDescent="0.3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4.4" x14ac:dyDescent="0.3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4.4" x14ac:dyDescent="0.3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4.4" x14ac:dyDescent="0.3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4.4" x14ac:dyDescent="0.3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4.4" x14ac:dyDescent="0.3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4.4" x14ac:dyDescent="0.3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4.4" x14ac:dyDescent="0.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4.4" x14ac:dyDescent="0.3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4.4" x14ac:dyDescent="0.3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4.4" x14ac:dyDescent="0.3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4.4" x14ac:dyDescent="0.3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4.4" x14ac:dyDescent="0.3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4.4" x14ac:dyDescent="0.3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4.4" x14ac:dyDescent="0.3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4.4" x14ac:dyDescent="0.3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4.4" x14ac:dyDescent="0.3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4.4" x14ac:dyDescent="0.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4.4" x14ac:dyDescent="0.3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4.4" x14ac:dyDescent="0.3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4.4" x14ac:dyDescent="0.3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4.4" x14ac:dyDescent="0.3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4.4" x14ac:dyDescent="0.3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4.4" x14ac:dyDescent="0.3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4.4" x14ac:dyDescent="0.3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4.4" x14ac:dyDescent="0.3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4.4" x14ac:dyDescent="0.3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4.4" x14ac:dyDescent="0.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4.4" x14ac:dyDescent="0.3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4.4" x14ac:dyDescent="0.3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4.4" x14ac:dyDescent="0.3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4.4" x14ac:dyDescent="0.3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4.4" x14ac:dyDescent="0.3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4.4" x14ac:dyDescent="0.3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4.4" x14ac:dyDescent="0.3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4.4" x14ac:dyDescent="0.3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4.4" x14ac:dyDescent="0.3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4.4" x14ac:dyDescent="0.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4.4" x14ac:dyDescent="0.3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4.4" x14ac:dyDescent="0.3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4.4" x14ac:dyDescent="0.3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4.4" x14ac:dyDescent="0.3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4.4" x14ac:dyDescent="0.3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4.4" x14ac:dyDescent="0.3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4.4" x14ac:dyDescent="0.3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4.4" x14ac:dyDescent="0.3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4.4" x14ac:dyDescent="0.3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4.4" x14ac:dyDescent="0.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4.4" x14ac:dyDescent="0.3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4.4" x14ac:dyDescent="0.3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4.4" x14ac:dyDescent="0.3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4.4" x14ac:dyDescent="0.3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4.4" x14ac:dyDescent="0.3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4.4" x14ac:dyDescent="0.3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4.4" x14ac:dyDescent="0.3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4.4" x14ac:dyDescent="0.3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4.4" x14ac:dyDescent="0.3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4.4" x14ac:dyDescent="0.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4.4" x14ac:dyDescent="0.3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4.4" x14ac:dyDescent="0.3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4.4" x14ac:dyDescent="0.3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4.4" x14ac:dyDescent="0.3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4.4" x14ac:dyDescent="0.3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4.4" x14ac:dyDescent="0.3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4.4" x14ac:dyDescent="0.3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4.4" x14ac:dyDescent="0.3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4.4" x14ac:dyDescent="0.3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4.4" x14ac:dyDescent="0.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4.4" x14ac:dyDescent="0.3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4.4" x14ac:dyDescent="0.3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4.4" x14ac:dyDescent="0.3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4.4" x14ac:dyDescent="0.3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4.4" x14ac:dyDescent="0.3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4.4" x14ac:dyDescent="0.3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4.4" x14ac:dyDescent="0.3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4.4" x14ac:dyDescent="0.3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4.4" x14ac:dyDescent="0.3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4.4" x14ac:dyDescent="0.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4.4" x14ac:dyDescent="0.3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4.4" x14ac:dyDescent="0.3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4.4" x14ac:dyDescent="0.3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4.4" x14ac:dyDescent="0.3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4.4" x14ac:dyDescent="0.3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4.4" x14ac:dyDescent="0.3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4.4" x14ac:dyDescent="0.3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4.4" x14ac:dyDescent="0.3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4.4" x14ac:dyDescent="0.3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4.4" x14ac:dyDescent="0.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4.4" x14ac:dyDescent="0.3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4.4" x14ac:dyDescent="0.3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4.4" x14ac:dyDescent="0.3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4.4" x14ac:dyDescent="0.3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4.4" x14ac:dyDescent="0.3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4.4" x14ac:dyDescent="0.3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4.4" x14ac:dyDescent="0.3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4.4" x14ac:dyDescent="0.3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4.4" x14ac:dyDescent="0.3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4.4" x14ac:dyDescent="0.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4.4" x14ac:dyDescent="0.3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4.4" x14ac:dyDescent="0.3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4.4" x14ac:dyDescent="0.3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4.4" x14ac:dyDescent="0.3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4.4" x14ac:dyDescent="0.3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4.4" x14ac:dyDescent="0.3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4.4" x14ac:dyDescent="0.3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4.4" x14ac:dyDescent="0.3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4.4" x14ac:dyDescent="0.3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4.4" x14ac:dyDescent="0.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4.4" x14ac:dyDescent="0.3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4.4" x14ac:dyDescent="0.3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4.4" x14ac:dyDescent="0.3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4.4" x14ac:dyDescent="0.3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4.4" x14ac:dyDescent="0.3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4.4" x14ac:dyDescent="0.3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4.4" x14ac:dyDescent="0.3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4.4" x14ac:dyDescent="0.3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4.4" x14ac:dyDescent="0.3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4.4" x14ac:dyDescent="0.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4.4" x14ac:dyDescent="0.3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4.4" x14ac:dyDescent="0.3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4.4" x14ac:dyDescent="0.3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4.4" x14ac:dyDescent="0.3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4.4" x14ac:dyDescent="0.3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4.4" x14ac:dyDescent="0.3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4.4" x14ac:dyDescent="0.3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4.4" x14ac:dyDescent="0.3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4.4" x14ac:dyDescent="0.3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4.4" x14ac:dyDescent="0.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4.4" x14ac:dyDescent="0.3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4.4" x14ac:dyDescent="0.3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4.4" x14ac:dyDescent="0.3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4.4" x14ac:dyDescent="0.3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4.4" x14ac:dyDescent="0.3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4.4" x14ac:dyDescent="0.3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4.4" x14ac:dyDescent="0.3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4.4" x14ac:dyDescent="0.3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4.4" x14ac:dyDescent="0.3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4.4" x14ac:dyDescent="0.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4.4" x14ac:dyDescent="0.3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4.4" x14ac:dyDescent="0.3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4.4" x14ac:dyDescent="0.3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4.4" x14ac:dyDescent="0.3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4.4" x14ac:dyDescent="0.3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4.4" x14ac:dyDescent="0.3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4.4" x14ac:dyDescent="0.3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4.4" x14ac:dyDescent="0.3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4.4" x14ac:dyDescent="0.3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4.4" x14ac:dyDescent="0.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4.4" x14ac:dyDescent="0.3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4.4" x14ac:dyDescent="0.3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4.4" x14ac:dyDescent="0.3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4.4" x14ac:dyDescent="0.3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4.4" x14ac:dyDescent="0.3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4.4" x14ac:dyDescent="0.3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4.4" x14ac:dyDescent="0.3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4.4" x14ac:dyDescent="0.3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4.4" x14ac:dyDescent="0.3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4.4" x14ac:dyDescent="0.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4.4" x14ac:dyDescent="0.3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4.4" x14ac:dyDescent="0.3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4.4" x14ac:dyDescent="0.3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4.4" x14ac:dyDescent="0.3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4.4" x14ac:dyDescent="0.3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4.4" x14ac:dyDescent="0.3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4.4" x14ac:dyDescent="0.3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4.4" x14ac:dyDescent="0.3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4.4" x14ac:dyDescent="0.3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4.4" x14ac:dyDescent="0.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4.4" x14ac:dyDescent="0.3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4.4" x14ac:dyDescent="0.3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4.4" x14ac:dyDescent="0.3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4.4" x14ac:dyDescent="0.3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4.4" x14ac:dyDescent="0.3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4.4" x14ac:dyDescent="0.3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4.4" x14ac:dyDescent="0.3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4.4" x14ac:dyDescent="0.3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4.4" x14ac:dyDescent="0.3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4.4" x14ac:dyDescent="0.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4.4" x14ac:dyDescent="0.3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4.4" x14ac:dyDescent="0.3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4.4" x14ac:dyDescent="0.3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4.4" x14ac:dyDescent="0.3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4.4" x14ac:dyDescent="0.3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4.4" x14ac:dyDescent="0.3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4.4" x14ac:dyDescent="0.3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4.4" x14ac:dyDescent="0.3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4.4" x14ac:dyDescent="0.3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4.4" x14ac:dyDescent="0.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4.4" x14ac:dyDescent="0.3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4.4" x14ac:dyDescent="0.3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4.4" x14ac:dyDescent="0.3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4.4" x14ac:dyDescent="0.3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4.4" x14ac:dyDescent="0.3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4.4" x14ac:dyDescent="0.3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4.4" x14ac:dyDescent="0.3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4.4" x14ac:dyDescent="0.3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4.4" x14ac:dyDescent="0.3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4.4" x14ac:dyDescent="0.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4.4" x14ac:dyDescent="0.3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4.4" x14ac:dyDescent="0.3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4.4" x14ac:dyDescent="0.3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4.4" x14ac:dyDescent="0.3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4.4" x14ac:dyDescent="0.3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4.4" x14ac:dyDescent="0.3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4.4" x14ac:dyDescent="0.3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4.4" x14ac:dyDescent="0.3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4.4" x14ac:dyDescent="0.3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4.4" x14ac:dyDescent="0.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4.4" x14ac:dyDescent="0.3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4.4" x14ac:dyDescent="0.3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4.4" x14ac:dyDescent="0.3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4.4" x14ac:dyDescent="0.3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4.4" x14ac:dyDescent="0.3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4.4" x14ac:dyDescent="0.3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4.4" x14ac:dyDescent="0.3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4.4" x14ac:dyDescent="0.3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4.4" x14ac:dyDescent="0.3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4.4" x14ac:dyDescent="0.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4.4" x14ac:dyDescent="0.3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4.4" x14ac:dyDescent="0.3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4.4" x14ac:dyDescent="0.3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4.4" x14ac:dyDescent="0.3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4.4" x14ac:dyDescent="0.3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4.4" x14ac:dyDescent="0.3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4.4" x14ac:dyDescent="0.3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4.4" x14ac:dyDescent="0.3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4.4" x14ac:dyDescent="0.3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4.4" x14ac:dyDescent="0.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4.4" x14ac:dyDescent="0.3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4.4" x14ac:dyDescent="0.3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4.4" x14ac:dyDescent="0.3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4.4" x14ac:dyDescent="0.3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4.4" x14ac:dyDescent="0.3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4.4" x14ac:dyDescent="0.3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4.4" x14ac:dyDescent="0.3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4.4" x14ac:dyDescent="0.3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4.4" x14ac:dyDescent="0.3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4.4" x14ac:dyDescent="0.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4.4" x14ac:dyDescent="0.3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4.4" x14ac:dyDescent="0.3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4.4" x14ac:dyDescent="0.3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4.4" x14ac:dyDescent="0.3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4.4" x14ac:dyDescent="0.3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4.4" x14ac:dyDescent="0.3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4.4" x14ac:dyDescent="0.3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4.4" x14ac:dyDescent="0.3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4.4" x14ac:dyDescent="0.3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4.4" x14ac:dyDescent="0.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4.4" x14ac:dyDescent="0.3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4.4" x14ac:dyDescent="0.3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4.4" x14ac:dyDescent="0.3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4.4" x14ac:dyDescent="0.3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4.4" x14ac:dyDescent="0.3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4.4" x14ac:dyDescent="0.3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4.4" x14ac:dyDescent="0.3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4.4" x14ac:dyDescent="0.3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4.4" x14ac:dyDescent="0.3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4.4" x14ac:dyDescent="0.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4.4" x14ac:dyDescent="0.3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4.4" x14ac:dyDescent="0.3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4.4" x14ac:dyDescent="0.3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4.4" x14ac:dyDescent="0.3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4.4" x14ac:dyDescent="0.3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4.4" x14ac:dyDescent="0.3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4.4" x14ac:dyDescent="0.3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4.4" x14ac:dyDescent="0.3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4.4" x14ac:dyDescent="0.3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4.4" x14ac:dyDescent="0.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4.4" x14ac:dyDescent="0.3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4.4" x14ac:dyDescent="0.3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4.4" x14ac:dyDescent="0.3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4.4" x14ac:dyDescent="0.3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4.4" x14ac:dyDescent="0.3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4.4" x14ac:dyDescent="0.3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4.4" x14ac:dyDescent="0.3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4.4" x14ac:dyDescent="0.3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4.4" x14ac:dyDescent="0.3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4.4" x14ac:dyDescent="0.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4.4" x14ac:dyDescent="0.3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4.4" x14ac:dyDescent="0.3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4.4" x14ac:dyDescent="0.3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4.4" x14ac:dyDescent="0.3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4.4" x14ac:dyDescent="0.3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4.4" x14ac:dyDescent="0.3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4.4" x14ac:dyDescent="0.3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4.4" x14ac:dyDescent="0.3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4.4" x14ac:dyDescent="0.3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4.4" x14ac:dyDescent="0.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4.4" x14ac:dyDescent="0.3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4.4" x14ac:dyDescent="0.3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4.4" x14ac:dyDescent="0.3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4.4" x14ac:dyDescent="0.3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4.4" x14ac:dyDescent="0.3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4.4" x14ac:dyDescent="0.3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4.4" x14ac:dyDescent="0.3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4.4" x14ac:dyDescent="0.3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4.4" x14ac:dyDescent="0.3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4.4" x14ac:dyDescent="0.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4.4" x14ac:dyDescent="0.3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4.4" x14ac:dyDescent="0.3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4.4" x14ac:dyDescent="0.3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4.4" x14ac:dyDescent="0.3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4.4" x14ac:dyDescent="0.3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4.4" x14ac:dyDescent="0.3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4.4" x14ac:dyDescent="0.3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4.4" x14ac:dyDescent="0.3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4.4" x14ac:dyDescent="0.3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4.4" x14ac:dyDescent="0.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4.4" x14ac:dyDescent="0.3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4.4" x14ac:dyDescent="0.3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4.4" x14ac:dyDescent="0.3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4.4" x14ac:dyDescent="0.3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4.4" x14ac:dyDescent="0.3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4.4" x14ac:dyDescent="0.3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4.4" x14ac:dyDescent="0.3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4.4" x14ac:dyDescent="0.3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4.4" x14ac:dyDescent="0.3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4.4" x14ac:dyDescent="0.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4.4" x14ac:dyDescent="0.3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4.4" x14ac:dyDescent="0.3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4.4" x14ac:dyDescent="0.3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4.4" x14ac:dyDescent="0.3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4.4" x14ac:dyDescent="0.3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4.4" x14ac:dyDescent="0.3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4.4" x14ac:dyDescent="0.3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4.4" x14ac:dyDescent="0.3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4.4" x14ac:dyDescent="0.3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4.4" x14ac:dyDescent="0.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4.4" x14ac:dyDescent="0.3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4.4" x14ac:dyDescent="0.3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4.4" x14ac:dyDescent="0.3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4.4" x14ac:dyDescent="0.3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4.4" x14ac:dyDescent="0.3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4.4" x14ac:dyDescent="0.3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4.4" x14ac:dyDescent="0.3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4.4" x14ac:dyDescent="0.3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4.4" x14ac:dyDescent="0.3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4.4" x14ac:dyDescent="0.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4.4" x14ac:dyDescent="0.3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4.4" x14ac:dyDescent="0.3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4.4" x14ac:dyDescent="0.3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4.4" x14ac:dyDescent="0.3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4.4" x14ac:dyDescent="0.3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4.4" x14ac:dyDescent="0.3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4.4" x14ac:dyDescent="0.3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4.4" x14ac:dyDescent="0.3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4.4" x14ac:dyDescent="0.3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4.4" x14ac:dyDescent="0.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4.4" x14ac:dyDescent="0.3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4.4" x14ac:dyDescent="0.3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4.4" x14ac:dyDescent="0.3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4.4" x14ac:dyDescent="0.3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4.4" x14ac:dyDescent="0.3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4.4" x14ac:dyDescent="0.3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4.4" x14ac:dyDescent="0.3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4.4" x14ac:dyDescent="0.3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4.4" x14ac:dyDescent="0.3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4.4" x14ac:dyDescent="0.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4.4" x14ac:dyDescent="0.3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4.4" x14ac:dyDescent="0.3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4.4" x14ac:dyDescent="0.3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4.4" x14ac:dyDescent="0.3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4.4" x14ac:dyDescent="0.3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4.4" x14ac:dyDescent="0.3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4.4" x14ac:dyDescent="0.3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4.4" x14ac:dyDescent="0.3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4.4" x14ac:dyDescent="0.3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4.4" x14ac:dyDescent="0.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4.4" x14ac:dyDescent="0.3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4.4" x14ac:dyDescent="0.3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4.4" x14ac:dyDescent="0.3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4.4" x14ac:dyDescent="0.3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4.4" x14ac:dyDescent="0.3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4.4" x14ac:dyDescent="0.3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4.4" x14ac:dyDescent="0.3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4.4" x14ac:dyDescent="0.3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4.4" x14ac:dyDescent="0.3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4.4" x14ac:dyDescent="0.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4.4" x14ac:dyDescent="0.3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4.4" x14ac:dyDescent="0.3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4.4" x14ac:dyDescent="0.3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4.4" x14ac:dyDescent="0.3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4.4" x14ac:dyDescent="0.3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4.4" x14ac:dyDescent="0.3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4.4" x14ac:dyDescent="0.3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4.4" x14ac:dyDescent="0.3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4.4" x14ac:dyDescent="0.3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4.4" x14ac:dyDescent="0.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4.4" x14ac:dyDescent="0.3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4.4" x14ac:dyDescent="0.3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4.4" x14ac:dyDescent="0.3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4.4" x14ac:dyDescent="0.3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4.4" x14ac:dyDescent="0.3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4.4" x14ac:dyDescent="0.3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4.4" x14ac:dyDescent="0.3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4.4" x14ac:dyDescent="0.3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4.4" x14ac:dyDescent="0.3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4.4" x14ac:dyDescent="0.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4.4" x14ac:dyDescent="0.3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4.4" x14ac:dyDescent="0.3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4.4" x14ac:dyDescent="0.3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4.4" x14ac:dyDescent="0.3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4.4" x14ac:dyDescent="0.3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4.4" x14ac:dyDescent="0.3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4.4" x14ac:dyDescent="0.3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4.4" x14ac:dyDescent="0.3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4.4" x14ac:dyDescent="0.3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4.4" x14ac:dyDescent="0.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4.4" x14ac:dyDescent="0.3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4.4" x14ac:dyDescent="0.3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4.4" x14ac:dyDescent="0.3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4.4" x14ac:dyDescent="0.3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4.4" x14ac:dyDescent="0.3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4.4" x14ac:dyDescent="0.3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4.4" x14ac:dyDescent="0.3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4.4" x14ac:dyDescent="0.3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4.4" x14ac:dyDescent="0.3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4.4" x14ac:dyDescent="0.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4.4" x14ac:dyDescent="0.3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4.4" x14ac:dyDescent="0.3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4.4" x14ac:dyDescent="0.3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4.4" x14ac:dyDescent="0.3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4.4" x14ac:dyDescent="0.3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4.4" x14ac:dyDescent="0.3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4.4" x14ac:dyDescent="0.3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4.4" x14ac:dyDescent="0.3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4.4" x14ac:dyDescent="0.3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4.4" x14ac:dyDescent="0.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4.4" x14ac:dyDescent="0.3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4.4" x14ac:dyDescent="0.3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4.4" x14ac:dyDescent="0.3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4.4" x14ac:dyDescent="0.3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4.4" x14ac:dyDescent="0.3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4.4" x14ac:dyDescent="0.3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4.4" x14ac:dyDescent="0.3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4.4" x14ac:dyDescent="0.3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4.4" x14ac:dyDescent="0.3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4.4" x14ac:dyDescent="0.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4.4" x14ac:dyDescent="0.3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4.4" x14ac:dyDescent="0.3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4.4" x14ac:dyDescent="0.3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4.4" x14ac:dyDescent="0.3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4.4" x14ac:dyDescent="0.3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4.4" x14ac:dyDescent="0.3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4.4" x14ac:dyDescent="0.3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4.4" x14ac:dyDescent="0.3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4.4" x14ac:dyDescent="0.3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4.4" x14ac:dyDescent="0.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4.4" x14ac:dyDescent="0.3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4.4" x14ac:dyDescent="0.3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4.4" x14ac:dyDescent="0.3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4.4" x14ac:dyDescent="0.3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4.4" x14ac:dyDescent="0.3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4.4" x14ac:dyDescent="0.3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4.4" x14ac:dyDescent="0.3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4.4" x14ac:dyDescent="0.3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4.4" x14ac:dyDescent="0.3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4.4" x14ac:dyDescent="0.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4.4" x14ac:dyDescent="0.3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4.4" x14ac:dyDescent="0.3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4.4" x14ac:dyDescent="0.3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4.4" x14ac:dyDescent="0.3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4.4" x14ac:dyDescent="0.3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4.4" x14ac:dyDescent="0.3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4.4" x14ac:dyDescent="0.3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4.4" x14ac:dyDescent="0.3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4.4" x14ac:dyDescent="0.3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4.4" x14ac:dyDescent="0.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4.4" x14ac:dyDescent="0.3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4.4" x14ac:dyDescent="0.3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4.4" x14ac:dyDescent="0.3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4.4" x14ac:dyDescent="0.3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4.4" x14ac:dyDescent="0.3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4.4" x14ac:dyDescent="0.3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4.4" x14ac:dyDescent="0.3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4.4" x14ac:dyDescent="0.3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4.4" x14ac:dyDescent="0.3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4.4" x14ac:dyDescent="0.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4.4" x14ac:dyDescent="0.3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4.4" x14ac:dyDescent="0.3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4.4" x14ac:dyDescent="0.3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4.4" x14ac:dyDescent="0.3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4.4" x14ac:dyDescent="0.3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4.4" x14ac:dyDescent="0.3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4.4" x14ac:dyDescent="0.3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4.4" x14ac:dyDescent="0.3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4.4" x14ac:dyDescent="0.3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4.4" x14ac:dyDescent="0.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4.4" x14ac:dyDescent="0.3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4.4" x14ac:dyDescent="0.3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4.4" x14ac:dyDescent="0.3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4.4" x14ac:dyDescent="0.3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4.4" x14ac:dyDescent="0.3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4.4" x14ac:dyDescent="0.3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4.4" x14ac:dyDescent="0.3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4.4" x14ac:dyDescent="0.3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4.4" x14ac:dyDescent="0.3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4.4" x14ac:dyDescent="0.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4.4" x14ac:dyDescent="0.3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4.4" x14ac:dyDescent="0.3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4.4" x14ac:dyDescent="0.3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4.4" x14ac:dyDescent="0.3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4.4" x14ac:dyDescent="0.3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4.4" x14ac:dyDescent="0.3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4.4" x14ac:dyDescent="0.3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4.4" x14ac:dyDescent="0.3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4.4" x14ac:dyDescent="0.3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4.4" x14ac:dyDescent="0.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4.4" x14ac:dyDescent="0.3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4.4" x14ac:dyDescent="0.3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4.4" x14ac:dyDescent="0.3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4.4" x14ac:dyDescent="0.3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4.4" x14ac:dyDescent="0.3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4.4" x14ac:dyDescent="0.3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4.4" x14ac:dyDescent="0.3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4.4" x14ac:dyDescent="0.3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4.4" x14ac:dyDescent="0.3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4.4" x14ac:dyDescent="0.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4.4" x14ac:dyDescent="0.3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4.4" x14ac:dyDescent="0.3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4.4" x14ac:dyDescent="0.3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4.4" x14ac:dyDescent="0.3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4.4" x14ac:dyDescent="0.3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4.4" x14ac:dyDescent="0.3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4.4" x14ac:dyDescent="0.3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4.4" x14ac:dyDescent="0.3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4.4" x14ac:dyDescent="0.3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4.4" x14ac:dyDescent="0.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4.4" x14ac:dyDescent="0.3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4.4" x14ac:dyDescent="0.3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4.4" x14ac:dyDescent="0.3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4.4" x14ac:dyDescent="0.3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4.4" x14ac:dyDescent="0.3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4.4" x14ac:dyDescent="0.3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4.4" x14ac:dyDescent="0.3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4.4" x14ac:dyDescent="0.3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4.4" x14ac:dyDescent="0.3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4.4" x14ac:dyDescent="0.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4.4" x14ac:dyDescent="0.3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4.4" x14ac:dyDescent="0.3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4.4" x14ac:dyDescent="0.3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4.4" x14ac:dyDescent="0.3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4.4" x14ac:dyDescent="0.3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4.4" x14ac:dyDescent="0.3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4.4" x14ac:dyDescent="0.3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4.4" x14ac:dyDescent="0.3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4.4" x14ac:dyDescent="0.3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4.4" x14ac:dyDescent="0.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4.4" x14ac:dyDescent="0.3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4.4" x14ac:dyDescent="0.3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4.4" x14ac:dyDescent="0.3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4.4" x14ac:dyDescent="0.3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4.4" x14ac:dyDescent="0.3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4.4" x14ac:dyDescent="0.3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4.4" x14ac:dyDescent="0.3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4.4" x14ac:dyDescent="0.3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4.4" x14ac:dyDescent="0.3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4.4" x14ac:dyDescent="0.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4.4" x14ac:dyDescent="0.3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4.4" x14ac:dyDescent="0.3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4.4" x14ac:dyDescent="0.3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4.4" x14ac:dyDescent="0.3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4.4" x14ac:dyDescent="0.3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4.4" x14ac:dyDescent="0.3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4.4" x14ac:dyDescent="0.3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4.4" x14ac:dyDescent="0.3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4.4" x14ac:dyDescent="0.3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4.4" x14ac:dyDescent="0.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4.4" x14ac:dyDescent="0.3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4.4" x14ac:dyDescent="0.3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4.4" x14ac:dyDescent="0.3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4.4" x14ac:dyDescent="0.3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4.4" x14ac:dyDescent="0.3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4.4" x14ac:dyDescent="0.3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4.4" x14ac:dyDescent="0.3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4.4" x14ac:dyDescent="0.3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4.4" x14ac:dyDescent="0.3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4.4" x14ac:dyDescent="0.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4.4" x14ac:dyDescent="0.3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4.4" x14ac:dyDescent="0.3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4.4" x14ac:dyDescent="0.3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4.4" x14ac:dyDescent="0.3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4.4" x14ac:dyDescent="0.3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4.4" x14ac:dyDescent="0.3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4.4" x14ac:dyDescent="0.3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4.4" x14ac:dyDescent="0.3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4.4" x14ac:dyDescent="0.3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4.4" x14ac:dyDescent="0.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4.4" x14ac:dyDescent="0.3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4.4" x14ac:dyDescent="0.3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4.4" x14ac:dyDescent="0.3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4.4" x14ac:dyDescent="0.3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4.4" x14ac:dyDescent="0.3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4.4" x14ac:dyDescent="0.3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4.4" x14ac:dyDescent="0.3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4.4" x14ac:dyDescent="0.3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4.4" x14ac:dyDescent="0.3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4.4" x14ac:dyDescent="0.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4.4" x14ac:dyDescent="0.3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4.4" x14ac:dyDescent="0.3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4.4" x14ac:dyDescent="0.3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4.4" x14ac:dyDescent="0.3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4.4" x14ac:dyDescent="0.3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4.4" x14ac:dyDescent="0.3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4.4" x14ac:dyDescent="0.3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4.4" x14ac:dyDescent="0.3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4.4" x14ac:dyDescent="0.3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4.4" x14ac:dyDescent="0.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4.4" x14ac:dyDescent="0.3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4.4" x14ac:dyDescent="0.3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4.4" x14ac:dyDescent="0.3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4.4" x14ac:dyDescent="0.3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4.4" x14ac:dyDescent="0.3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4.4" x14ac:dyDescent="0.3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4.4" x14ac:dyDescent="0.3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4.4" x14ac:dyDescent="0.3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4.4" x14ac:dyDescent="0.3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4.4" x14ac:dyDescent="0.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4.4" x14ac:dyDescent="0.3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4.4" x14ac:dyDescent="0.3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4.4" x14ac:dyDescent="0.3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4.4" x14ac:dyDescent="0.3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4.4" x14ac:dyDescent="0.3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4.4" x14ac:dyDescent="0.3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4.4" x14ac:dyDescent="0.3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4.4" x14ac:dyDescent="0.3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4.4" x14ac:dyDescent="0.3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4.4" x14ac:dyDescent="0.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4.4" x14ac:dyDescent="0.3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4.4" x14ac:dyDescent="0.3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4.4" x14ac:dyDescent="0.3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4.4" x14ac:dyDescent="0.3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4.4" x14ac:dyDescent="0.3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4.4" x14ac:dyDescent="0.3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4.4" x14ac:dyDescent="0.3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4.4" x14ac:dyDescent="0.3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4.4" x14ac:dyDescent="0.3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4.4" x14ac:dyDescent="0.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4.4" x14ac:dyDescent="0.3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4.4" x14ac:dyDescent="0.3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4.4" x14ac:dyDescent="0.3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4.4" x14ac:dyDescent="0.3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4.4" x14ac:dyDescent="0.3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4.4" x14ac:dyDescent="0.3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4.4" x14ac:dyDescent="0.3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4.4" x14ac:dyDescent="0.3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4.4" x14ac:dyDescent="0.3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4.4" x14ac:dyDescent="0.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4.4" x14ac:dyDescent="0.3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4.4" x14ac:dyDescent="0.3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4.4" x14ac:dyDescent="0.3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4.4" x14ac:dyDescent="0.3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4.4" x14ac:dyDescent="0.3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4.4" x14ac:dyDescent="0.3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4.4" x14ac:dyDescent="0.3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4.4" x14ac:dyDescent="0.3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4.4" x14ac:dyDescent="0.3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4.4" x14ac:dyDescent="0.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4.4" x14ac:dyDescent="0.3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4.4" x14ac:dyDescent="0.3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4.4" x14ac:dyDescent="0.3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4.4" x14ac:dyDescent="0.3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4.4" x14ac:dyDescent="0.3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4.4" x14ac:dyDescent="0.3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4.4" x14ac:dyDescent="0.3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4.4" x14ac:dyDescent="0.3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4.4" x14ac:dyDescent="0.3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4.4" x14ac:dyDescent="0.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4.4" x14ac:dyDescent="0.3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4.4" x14ac:dyDescent="0.3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4.4" x14ac:dyDescent="0.3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4.4" x14ac:dyDescent="0.3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4.4" x14ac:dyDescent="0.3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4.4" x14ac:dyDescent="0.3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4.4" x14ac:dyDescent="0.3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4.4" x14ac:dyDescent="0.3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4.4" x14ac:dyDescent="0.3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4.4" x14ac:dyDescent="0.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4.4" x14ac:dyDescent="0.3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4.4" x14ac:dyDescent="0.3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4.4" x14ac:dyDescent="0.3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4.4" x14ac:dyDescent="0.3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4.4" x14ac:dyDescent="0.3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4.4" x14ac:dyDescent="0.3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4.4" x14ac:dyDescent="0.3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4.4" x14ac:dyDescent="0.3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4.4" x14ac:dyDescent="0.3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4.4" x14ac:dyDescent="0.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4.4" x14ac:dyDescent="0.3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4.4" x14ac:dyDescent="0.3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4.4" x14ac:dyDescent="0.3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4.4" x14ac:dyDescent="0.3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4.4" x14ac:dyDescent="0.3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4.4" x14ac:dyDescent="0.3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4.4" x14ac:dyDescent="0.3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4.4" x14ac:dyDescent="0.3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4.4" x14ac:dyDescent="0.3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4.4" x14ac:dyDescent="0.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4.4" x14ac:dyDescent="0.3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4.4" x14ac:dyDescent="0.3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4.4" x14ac:dyDescent="0.3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4.4" x14ac:dyDescent="0.3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4.4" x14ac:dyDescent="0.3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4.4" x14ac:dyDescent="0.3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4.4" x14ac:dyDescent="0.3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4.4" x14ac:dyDescent="0.3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4.4" x14ac:dyDescent="0.3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4.4" x14ac:dyDescent="0.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4.4" x14ac:dyDescent="0.3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4.4" x14ac:dyDescent="0.3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4.4" x14ac:dyDescent="0.3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4.4" x14ac:dyDescent="0.3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4.4" x14ac:dyDescent="0.3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4.4" x14ac:dyDescent="0.3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4.4" x14ac:dyDescent="0.3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4.4" x14ac:dyDescent="0.3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4.4" x14ac:dyDescent="0.3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4.4" x14ac:dyDescent="0.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4.4" x14ac:dyDescent="0.3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4.4" x14ac:dyDescent="0.3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4.4" x14ac:dyDescent="0.3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4.4" x14ac:dyDescent="0.3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4.4" x14ac:dyDescent="0.3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4.4" x14ac:dyDescent="0.3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4.4" x14ac:dyDescent="0.3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4.4" x14ac:dyDescent="0.3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4.4" x14ac:dyDescent="0.3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4.4" x14ac:dyDescent="0.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4.4" x14ac:dyDescent="0.3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4.4" x14ac:dyDescent="0.3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4.4" x14ac:dyDescent="0.3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4.4" x14ac:dyDescent="0.3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4.4" x14ac:dyDescent="0.3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4.4" x14ac:dyDescent="0.3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4.4" x14ac:dyDescent="0.3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4.4" x14ac:dyDescent="0.3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4.4" x14ac:dyDescent="0.3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4.4" x14ac:dyDescent="0.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4.4" x14ac:dyDescent="0.3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4.4" x14ac:dyDescent="0.3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4.4" x14ac:dyDescent="0.3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4.4" x14ac:dyDescent="0.3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4.4" x14ac:dyDescent="0.3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4.4" x14ac:dyDescent="0.3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4.4" x14ac:dyDescent="0.3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4.4" x14ac:dyDescent="0.3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4.4" x14ac:dyDescent="0.3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4.4" x14ac:dyDescent="0.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4.4" x14ac:dyDescent="0.3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4.4" x14ac:dyDescent="0.3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4.4" x14ac:dyDescent="0.3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4.4" x14ac:dyDescent="0.3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4.4" x14ac:dyDescent="0.3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4.4" x14ac:dyDescent="0.3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4.4" x14ac:dyDescent="0.3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4.4" x14ac:dyDescent="0.3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4.4" x14ac:dyDescent="0.3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4.4" x14ac:dyDescent="0.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4.4" x14ac:dyDescent="0.3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4.4" x14ac:dyDescent="0.3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4.4" x14ac:dyDescent="0.3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4.4" x14ac:dyDescent="0.3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4.4" x14ac:dyDescent="0.3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4.4" x14ac:dyDescent="0.3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4.4" x14ac:dyDescent="0.3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4.4" x14ac:dyDescent="0.3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4.4" x14ac:dyDescent="0.3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4.4" x14ac:dyDescent="0.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4.4" x14ac:dyDescent="0.3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4.4" x14ac:dyDescent="0.3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4.4" x14ac:dyDescent="0.3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4.4" x14ac:dyDescent="0.3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4.4" x14ac:dyDescent="0.3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4.4" x14ac:dyDescent="0.3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4.4" x14ac:dyDescent="0.3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4.4" x14ac:dyDescent="0.3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4.4" x14ac:dyDescent="0.3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4.4" x14ac:dyDescent="0.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4.4" x14ac:dyDescent="0.3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4.4" x14ac:dyDescent="0.3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4.4" x14ac:dyDescent="0.3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4.4" x14ac:dyDescent="0.3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4.4" x14ac:dyDescent="0.3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4.4" x14ac:dyDescent="0.3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4.4" x14ac:dyDescent="0.3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4.4" x14ac:dyDescent="0.3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4.4" x14ac:dyDescent="0.3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4.4" x14ac:dyDescent="0.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4.4" x14ac:dyDescent="0.3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4.4" x14ac:dyDescent="0.3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4.4" x14ac:dyDescent="0.3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4.4" x14ac:dyDescent="0.3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4.4" x14ac:dyDescent="0.3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4.4" x14ac:dyDescent="0.3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4.4" x14ac:dyDescent="0.3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4.4" x14ac:dyDescent="0.3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4.4" x14ac:dyDescent="0.3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4.4" x14ac:dyDescent="0.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4.4" x14ac:dyDescent="0.3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4.4" x14ac:dyDescent="0.3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4.4" x14ac:dyDescent="0.3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4.4" x14ac:dyDescent="0.3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4.4" x14ac:dyDescent="0.3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4.4" x14ac:dyDescent="0.3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4.4" x14ac:dyDescent="0.3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4.4" x14ac:dyDescent="0.3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4.4" x14ac:dyDescent="0.3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4.4" x14ac:dyDescent="0.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4.4" x14ac:dyDescent="0.3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4.4" x14ac:dyDescent="0.3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4.4" x14ac:dyDescent="0.3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4.4" x14ac:dyDescent="0.3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4.4" x14ac:dyDescent="0.3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4.4" x14ac:dyDescent="0.3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4.4" x14ac:dyDescent="0.3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4.4" x14ac:dyDescent="0.3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4.4" x14ac:dyDescent="0.3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4.4" x14ac:dyDescent="0.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4.4" x14ac:dyDescent="0.3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4.4" x14ac:dyDescent="0.3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4.4" x14ac:dyDescent="0.3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4.4" x14ac:dyDescent="0.3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4.4" x14ac:dyDescent="0.3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4.4" x14ac:dyDescent="0.3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4.4" x14ac:dyDescent="0.3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4.4" x14ac:dyDescent="0.3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4.4" x14ac:dyDescent="0.3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4.4" x14ac:dyDescent="0.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4.4" x14ac:dyDescent="0.3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4.4" x14ac:dyDescent="0.3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4.4" x14ac:dyDescent="0.3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4.4" x14ac:dyDescent="0.3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4.4" x14ac:dyDescent="0.3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4.4" x14ac:dyDescent="0.3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4.4" x14ac:dyDescent="0.3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4.4" x14ac:dyDescent="0.3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4.4" x14ac:dyDescent="0.3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4.4" x14ac:dyDescent="0.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4.4" x14ac:dyDescent="0.3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4.4" x14ac:dyDescent="0.3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4.4" x14ac:dyDescent="0.3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4.4" x14ac:dyDescent="0.3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4.4" x14ac:dyDescent="0.3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4.4" x14ac:dyDescent="0.3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4.4" x14ac:dyDescent="0.3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4.4" x14ac:dyDescent="0.3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4.4" x14ac:dyDescent="0.3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4.4" x14ac:dyDescent="0.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4.4" x14ac:dyDescent="0.3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4.4" x14ac:dyDescent="0.3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4.4" x14ac:dyDescent="0.3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4.4" x14ac:dyDescent="0.3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4.4" x14ac:dyDescent="0.3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4.4" x14ac:dyDescent="0.3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4.4" x14ac:dyDescent="0.3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4.4" x14ac:dyDescent="0.3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4.4" x14ac:dyDescent="0.3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4.4" x14ac:dyDescent="0.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4.4" x14ac:dyDescent="0.3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4.4" x14ac:dyDescent="0.3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4.4" x14ac:dyDescent="0.3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4.4" x14ac:dyDescent="0.3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4.4" x14ac:dyDescent="0.3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4.4" x14ac:dyDescent="0.3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4.4" x14ac:dyDescent="0.3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4.4" x14ac:dyDescent="0.3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4.4" x14ac:dyDescent="0.3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4.4" x14ac:dyDescent="0.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4.4" x14ac:dyDescent="0.3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4.4" x14ac:dyDescent="0.3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4.4" x14ac:dyDescent="0.3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4.4" x14ac:dyDescent="0.3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4.4" x14ac:dyDescent="0.3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4.4" x14ac:dyDescent="0.3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4.4" x14ac:dyDescent="0.3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4.4" x14ac:dyDescent="0.3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4.4" x14ac:dyDescent="0.3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4.4" x14ac:dyDescent="0.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4.4" x14ac:dyDescent="0.3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4.4" x14ac:dyDescent="0.3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4.4" x14ac:dyDescent="0.3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4.4" x14ac:dyDescent="0.3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4.4" x14ac:dyDescent="0.3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4.4" x14ac:dyDescent="0.3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4.4" x14ac:dyDescent="0.3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4.4" x14ac:dyDescent="0.3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4.4" x14ac:dyDescent="0.3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4.4" x14ac:dyDescent="0.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4.4" x14ac:dyDescent="0.3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4.4" x14ac:dyDescent="0.3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4.4" x14ac:dyDescent="0.3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4.4" x14ac:dyDescent="0.3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4.4" x14ac:dyDescent="0.3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4.4" x14ac:dyDescent="0.3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4.4" x14ac:dyDescent="0.3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4.4" x14ac:dyDescent="0.3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4.4" x14ac:dyDescent="0.3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4.4" x14ac:dyDescent="0.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4.4" x14ac:dyDescent="0.3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4.4" x14ac:dyDescent="0.3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4.4" x14ac:dyDescent="0.3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4.4" x14ac:dyDescent="0.3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4.4" x14ac:dyDescent="0.3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4.4" x14ac:dyDescent="0.3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4.4" x14ac:dyDescent="0.3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4.4" x14ac:dyDescent="0.3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4.4" x14ac:dyDescent="0.3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4.4" x14ac:dyDescent="0.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4.4" x14ac:dyDescent="0.3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4.4" x14ac:dyDescent="0.3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4.4" x14ac:dyDescent="0.3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4.4" x14ac:dyDescent="0.3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4.4" x14ac:dyDescent="0.3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4.4" x14ac:dyDescent="0.3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4.4" x14ac:dyDescent="0.3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4.4" x14ac:dyDescent="0.3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4.4" x14ac:dyDescent="0.3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4.4" x14ac:dyDescent="0.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4.4" x14ac:dyDescent="0.3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4.4" x14ac:dyDescent="0.3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4.4" x14ac:dyDescent="0.3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4.4" x14ac:dyDescent="0.3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4.4" x14ac:dyDescent="0.3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4.4" x14ac:dyDescent="0.3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4.4" x14ac:dyDescent="0.3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4.4" x14ac:dyDescent="0.3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4.4" x14ac:dyDescent="0.3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4.4" x14ac:dyDescent="0.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4.4" x14ac:dyDescent="0.3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4.4" x14ac:dyDescent="0.3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4.4" x14ac:dyDescent="0.3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4.4" x14ac:dyDescent="0.3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4.4" x14ac:dyDescent="0.3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4.4" x14ac:dyDescent="0.3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4.4" x14ac:dyDescent="0.3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  <row r="1001" spans="1:26" ht="14.4" x14ac:dyDescent="0.3">
      <c r="A1001" s="29"/>
      <c r="B1001" s="29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29"/>
      <c r="V1001" s="29"/>
      <c r="W1001" s="29"/>
      <c r="X1001" s="29"/>
      <c r="Y1001" s="29"/>
      <c r="Z1001" s="29"/>
    </row>
    <row r="1002" spans="1:26" ht="14.4" x14ac:dyDescent="0.3">
      <c r="A1002" s="29"/>
      <c r="B1002" s="29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29"/>
      <c r="V1002" s="29"/>
      <c r="W1002" s="29"/>
      <c r="X1002" s="29"/>
      <c r="Y1002" s="29"/>
      <c r="Z1002" s="29"/>
    </row>
  </sheetData>
  <mergeCells count="3">
    <mergeCell ref="A1:G1"/>
    <mergeCell ref="D3:E3"/>
    <mergeCell ref="C23:D23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</sheetPr>
  <dimension ref="A1:Z1010"/>
  <sheetViews>
    <sheetView workbookViewId="0"/>
  </sheetViews>
  <sheetFormatPr defaultColWidth="14.44140625" defaultRowHeight="15" customHeight="1" x14ac:dyDescent="0.3"/>
  <cols>
    <col min="3" max="3" width="39" customWidth="1"/>
    <col min="4" max="4" width="17.44140625" customWidth="1"/>
  </cols>
  <sheetData>
    <row r="1" spans="1:26" ht="18" x14ac:dyDescent="0.3">
      <c r="A1" s="294" t="s">
        <v>590</v>
      </c>
      <c r="B1" s="243"/>
      <c r="C1" s="243"/>
      <c r="D1" s="243"/>
      <c r="E1" s="243"/>
      <c r="F1" s="243"/>
      <c r="G1" s="240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14.4" x14ac:dyDescent="0.3">
      <c r="A2" s="133" t="s">
        <v>6</v>
      </c>
      <c r="B2" s="133" t="s">
        <v>8</v>
      </c>
      <c r="C2" s="134" t="s">
        <v>10</v>
      </c>
      <c r="D2" s="133" t="s">
        <v>12</v>
      </c>
      <c r="E2" s="133" t="s">
        <v>15</v>
      </c>
      <c r="F2" s="181" t="s">
        <v>16</v>
      </c>
      <c r="G2" s="181" t="s">
        <v>19</v>
      </c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15.6" x14ac:dyDescent="0.3">
      <c r="A3" s="16"/>
      <c r="B3" s="18"/>
      <c r="C3" s="19"/>
      <c r="D3" s="239" t="s">
        <v>25</v>
      </c>
      <c r="E3" s="240"/>
      <c r="F3" s="228">
        <f>'September 2025'!F23</f>
        <v>-28286</v>
      </c>
      <c r="G3" s="23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15.6" x14ac:dyDescent="0.3">
      <c r="A4" s="24"/>
      <c r="B4" s="25"/>
      <c r="C4" s="26"/>
      <c r="D4" s="27"/>
      <c r="E4" s="17"/>
      <c r="F4" s="57"/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5.6" x14ac:dyDescent="0.3">
      <c r="A5" s="24">
        <v>1</v>
      </c>
      <c r="B5" s="25">
        <v>45667</v>
      </c>
      <c r="C5" s="26" t="s">
        <v>573</v>
      </c>
      <c r="D5" s="27" t="s">
        <v>93</v>
      </c>
      <c r="E5" s="17" t="s">
        <v>38</v>
      </c>
      <c r="F5" s="57"/>
      <c r="G5" s="28">
        <v>301</v>
      </c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28.8" x14ac:dyDescent="0.3">
      <c r="A6" s="24">
        <v>2</v>
      </c>
      <c r="B6" s="25">
        <v>45667</v>
      </c>
      <c r="C6" s="26" t="s">
        <v>591</v>
      </c>
      <c r="D6" s="27" t="s">
        <v>93</v>
      </c>
      <c r="E6" s="17" t="s">
        <v>38</v>
      </c>
      <c r="F6" s="57"/>
      <c r="G6" s="28">
        <v>1800</v>
      </c>
      <c r="H6" s="229" t="s">
        <v>592</v>
      </c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28.8" x14ac:dyDescent="0.3">
      <c r="A7" s="24">
        <v>3</v>
      </c>
      <c r="B7" s="25">
        <v>45726</v>
      </c>
      <c r="C7" s="26" t="s">
        <v>542</v>
      </c>
      <c r="D7" s="27" t="s">
        <v>93</v>
      </c>
      <c r="E7" s="17" t="s">
        <v>38</v>
      </c>
      <c r="F7" s="57">
        <v>5000</v>
      </c>
      <c r="G7" s="28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28.8" x14ac:dyDescent="0.3">
      <c r="A8" s="24">
        <v>4</v>
      </c>
      <c r="B8" s="25">
        <v>45726</v>
      </c>
      <c r="C8" s="26" t="s">
        <v>593</v>
      </c>
      <c r="D8" s="27" t="s">
        <v>93</v>
      </c>
      <c r="E8" s="17" t="s">
        <v>38</v>
      </c>
      <c r="F8" s="57">
        <v>3000</v>
      </c>
      <c r="G8" s="28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ht="28.8" x14ac:dyDescent="0.3">
      <c r="A9" s="24">
        <v>5</v>
      </c>
      <c r="B9" s="25">
        <v>45726</v>
      </c>
      <c r="C9" s="26" t="s">
        <v>594</v>
      </c>
      <c r="D9" s="27" t="s">
        <v>93</v>
      </c>
      <c r="E9" s="17" t="s">
        <v>38</v>
      </c>
      <c r="F9" s="57">
        <v>3000</v>
      </c>
      <c r="G9" s="28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ht="15.6" x14ac:dyDescent="0.3">
      <c r="A10" s="24">
        <v>6</v>
      </c>
      <c r="B10" s="25">
        <v>45757</v>
      </c>
      <c r="C10" s="26" t="s">
        <v>595</v>
      </c>
      <c r="D10" s="27" t="s">
        <v>521</v>
      </c>
      <c r="E10" s="17" t="s">
        <v>38</v>
      </c>
      <c r="F10" s="57"/>
      <c r="G10" s="28">
        <v>180</v>
      </c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8.8" x14ac:dyDescent="0.3">
      <c r="A11" s="24">
        <v>7</v>
      </c>
      <c r="B11" s="25">
        <v>45879</v>
      </c>
      <c r="C11" s="26" t="s">
        <v>596</v>
      </c>
      <c r="D11" s="27" t="s">
        <v>93</v>
      </c>
      <c r="E11" s="17" t="s">
        <v>38</v>
      </c>
      <c r="F11" s="28">
        <v>7000</v>
      </c>
      <c r="G11" s="28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33" customHeight="1" x14ac:dyDescent="0.3">
      <c r="A12" s="24">
        <v>8</v>
      </c>
      <c r="B12" s="25">
        <v>45971</v>
      </c>
      <c r="C12" s="26" t="s">
        <v>597</v>
      </c>
      <c r="D12" s="27" t="s">
        <v>521</v>
      </c>
      <c r="E12" s="17" t="s">
        <v>38</v>
      </c>
      <c r="F12" s="28"/>
      <c r="G12" s="28">
        <v>60</v>
      </c>
      <c r="H12" s="29"/>
      <c r="I12" s="29"/>
      <c r="J12" s="178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45.75" customHeight="1" x14ac:dyDescent="0.3">
      <c r="A13" s="24">
        <v>9</v>
      </c>
      <c r="B13" s="17" t="s">
        <v>598</v>
      </c>
      <c r="C13" s="26" t="s">
        <v>599</v>
      </c>
      <c r="D13" s="27" t="s">
        <v>93</v>
      </c>
      <c r="E13" s="17" t="s">
        <v>38</v>
      </c>
      <c r="F13" s="28">
        <v>2000</v>
      </c>
      <c r="G13" s="28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15.6" x14ac:dyDescent="0.3">
      <c r="A14" s="24">
        <v>10</v>
      </c>
      <c r="B14" s="17" t="s">
        <v>598</v>
      </c>
      <c r="C14" s="26" t="s">
        <v>600</v>
      </c>
      <c r="D14" s="27" t="s">
        <v>521</v>
      </c>
      <c r="E14" s="17" t="s">
        <v>38</v>
      </c>
      <c r="F14" s="28"/>
      <c r="G14" s="28">
        <v>80</v>
      </c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39.75" customHeight="1" x14ac:dyDescent="0.3">
      <c r="A15" s="24">
        <v>11</v>
      </c>
      <c r="B15" s="17" t="s">
        <v>602</v>
      </c>
      <c r="C15" s="26" t="s">
        <v>603</v>
      </c>
      <c r="D15" s="27" t="s">
        <v>93</v>
      </c>
      <c r="E15" s="17" t="s">
        <v>38</v>
      </c>
      <c r="F15" s="57"/>
      <c r="G15" s="28">
        <v>2000</v>
      </c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ht="28.8" x14ac:dyDescent="0.3">
      <c r="A16" s="24">
        <v>12</v>
      </c>
      <c r="B16" s="17" t="s">
        <v>602</v>
      </c>
      <c r="C16" s="26" t="s">
        <v>604</v>
      </c>
      <c r="D16" s="27" t="s">
        <v>93</v>
      </c>
      <c r="E16" s="17" t="s">
        <v>38</v>
      </c>
      <c r="F16" s="28"/>
      <c r="G16" s="28">
        <v>72</v>
      </c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15.6" x14ac:dyDescent="0.3">
      <c r="A17" s="24">
        <v>13</v>
      </c>
      <c r="B17" s="17" t="s">
        <v>602</v>
      </c>
      <c r="C17" s="26" t="s">
        <v>605</v>
      </c>
      <c r="D17" s="27" t="s">
        <v>521</v>
      </c>
      <c r="E17" s="17" t="s">
        <v>38</v>
      </c>
      <c r="F17" s="28"/>
      <c r="G17" s="28">
        <v>30</v>
      </c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ht="28.8" x14ac:dyDescent="0.3">
      <c r="A18" s="24">
        <v>14</v>
      </c>
      <c r="B18" s="17" t="s">
        <v>606</v>
      </c>
      <c r="C18" s="26" t="s">
        <v>607</v>
      </c>
      <c r="D18" s="27" t="s">
        <v>93</v>
      </c>
      <c r="E18" s="17" t="s">
        <v>38</v>
      </c>
      <c r="F18" s="28"/>
      <c r="G18" s="28">
        <v>1073</v>
      </c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28.8" x14ac:dyDescent="0.3">
      <c r="A19" s="24">
        <v>15</v>
      </c>
      <c r="B19" s="17" t="s">
        <v>606</v>
      </c>
      <c r="C19" s="26" t="s">
        <v>608</v>
      </c>
      <c r="D19" s="27" t="s">
        <v>93</v>
      </c>
      <c r="E19" s="17" t="s">
        <v>38</v>
      </c>
      <c r="F19" s="28"/>
      <c r="G19" s="28">
        <v>80</v>
      </c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28.8" x14ac:dyDescent="0.3">
      <c r="A20" s="24">
        <v>16</v>
      </c>
      <c r="B20" s="17" t="s">
        <v>606</v>
      </c>
      <c r="C20" s="26" t="s">
        <v>610</v>
      </c>
      <c r="D20" s="27" t="s">
        <v>93</v>
      </c>
      <c r="E20" s="17" t="s">
        <v>38</v>
      </c>
      <c r="F20" s="57">
        <v>10000</v>
      </c>
      <c r="G20" s="227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5.6" x14ac:dyDescent="0.3">
      <c r="A21" s="24">
        <v>17</v>
      </c>
      <c r="B21" s="27" t="s">
        <v>613</v>
      </c>
      <c r="C21" s="26" t="s">
        <v>614</v>
      </c>
      <c r="D21" s="27" t="s">
        <v>93</v>
      </c>
      <c r="E21" s="17" t="s">
        <v>38</v>
      </c>
      <c r="F21" s="59"/>
      <c r="G21" s="59">
        <v>500</v>
      </c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28.8" x14ac:dyDescent="0.3">
      <c r="A22" s="24">
        <v>18</v>
      </c>
      <c r="B22" s="27" t="s">
        <v>613</v>
      </c>
      <c r="C22" s="26" t="s">
        <v>616</v>
      </c>
      <c r="D22" s="27" t="s">
        <v>93</v>
      </c>
      <c r="E22" s="17" t="s">
        <v>38</v>
      </c>
      <c r="F22" s="59"/>
      <c r="G22" s="59">
        <v>11800</v>
      </c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5.6" x14ac:dyDescent="0.3">
      <c r="A23" s="24">
        <v>19</v>
      </c>
      <c r="B23" s="27" t="s">
        <v>618</v>
      </c>
      <c r="C23" s="26" t="s">
        <v>619</v>
      </c>
      <c r="D23" s="27" t="s">
        <v>620</v>
      </c>
      <c r="E23" s="17" t="s">
        <v>38</v>
      </c>
      <c r="F23" s="59"/>
      <c r="G23" s="59">
        <v>150</v>
      </c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15.6" x14ac:dyDescent="0.3">
      <c r="A24" s="24">
        <v>20</v>
      </c>
      <c r="B24" s="27" t="s">
        <v>622</v>
      </c>
      <c r="C24" s="26" t="s">
        <v>573</v>
      </c>
      <c r="D24" s="27" t="s">
        <v>93</v>
      </c>
      <c r="E24" s="17" t="s">
        <v>38</v>
      </c>
      <c r="F24" s="57"/>
      <c r="G24" s="28">
        <v>301</v>
      </c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28.8" x14ac:dyDescent="0.3">
      <c r="A25" s="24">
        <v>21</v>
      </c>
      <c r="B25" s="27" t="s">
        <v>622</v>
      </c>
      <c r="C25" s="26" t="s">
        <v>623</v>
      </c>
      <c r="D25" s="27" t="s">
        <v>93</v>
      </c>
      <c r="E25" s="17" t="s">
        <v>38</v>
      </c>
      <c r="F25" s="59"/>
      <c r="G25" s="59">
        <v>280</v>
      </c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28.8" x14ac:dyDescent="0.3">
      <c r="A26" s="24">
        <v>22</v>
      </c>
      <c r="B26" s="27" t="s">
        <v>625</v>
      </c>
      <c r="C26" s="26" t="s">
        <v>627</v>
      </c>
      <c r="D26" s="27" t="s">
        <v>93</v>
      </c>
      <c r="E26" s="17" t="s">
        <v>38</v>
      </c>
      <c r="F26" s="57">
        <v>3000</v>
      </c>
      <c r="G26" s="5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28.8" x14ac:dyDescent="0.3">
      <c r="A27" s="24">
        <v>23</v>
      </c>
      <c r="B27" s="27" t="s">
        <v>625</v>
      </c>
      <c r="C27" s="26" t="s">
        <v>630</v>
      </c>
      <c r="D27" s="27" t="s">
        <v>521</v>
      </c>
      <c r="E27" s="17" t="s">
        <v>38</v>
      </c>
      <c r="F27" s="59"/>
      <c r="G27" s="59">
        <v>180</v>
      </c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28.8" x14ac:dyDescent="0.3">
      <c r="A28" s="24">
        <v>24</v>
      </c>
      <c r="B28" s="27" t="s">
        <v>625</v>
      </c>
      <c r="C28" s="26" t="s">
        <v>634</v>
      </c>
      <c r="D28" s="27" t="s">
        <v>635</v>
      </c>
      <c r="E28" s="17" t="s">
        <v>38</v>
      </c>
      <c r="F28" s="59"/>
      <c r="G28" s="59">
        <v>70</v>
      </c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15.6" x14ac:dyDescent="0.3">
      <c r="A29" s="24"/>
      <c r="B29" s="36"/>
      <c r="C29" s="26"/>
      <c r="D29" s="27"/>
      <c r="E29" s="27"/>
      <c r="F29" s="59"/>
      <c r="G29" s="5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ht="15.6" x14ac:dyDescent="0.3">
      <c r="A30" s="24"/>
      <c r="B30" s="36"/>
      <c r="C30" s="26"/>
      <c r="D30" s="27" t="s">
        <v>52</v>
      </c>
      <c r="E30" s="27"/>
      <c r="F30" s="59">
        <f>F3+F4+F5+F6+F7+F8+F9+F10+F11+F12+F13+F14+F15+F16+F17+F18+F19+F20+F21+F22+F23+F24+F25+F26+F27+F28+F29</f>
        <v>4714</v>
      </c>
      <c r="G30" s="59">
        <f>G3+G4+G5+G6+G7+G8+G9+G10+G11+G12+G13+G14+G15+G16+G17+G18+G19+G20+G21+G22+G23+G24+G25+G26+G27++G28+G29</f>
        <v>18957</v>
      </c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ht="15.6" x14ac:dyDescent="0.3">
      <c r="A31" s="24"/>
      <c r="B31" s="36"/>
      <c r="C31" s="241" t="s">
        <v>73</v>
      </c>
      <c r="D31" s="240"/>
      <c r="E31" s="27"/>
      <c r="F31" s="21">
        <f>F30-G30</f>
        <v>-14243</v>
      </c>
      <c r="G31" s="23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14.4" x14ac:dyDescent="0.3">
      <c r="A32" s="67"/>
      <c r="B32" s="67"/>
      <c r="C32" s="67"/>
      <c r="D32" s="67"/>
      <c r="E32" s="67"/>
      <c r="F32" s="67"/>
      <c r="G32" s="67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14.4" x14ac:dyDescent="0.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14.4" x14ac:dyDescent="0.3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4.4" x14ac:dyDescent="0.3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14.4" x14ac:dyDescent="0.3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ht="14.4" x14ac:dyDescent="0.3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14.4" x14ac:dyDescent="0.3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14.4" x14ac:dyDescent="0.3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14.4" x14ac:dyDescent="0.3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14.4" x14ac:dyDescent="0.3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ht="14.4" x14ac:dyDescent="0.3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14.4" x14ac:dyDescent="0.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ht="14.4" x14ac:dyDescent="0.3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14.4" x14ac:dyDescent="0.3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14.4" x14ac:dyDescent="0.3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14.4" x14ac:dyDescent="0.3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14.4" x14ac:dyDescent="0.3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14.4" x14ac:dyDescent="0.3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14.4" x14ac:dyDescent="0.3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14.4" x14ac:dyDescent="0.3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14.4" x14ac:dyDescent="0.3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ht="14.4" x14ac:dyDescent="0.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14.4" x14ac:dyDescent="0.3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ht="14.4" x14ac:dyDescent="0.3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ht="14.4" x14ac:dyDescent="0.3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ht="14.4" x14ac:dyDescent="0.3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14.4" x14ac:dyDescent="0.3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ht="14.4" x14ac:dyDescent="0.3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ht="14.4" x14ac:dyDescent="0.3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4.4" x14ac:dyDescent="0.3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4.4" x14ac:dyDescent="0.3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4.4" x14ac:dyDescent="0.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4.4" x14ac:dyDescent="0.3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4.4" x14ac:dyDescent="0.3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4.4" x14ac:dyDescent="0.3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4.4" x14ac:dyDescent="0.3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4.4" x14ac:dyDescent="0.3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4.4" x14ac:dyDescent="0.3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4.4" x14ac:dyDescent="0.3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4.4" x14ac:dyDescent="0.3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4.4" x14ac:dyDescent="0.3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4.4" x14ac:dyDescent="0.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4.4" x14ac:dyDescent="0.3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4.4" x14ac:dyDescent="0.3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4.4" x14ac:dyDescent="0.3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4.4" x14ac:dyDescent="0.3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4.4" x14ac:dyDescent="0.3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4.4" x14ac:dyDescent="0.3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4.4" x14ac:dyDescent="0.3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4.4" x14ac:dyDescent="0.3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4.4" x14ac:dyDescent="0.3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4.4" x14ac:dyDescent="0.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4.4" x14ac:dyDescent="0.3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4.4" x14ac:dyDescent="0.3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4.4" x14ac:dyDescent="0.3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4.4" x14ac:dyDescent="0.3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4.4" x14ac:dyDescent="0.3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4.4" x14ac:dyDescent="0.3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4.4" x14ac:dyDescent="0.3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4.4" x14ac:dyDescent="0.3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4.4" x14ac:dyDescent="0.3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4.4" x14ac:dyDescent="0.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4.4" x14ac:dyDescent="0.3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4.4" x14ac:dyDescent="0.3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4.4" x14ac:dyDescent="0.3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4.4" x14ac:dyDescent="0.3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4.4" x14ac:dyDescent="0.3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4.4" x14ac:dyDescent="0.3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4.4" x14ac:dyDescent="0.3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4.4" x14ac:dyDescent="0.3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4.4" x14ac:dyDescent="0.3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4.4" x14ac:dyDescent="0.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4.4" x14ac:dyDescent="0.3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4.4" x14ac:dyDescent="0.3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4.4" x14ac:dyDescent="0.3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4.4" x14ac:dyDescent="0.3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4.4" x14ac:dyDescent="0.3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4.4" x14ac:dyDescent="0.3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4.4" x14ac:dyDescent="0.3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4.4" x14ac:dyDescent="0.3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4.4" x14ac:dyDescent="0.3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4.4" x14ac:dyDescent="0.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4.4" x14ac:dyDescent="0.3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4.4" x14ac:dyDescent="0.3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4.4" x14ac:dyDescent="0.3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4.4" x14ac:dyDescent="0.3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4.4" x14ac:dyDescent="0.3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4.4" x14ac:dyDescent="0.3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4.4" x14ac:dyDescent="0.3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4.4" x14ac:dyDescent="0.3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4.4" x14ac:dyDescent="0.3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4.4" x14ac:dyDescent="0.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4.4" x14ac:dyDescent="0.3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4.4" x14ac:dyDescent="0.3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4.4" x14ac:dyDescent="0.3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4.4" x14ac:dyDescent="0.3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4.4" x14ac:dyDescent="0.3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4.4" x14ac:dyDescent="0.3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4.4" x14ac:dyDescent="0.3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4.4" x14ac:dyDescent="0.3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4.4" x14ac:dyDescent="0.3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4.4" x14ac:dyDescent="0.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4.4" x14ac:dyDescent="0.3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4.4" x14ac:dyDescent="0.3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4.4" x14ac:dyDescent="0.3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4.4" x14ac:dyDescent="0.3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4.4" x14ac:dyDescent="0.3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4.4" x14ac:dyDescent="0.3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4.4" x14ac:dyDescent="0.3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4.4" x14ac:dyDescent="0.3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4.4" x14ac:dyDescent="0.3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4.4" x14ac:dyDescent="0.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4.4" x14ac:dyDescent="0.3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4.4" x14ac:dyDescent="0.3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4.4" x14ac:dyDescent="0.3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4.4" x14ac:dyDescent="0.3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4.4" x14ac:dyDescent="0.3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4.4" x14ac:dyDescent="0.3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4.4" x14ac:dyDescent="0.3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4.4" x14ac:dyDescent="0.3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4.4" x14ac:dyDescent="0.3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4.4" x14ac:dyDescent="0.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4.4" x14ac:dyDescent="0.3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4.4" x14ac:dyDescent="0.3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4.4" x14ac:dyDescent="0.3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4.4" x14ac:dyDescent="0.3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4.4" x14ac:dyDescent="0.3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4.4" x14ac:dyDescent="0.3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4.4" x14ac:dyDescent="0.3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4.4" x14ac:dyDescent="0.3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4.4" x14ac:dyDescent="0.3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4.4" x14ac:dyDescent="0.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4.4" x14ac:dyDescent="0.3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4.4" x14ac:dyDescent="0.3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4.4" x14ac:dyDescent="0.3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4.4" x14ac:dyDescent="0.3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4.4" x14ac:dyDescent="0.3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4.4" x14ac:dyDescent="0.3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4.4" x14ac:dyDescent="0.3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4.4" x14ac:dyDescent="0.3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4.4" x14ac:dyDescent="0.3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4.4" x14ac:dyDescent="0.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4.4" x14ac:dyDescent="0.3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4.4" x14ac:dyDescent="0.3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4.4" x14ac:dyDescent="0.3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4.4" x14ac:dyDescent="0.3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4.4" x14ac:dyDescent="0.3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4.4" x14ac:dyDescent="0.3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4.4" x14ac:dyDescent="0.3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4.4" x14ac:dyDescent="0.3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4.4" x14ac:dyDescent="0.3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4.4" x14ac:dyDescent="0.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4.4" x14ac:dyDescent="0.3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4.4" x14ac:dyDescent="0.3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4.4" x14ac:dyDescent="0.3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4.4" x14ac:dyDescent="0.3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4.4" x14ac:dyDescent="0.3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4.4" x14ac:dyDescent="0.3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4.4" x14ac:dyDescent="0.3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4.4" x14ac:dyDescent="0.3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4.4" x14ac:dyDescent="0.3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4.4" x14ac:dyDescent="0.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4.4" x14ac:dyDescent="0.3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4.4" x14ac:dyDescent="0.3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4.4" x14ac:dyDescent="0.3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4.4" x14ac:dyDescent="0.3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4.4" x14ac:dyDescent="0.3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4.4" x14ac:dyDescent="0.3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4.4" x14ac:dyDescent="0.3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4.4" x14ac:dyDescent="0.3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4.4" x14ac:dyDescent="0.3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4.4" x14ac:dyDescent="0.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4.4" x14ac:dyDescent="0.3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4.4" x14ac:dyDescent="0.3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4.4" x14ac:dyDescent="0.3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4.4" x14ac:dyDescent="0.3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4.4" x14ac:dyDescent="0.3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4.4" x14ac:dyDescent="0.3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4.4" x14ac:dyDescent="0.3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4.4" x14ac:dyDescent="0.3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4.4" x14ac:dyDescent="0.3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4.4" x14ac:dyDescent="0.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4.4" x14ac:dyDescent="0.3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4.4" x14ac:dyDescent="0.3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4.4" x14ac:dyDescent="0.3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4.4" x14ac:dyDescent="0.3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4.4" x14ac:dyDescent="0.3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4.4" x14ac:dyDescent="0.3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4.4" x14ac:dyDescent="0.3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4.4" x14ac:dyDescent="0.3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4.4" x14ac:dyDescent="0.3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4.4" x14ac:dyDescent="0.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4.4" x14ac:dyDescent="0.3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4.4" x14ac:dyDescent="0.3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4.4" x14ac:dyDescent="0.3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4.4" x14ac:dyDescent="0.3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4.4" x14ac:dyDescent="0.3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4.4" x14ac:dyDescent="0.3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4.4" x14ac:dyDescent="0.3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4.4" x14ac:dyDescent="0.3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4.4" x14ac:dyDescent="0.3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4.4" x14ac:dyDescent="0.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4.4" x14ac:dyDescent="0.3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4.4" x14ac:dyDescent="0.3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4.4" x14ac:dyDescent="0.3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4.4" x14ac:dyDescent="0.3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4.4" x14ac:dyDescent="0.3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4.4" x14ac:dyDescent="0.3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4.4" x14ac:dyDescent="0.3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4.4" x14ac:dyDescent="0.3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4.4" x14ac:dyDescent="0.3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4.4" x14ac:dyDescent="0.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4.4" x14ac:dyDescent="0.3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4.4" x14ac:dyDescent="0.3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4.4" x14ac:dyDescent="0.3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4.4" x14ac:dyDescent="0.3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4.4" x14ac:dyDescent="0.3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4.4" x14ac:dyDescent="0.3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4.4" x14ac:dyDescent="0.3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4.4" x14ac:dyDescent="0.3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4.4" x14ac:dyDescent="0.3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4.4" x14ac:dyDescent="0.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4.4" x14ac:dyDescent="0.3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4.4" x14ac:dyDescent="0.3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4.4" x14ac:dyDescent="0.3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4.4" x14ac:dyDescent="0.3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4.4" x14ac:dyDescent="0.3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4.4" x14ac:dyDescent="0.3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4.4" x14ac:dyDescent="0.3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4.4" x14ac:dyDescent="0.3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4.4" x14ac:dyDescent="0.3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4.4" x14ac:dyDescent="0.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4.4" x14ac:dyDescent="0.3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4.4" x14ac:dyDescent="0.3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4.4" x14ac:dyDescent="0.3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4.4" x14ac:dyDescent="0.3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4.4" x14ac:dyDescent="0.3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4.4" x14ac:dyDescent="0.3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4.4" x14ac:dyDescent="0.3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4.4" x14ac:dyDescent="0.3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4.4" x14ac:dyDescent="0.3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4.4" x14ac:dyDescent="0.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4.4" x14ac:dyDescent="0.3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4.4" x14ac:dyDescent="0.3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4.4" x14ac:dyDescent="0.3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4.4" x14ac:dyDescent="0.3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4.4" x14ac:dyDescent="0.3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4.4" x14ac:dyDescent="0.3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4.4" x14ac:dyDescent="0.3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4.4" x14ac:dyDescent="0.3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4.4" x14ac:dyDescent="0.3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4.4" x14ac:dyDescent="0.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4.4" x14ac:dyDescent="0.3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4.4" x14ac:dyDescent="0.3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4.4" x14ac:dyDescent="0.3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4.4" x14ac:dyDescent="0.3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4.4" x14ac:dyDescent="0.3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4.4" x14ac:dyDescent="0.3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4.4" x14ac:dyDescent="0.3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4.4" x14ac:dyDescent="0.3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4.4" x14ac:dyDescent="0.3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4.4" x14ac:dyDescent="0.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4.4" x14ac:dyDescent="0.3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4.4" x14ac:dyDescent="0.3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4.4" x14ac:dyDescent="0.3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4.4" x14ac:dyDescent="0.3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4.4" x14ac:dyDescent="0.3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4.4" x14ac:dyDescent="0.3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4.4" x14ac:dyDescent="0.3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4.4" x14ac:dyDescent="0.3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4.4" x14ac:dyDescent="0.3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4.4" x14ac:dyDescent="0.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4.4" x14ac:dyDescent="0.3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4.4" x14ac:dyDescent="0.3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4.4" x14ac:dyDescent="0.3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4.4" x14ac:dyDescent="0.3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4.4" x14ac:dyDescent="0.3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4.4" x14ac:dyDescent="0.3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4.4" x14ac:dyDescent="0.3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4.4" x14ac:dyDescent="0.3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4.4" x14ac:dyDescent="0.3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4.4" x14ac:dyDescent="0.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4.4" x14ac:dyDescent="0.3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4.4" x14ac:dyDescent="0.3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4.4" x14ac:dyDescent="0.3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4.4" x14ac:dyDescent="0.3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4.4" x14ac:dyDescent="0.3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4.4" x14ac:dyDescent="0.3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4.4" x14ac:dyDescent="0.3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4.4" x14ac:dyDescent="0.3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4.4" x14ac:dyDescent="0.3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4.4" x14ac:dyDescent="0.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4.4" x14ac:dyDescent="0.3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4.4" x14ac:dyDescent="0.3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4.4" x14ac:dyDescent="0.3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4.4" x14ac:dyDescent="0.3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4.4" x14ac:dyDescent="0.3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4.4" x14ac:dyDescent="0.3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4.4" x14ac:dyDescent="0.3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4.4" x14ac:dyDescent="0.3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4.4" x14ac:dyDescent="0.3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4.4" x14ac:dyDescent="0.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4.4" x14ac:dyDescent="0.3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4.4" x14ac:dyDescent="0.3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4.4" x14ac:dyDescent="0.3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4.4" x14ac:dyDescent="0.3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4.4" x14ac:dyDescent="0.3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4.4" x14ac:dyDescent="0.3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4.4" x14ac:dyDescent="0.3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4.4" x14ac:dyDescent="0.3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4.4" x14ac:dyDescent="0.3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4.4" x14ac:dyDescent="0.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4.4" x14ac:dyDescent="0.3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4.4" x14ac:dyDescent="0.3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4.4" x14ac:dyDescent="0.3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4.4" x14ac:dyDescent="0.3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4.4" x14ac:dyDescent="0.3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4.4" x14ac:dyDescent="0.3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4.4" x14ac:dyDescent="0.3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4.4" x14ac:dyDescent="0.3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4.4" x14ac:dyDescent="0.3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4.4" x14ac:dyDescent="0.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4.4" x14ac:dyDescent="0.3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4.4" x14ac:dyDescent="0.3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4.4" x14ac:dyDescent="0.3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4.4" x14ac:dyDescent="0.3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4.4" x14ac:dyDescent="0.3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4.4" x14ac:dyDescent="0.3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4.4" x14ac:dyDescent="0.3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4.4" x14ac:dyDescent="0.3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4.4" x14ac:dyDescent="0.3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4.4" x14ac:dyDescent="0.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4.4" x14ac:dyDescent="0.3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4.4" x14ac:dyDescent="0.3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4.4" x14ac:dyDescent="0.3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4.4" x14ac:dyDescent="0.3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4.4" x14ac:dyDescent="0.3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4.4" x14ac:dyDescent="0.3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4.4" x14ac:dyDescent="0.3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4.4" x14ac:dyDescent="0.3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4.4" x14ac:dyDescent="0.3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4.4" x14ac:dyDescent="0.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4.4" x14ac:dyDescent="0.3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4.4" x14ac:dyDescent="0.3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4.4" x14ac:dyDescent="0.3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4.4" x14ac:dyDescent="0.3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4.4" x14ac:dyDescent="0.3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4.4" x14ac:dyDescent="0.3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4.4" x14ac:dyDescent="0.3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4.4" x14ac:dyDescent="0.3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4.4" x14ac:dyDescent="0.3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4.4" x14ac:dyDescent="0.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4.4" x14ac:dyDescent="0.3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4.4" x14ac:dyDescent="0.3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4.4" x14ac:dyDescent="0.3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4.4" x14ac:dyDescent="0.3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4.4" x14ac:dyDescent="0.3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4.4" x14ac:dyDescent="0.3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4.4" x14ac:dyDescent="0.3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4.4" x14ac:dyDescent="0.3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4.4" x14ac:dyDescent="0.3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4.4" x14ac:dyDescent="0.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4.4" x14ac:dyDescent="0.3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4.4" x14ac:dyDescent="0.3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4.4" x14ac:dyDescent="0.3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4.4" x14ac:dyDescent="0.3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4.4" x14ac:dyDescent="0.3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4.4" x14ac:dyDescent="0.3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4.4" x14ac:dyDescent="0.3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4.4" x14ac:dyDescent="0.3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4.4" x14ac:dyDescent="0.3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4.4" x14ac:dyDescent="0.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4.4" x14ac:dyDescent="0.3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4.4" x14ac:dyDescent="0.3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4.4" x14ac:dyDescent="0.3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4.4" x14ac:dyDescent="0.3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4.4" x14ac:dyDescent="0.3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4.4" x14ac:dyDescent="0.3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4.4" x14ac:dyDescent="0.3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4.4" x14ac:dyDescent="0.3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4.4" x14ac:dyDescent="0.3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4.4" x14ac:dyDescent="0.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4.4" x14ac:dyDescent="0.3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4.4" x14ac:dyDescent="0.3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4.4" x14ac:dyDescent="0.3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4.4" x14ac:dyDescent="0.3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4.4" x14ac:dyDescent="0.3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4.4" x14ac:dyDescent="0.3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4.4" x14ac:dyDescent="0.3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4.4" x14ac:dyDescent="0.3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4.4" x14ac:dyDescent="0.3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4.4" x14ac:dyDescent="0.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4.4" x14ac:dyDescent="0.3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4.4" x14ac:dyDescent="0.3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4.4" x14ac:dyDescent="0.3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4.4" x14ac:dyDescent="0.3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4.4" x14ac:dyDescent="0.3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4.4" x14ac:dyDescent="0.3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4.4" x14ac:dyDescent="0.3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4.4" x14ac:dyDescent="0.3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4.4" x14ac:dyDescent="0.3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4.4" x14ac:dyDescent="0.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4.4" x14ac:dyDescent="0.3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4.4" x14ac:dyDescent="0.3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4.4" x14ac:dyDescent="0.3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4.4" x14ac:dyDescent="0.3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4.4" x14ac:dyDescent="0.3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4.4" x14ac:dyDescent="0.3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4.4" x14ac:dyDescent="0.3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4.4" x14ac:dyDescent="0.3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4.4" x14ac:dyDescent="0.3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4.4" x14ac:dyDescent="0.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4.4" x14ac:dyDescent="0.3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4.4" x14ac:dyDescent="0.3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4.4" x14ac:dyDescent="0.3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4.4" x14ac:dyDescent="0.3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4.4" x14ac:dyDescent="0.3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4.4" x14ac:dyDescent="0.3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4.4" x14ac:dyDescent="0.3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4.4" x14ac:dyDescent="0.3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4.4" x14ac:dyDescent="0.3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4.4" x14ac:dyDescent="0.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4.4" x14ac:dyDescent="0.3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4.4" x14ac:dyDescent="0.3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4.4" x14ac:dyDescent="0.3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4.4" x14ac:dyDescent="0.3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4.4" x14ac:dyDescent="0.3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4.4" x14ac:dyDescent="0.3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4.4" x14ac:dyDescent="0.3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4.4" x14ac:dyDescent="0.3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4.4" x14ac:dyDescent="0.3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4.4" x14ac:dyDescent="0.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4.4" x14ac:dyDescent="0.3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4.4" x14ac:dyDescent="0.3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4.4" x14ac:dyDescent="0.3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4.4" x14ac:dyDescent="0.3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4.4" x14ac:dyDescent="0.3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4.4" x14ac:dyDescent="0.3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4.4" x14ac:dyDescent="0.3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4.4" x14ac:dyDescent="0.3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4.4" x14ac:dyDescent="0.3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4.4" x14ac:dyDescent="0.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4.4" x14ac:dyDescent="0.3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4.4" x14ac:dyDescent="0.3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4.4" x14ac:dyDescent="0.3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4.4" x14ac:dyDescent="0.3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4.4" x14ac:dyDescent="0.3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4.4" x14ac:dyDescent="0.3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4.4" x14ac:dyDescent="0.3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4.4" x14ac:dyDescent="0.3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4.4" x14ac:dyDescent="0.3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4.4" x14ac:dyDescent="0.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4.4" x14ac:dyDescent="0.3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4.4" x14ac:dyDescent="0.3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4.4" x14ac:dyDescent="0.3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4.4" x14ac:dyDescent="0.3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4.4" x14ac:dyDescent="0.3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4.4" x14ac:dyDescent="0.3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4.4" x14ac:dyDescent="0.3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4.4" x14ac:dyDescent="0.3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4.4" x14ac:dyDescent="0.3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4.4" x14ac:dyDescent="0.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4.4" x14ac:dyDescent="0.3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4.4" x14ac:dyDescent="0.3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4.4" x14ac:dyDescent="0.3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4.4" x14ac:dyDescent="0.3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4.4" x14ac:dyDescent="0.3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4.4" x14ac:dyDescent="0.3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4.4" x14ac:dyDescent="0.3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4.4" x14ac:dyDescent="0.3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4.4" x14ac:dyDescent="0.3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4.4" x14ac:dyDescent="0.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4.4" x14ac:dyDescent="0.3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4.4" x14ac:dyDescent="0.3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4.4" x14ac:dyDescent="0.3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4.4" x14ac:dyDescent="0.3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4.4" x14ac:dyDescent="0.3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4.4" x14ac:dyDescent="0.3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4.4" x14ac:dyDescent="0.3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4.4" x14ac:dyDescent="0.3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4.4" x14ac:dyDescent="0.3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4.4" x14ac:dyDescent="0.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4.4" x14ac:dyDescent="0.3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4.4" x14ac:dyDescent="0.3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4.4" x14ac:dyDescent="0.3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4.4" x14ac:dyDescent="0.3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4.4" x14ac:dyDescent="0.3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4.4" x14ac:dyDescent="0.3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4.4" x14ac:dyDescent="0.3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4.4" x14ac:dyDescent="0.3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4.4" x14ac:dyDescent="0.3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4.4" x14ac:dyDescent="0.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4.4" x14ac:dyDescent="0.3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4.4" x14ac:dyDescent="0.3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4.4" x14ac:dyDescent="0.3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4.4" x14ac:dyDescent="0.3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4.4" x14ac:dyDescent="0.3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4.4" x14ac:dyDescent="0.3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4.4" x14ac:dyDescent="0.3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4.4" x14ac:dyDescent="0.3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4.4" x14ac:dyDescent="0.3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4.4" x14ac:dyDescent="0.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4.4" x14ac:dyDescent="0.3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4.4" x14ac:dyDescent="0.3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4.4" x14ac:dyDescent="0.3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4.4" x14ac:dyDescent="0.3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4.4" x14ac:dyDescent="0.3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4.4" x14ac:dyDescent="0.3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4.4" x14ac:dyDescent="0.3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4.4" x14ac:dyDescent="0.3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4.4" x14ac:dyDescent="0.3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4.4" x14ac:dyDescent="0.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4.4" x14ac:dyDescent="0.3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4.4" x14ac:dyDescent="0.3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4.4" x14ac:dyDescent="0.3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4.4" x14ac:dyDescent="0.3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4.4" x14ac:dyDescent="0.3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4.4" x14ac:dyDescent="0.3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4.4" x14ac:dyDescent="0.3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4.4" x14ac:dyDescent="0.3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4.4" x14ac:dyDescent="0.3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4.4" x14ac:dyDescent="0.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4.4" x14ac:dyDescent="0.3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4.4" x14ac:dyDescent="0.3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4.4" x14ac:dyDescent="0.3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4.4" x14ac:dyDescent="0.3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4.4" x14ac:dyDescent="0.3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4.4" x14ac:dyDescent="0.3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4.4" x14ac:dyDescent="0.3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4.4" x14ac:dyDescent="0.3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4.4" x14ac:dyDescent="0.3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4.4" x14ac:dyDescent="0.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4.4" x14ac:dyDescent="0.3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4.4" x14ac:dyDescent="0.3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4.4" x14ac:dyDescent="0.3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4.4" x14ac:dyDescent="0.3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4.4" x14ac:dyDescent="0.3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4.4" x14ac:dyDescent="0.3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4.4" x14ac:dyDescent="0.3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4.4" x14ac:dyDescent="0.3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4.4" x14ac:dyDescent="0.3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4.4" x14ac:dyDescent="0.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4.4" x14ac:dyDescent="0.3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4.4" x14ac:dyDescent="0.3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4.4" x14ac:dyDescent="0.3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4.4" x14ac:dyDescent="0.3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4.4" x14ac:dyDescent="0.3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4.4" x14ac:dyDescent="0.3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4.4" x14ac:dyDescent="0.3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4.4" x14ac:dyDescent="0.3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4.4" x14ac:dyDescent="0.3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4.4" x14ac:dyDescent="0.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4.4" x14ac:dyDescent="0.3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4.4" x14ac:dyDescent="0.3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4.4" x14ac:dyDescent="0.3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4.4" x14ac:dyDescent="0.3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4.4" x14ac:dyDescent="0.3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4.4" x14ac:dyDescent="0.3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4.4" x14ac:dyDescent="0.3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4.4" x14ac:dyDescent="0.3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4.4" x14ac:dyDescent="0.3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4.4" x14ac:dyDescent="0.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4.4" x14ac:dyDescent="0.3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4.4" x14ac:dyDescent="0.3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4.4" x14ac:dyDescent="0.3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4.4" x14ac:dyDescent="0.3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4.4" x14ac:dyDescent="0.3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4.4" x14ac:dyDescent="0.3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4.4" x14ac:dyDescent="0.3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4.4" x14ac:dyDescent="0.3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4.4" x14ac:dyDescent="0.3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4.4" x14ac:dyDescent="0.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4.4" x14ac:dyDescent="0.3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4.4" x14ac:dyDescent="0.3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4.4" x14ac:dyDescent="0.3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4.4" x14ac:dyDescent="0.3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4.4" x14ac:dyDescent="0.3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4.4" x14ac:dyDescent="0.3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4.4" x14ac:dyDescent="0.3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4.4" x14ac:dyDescent="0.3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4.4" x14ac:dyDescent="0.3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4.4" x14ac:dyDescent="0.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4.4" x14ac:dyDescent="0.3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4.4" x14ac:dyDescent="0.3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4.4" x14ac:dyDescent="0.3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4.4" x14ac:dyDescent="0.3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4.4" x14ac:dyDescent="0.3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4.4" x14ac:dyDescent="0.3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4.4" x14ac:dyDescent="0.3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4.4" x14ac:dyDescent="0.3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4.4" x14ac:dyDescent="0.3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4.4" x14ac:dyDescent="0.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4.4" x14ac:dyDescent="0.3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4.4" x14ac:dyDescent="0.3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4.4" x14ac:dyDescent="0.3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4.4" x14ac:dyDescent="0.3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4.4" x14ac:dyDescent="0.3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4.4" x14ac:dyDescent="0.3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4.4" x14ac:dyDescent="0.3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4.4" x14ac:dyDescent="0.3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4.4" x14ac:dyDescent="0.3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4.4" x14ac:dyDescent="0.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4.4" x14ac:dyDescent="0.3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4.4" x14ac:dyDescent="0.3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4.4" x14ac:dyDescent="0.3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4.4" x14ac:dyDescent="0.3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4.4" x14ac:dyDescent="0.3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4.4" x14ac:dyDescent="0.3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4.4" x14ac:dyDescent="0.3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4.4" x14ac:dyDescent="0.3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4.4" x14ac:dyDescent="0.3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4.4" x14ac:dyDescent="0.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4.4" x14ac:dyDescent="0.3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4.4" x14ac:dyDescent="0.3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4.4" x14ac:dyDescent="0.3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4.4" x14ac:dyDescent="0.3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4.4" x14ac:dyDescent="0.3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4.4" x14ac:dyDescent="0.3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4.4" x14ac:dyDescent="0.3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4.4" x14ac:dyDescent="0.3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4.4" x14ac:dyDescent="0.3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4.4" x14ac:dyDescent="0.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4.4" x14ac:dyDescent="0.3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4.4" x14ac:dyDescent="0.3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4.4" x14ac:dyDescent="0.3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4.4" x14ac:dyDescent="0.3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4.4" x14ac:dyDescent="0.3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4.4" x14ac:dyDescent="0.3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4.4" x14ac:dyDescent="0.3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4.4" x14ac:dyDescent="0.3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4.4" x14ac:dyDescent="0.3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4.4" x14ac:dyDescent="0.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4.4" x14ac:dyDescent="0.3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4.4" x14ac:dyDescent="0.3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4.4" x14ac:dyDescent="0.3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4.4" x14ac:dyDescent="0.3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4.4" x14ac:dyDescent="0.3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4.4" x14ac:dyDescent="0.3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4.4" x14ac:dyDescent="0.3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4.4" x14ac:dyDescent="0.3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4.4" x14ac:dyDescent="0.3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4.4" x14ac:dyDescent="0.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4.4" x14ac:dyDescent="0.3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4.4" x14ac:dyDescent="0.3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4.4" x14ac:dyDescent="0.3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4.4" x14ac:dyDescent="0.3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4.4" x14ac:dyDescent="0.3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4.4" x14ac:dyDescent="0.3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4.4" x14ac:dyDescent="0.3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4.4" x14ac:dyDescent="0.3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4.4" x14ac:dyDescent="0.3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4.4" x14ac:dyDescent="0.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4.4" x14ac:dyDescent="0.3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4.4" x14ac:dyDescent="0.3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4.4" x14ac:dyDescent="0.3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4.4" x14ac:dyDescent="0.3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4.4" x14ac:dyDescent="0.3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4.4" x14ac:dyDescent="0.3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4.4" x14ac:dyDescent="0.3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4.4" x14ac:dyDescent="0.3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4.4" x14ac:dyDescent="0.3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4.4" x14ac:dyDescent="0.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4.4" x14ac:dyDescent="0.3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4.4" x14ac:dyDescent="0.3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4.4" x14ac:dyDescent="0.3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4.4" x14ac:dyDescent="0.3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4.4" x14ac:dyDescent="0.3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4.4" x14ac:dyDescent="0.3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4.4" x14ac:dyDescent="0.3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4.4" x14ac:dyDescent="0.3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4.4" x14ac:dyDescent="0.3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4.4" x14ac:dyDescent="0.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4.4" x14ac:dyDescent="0.3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4.4" x14ac:dyDescent="0.3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4.4" x14ac:dyDescent="0.3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4.4" x14ac:dyDescent="0.3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4.4" x14ac:dyDescent="0.3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4.4" x14ac:dyDescent="0.3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4.4" x14ac:dyDescent="0.3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4.4" x14ac:dyDescent="0.3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4.4" x14ac:dyDescent="0.3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4.4" x14ac:dyDescent="0.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4.4" x14ac:dyDescent="0.3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4.4" x14ac:dyDescent="0.3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4.4" x14ac:dyDescent="0.3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4.4" x14ac:dyDescent="0.3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4.4" x14ac:dyDescent="0.3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4.4" x14ac:dyDescent="0.3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4.4" x14ac:dyDescent="0.3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4.4" x14ac:dyDescent="0.3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4.4" x14ac:dyDescent="0.3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4.4" x14ac:dyDescent="0.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4.4" x14ac:dyDescent="0.3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4.4" x14ac:dyDescent="0.3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4.4" x14ac:dyDescent="0.3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4.4" x14ac:dyDescent="0.3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4.4" x14ac:dyDescent="0.3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4.4" x14ac:dyDescent="0.3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4.4" x14ac:dyDescent="0.3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4.4" x14ac:dyDescent="0.3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4.4" x14ac:dyDescent="0.3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4.4" x14ac:dyDescent="0.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4.4" x14ac:dyDescent="0.3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4.4" x14ac:dyDescent="0.3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4.4" x14ac:dyDescent="0.3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4.4" x14ac:dyDescent="0.3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4.4" x14ac:dyDescent="0.3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4.4" x14ac:dyDescent="0.3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4.4" x14ac:dyDescent="0.3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4.4" x14ac:dyDescent="0.3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4.4" x14ac:dyDescent="0.3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4.4" x14ac:dyDescent="0.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4.4" x14ac:dyDescent="0.3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4.4" x14ac:dyDescent="0.3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4.4" x14ac:dyDescent="0.3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4.4" x14ac:dyDescent="0.3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4.4" x14ac:dyDescent="0.3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4.4" x14ac:dyDescent="0.3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4.4" x14ac:dyDescent="0.3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4.4" x14ac:dyDescent="0.3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4.4" x14ac:dyDescent="0.3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4.4" x14ac:dyDescent="0.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4.4" x14ac:dyDescent="0.3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4.4" x14ac:dyDescent="0.3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4.4" x14ac:dyDescent="0.3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4.4" x14ac:dyDescent="0.3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4.4" x14ac:dyDescent="0.3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4.4" x14ac:dyDescent="0.3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4.4" x14ac:dyDescent="0.3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4.4" x14ac:dyDescent="0.3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4.4" x14ac:dyDescent="0.3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4.4" x14ac:dyDescent="0.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4.4" x14ac:dyDescent="0.3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4.4" x14ac:dyDescent="0.3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4.4" x14ac:dyDescent="0.3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4.4" x14ac:dyDescent="0.3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4.4" x14ac:dyDescent="0.3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4.4" x14ac:dyDescent="0.3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4.4" x14ac:dyDescent="0.3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4.4" x14ac:dyDescent="0.3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4.4" x14ac:dyDescent="0.3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4.4" x14ac:dyDescent="0.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4.4" x14ac:dyDescent="0.3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4.4" x14ac:dyDescent="0.3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4.4" x14ac:dyDescent="0.3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4.4" x14ac:dyDescent="0.3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4.4" x14ac:dyDescent="0.3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4.4" x14ac:dyDescent="0.3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4.4" x14ac:dyDescent="0.3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4.4" x14ac:dyDescent="0.3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4.4" x14ac:dyDescent="0.3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4.4" x14ac:dyDescent="0.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4.4" x14ac:dyDescent="0.3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4.4" x14ac:dyDescent="0.3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4.4" x14ac:dyDescent="0.3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4.4" x14ac:dyDescent="0.3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4.4" x14ac:dyDescent="0.3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4.4" x14ac:dyDescent="0.3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4.4" x14ac:dyDescent="0.3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4.4" x14ac:dyDescent="0.3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4.4" x14ac:dyDescent="0.3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4.4" x14ac:dyDescent="0.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4.4" x14ac:dyDescent="0.3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4.4" x14ac:dyDescent="0.3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4.4" x14ac:dyDescent="0.3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4.4" x14ac:dyDescent="0.3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4.4" x14ac:dyDescent="0.3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4.4" x14ac:dyDescent="0.3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4.4" x14ac:dyDescent="0.3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4.4" x14ac:dyDescent="0.3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4.4" x14ac:dyDescent="0.3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4.4" x14ac:dyDescent="0.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4.4" x14ac:dyDescent="0.3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4.4" x14ac:dyDescent="0.3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4.4" x14ac:dyDescent="0.3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4.4" x14ac:dyDescent="0.3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4.4" x14ac:dyDescent="0.3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4.4" x14ac:dyDescent="0.3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4.4" x14ac:dyDescent="0.3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4.4" x14ac:dyDescent="0.3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4.4" x14ac:dyDescent="0.3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4.4" x14ac:dyDescent="0.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4.4" x14ac:dyDescent="0.3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4.4" x14ac:dyDescent="0.3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4.4" x14ac:dyDescent="0.3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4.4" x14ac:dyDescent="0.3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4.4" x14ac:dyDescent="0.3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4.4" x14ac:dyDescent="0.3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4.4" x14ac:dyDescent="0.3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4.4" x14ac:dyDescent="0.3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4.4" x14ac:dyDescent="0.3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4.4" x14ac:dyDescent="0.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4.4" x14ac:dyDescent="0.3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4.4" x14ac:dyDescent="0.3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4.4" x14ac:dyDescent="0.3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4.4" x14ac:dyDescent="0.3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4.4" x14ac:dyDescent="0.3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4.4" x14ac:dyDescent="0.3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4.4" x14ac:dyDescent="0.3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4.4" x14ac:dyDescent="0.3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4.4" x14ac:dyDescent="0.3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4.4" x14ac:dyDescent="0.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4.4" x14ac:dyDescent="0.3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4.4" x14ac:dyDescent="0.3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4.4" x14ac:dyDescent="0.3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4.4" x14ac:dyDescent="0.3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4.4" x14ac:dyDescent="0.3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4.4" x14ac:dyDescent="0.3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4.4" x14ac:dyDescent="0.3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4.4" x14ac:dyDescent="0.3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4.4" x14ac:dyDescent="0.3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4.4" x14ac:dyDescent="0.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4.4" x14ac:dyDescent="0.3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4.4" x14ac:dyDescent="0.3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4.4" x14ac:dyDescent="0.3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4.4" x14ac:dyDescent="0.3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4.4" x14ac:dyDescent="0.3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4.4" x14ac:dyDescent="0.3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4.4" x14ac:dyDescent="0.3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4.4" x14ac:dyDescent="0.3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4.4" x14ac:dyDescent="0.3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4.4" x14ac:dyDescent="0.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4.4" x14ac:dyDescent="0.3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4.4" x14ac:dyDescent="0.3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4.4" x14ac:dyDescent="0.3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4.4" x14ac:dyDescent="0.3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4.4" x14ac:dyDescent="0.3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4.4" x14ac:dyDescent="0.3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4.4" x14ac:dyDescent="0.3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4.4" x14ac:dyDescent="0.3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4.4" x14ac:dyDescent="0.3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4.4" x14ac:dyDescent="0.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4.4" x14ac:dyDescent="0.3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4.4" x14ac:dyDescent="0.3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4.4" x14ac:dyDescent="0.3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4.4" x14ac:dyDescent="0.3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4.4" x14ac:dyDescent="0.3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4.4" x14ac:dyDescent="0.3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4.4" x14ac:dyDescent="0.3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4.4" x14ac:dyDescent="0.3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4.4" x14ac:dyDescent="0.3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4.4" x14ac:dyDescent="0.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4.4" x14ac:dyDescent="0.3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4.4" x14ac:dyDescent="0.3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4.4" x14ac:dyDescent="0.3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4.4" x14ac:dyDescent="0.3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4.4" x14ac:dyDescent="0.3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4.4" x14ac:dyDescent="0.3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4.4" x14ac:dyDescent="0.3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4.4" x14ac:dyDescent="0.3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4.4" x14ac:dyDescent="0.3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4.4" x14ac:dyDescent="0.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4.4" x14ac:dyDescent="0.3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4.4" x14ac:dyDescent="0.3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4.4" x14ac:dyDescent="0.3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4.4" x14ac:dyDescent="0.3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4.4" x14ac:dyDescent="0.3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4.4" x14ac:dyDescent="0.3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4.4" x14ac:dyDescent="0.3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4.4" x14ac:dyDescent="0.3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4.4" x14ac:dyDescent="0.3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4.4" x14ac:dyDescent="0.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4.4" x14ac:dyDescent="0.3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4.4" x14ac:dyDescent="0.3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4.4" x14ac:dyDescent="0.3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4.4" x14ac:dyDescent="0.3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4.4" x14ac:dyDescent="0.3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4.4" x14ac:dyDescent="0.3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4.4" x14ac:dyDescent="0.3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4.4" x14ac:dyDescent="0.3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4.4" x14ac:dyDescent="0.3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4.4" x14ac:dyDescent="0.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4.4" x14ac:dyDescent="0.3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4.4" x14ac:dyDescent="0.3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4.4" x14ac:dyDescent="0.3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4.4" x14ac:dyDescent="0.3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4.4" x14ac:dyDescent="0.3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4.4" x14ac:dyDescent="0.3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4.4" x14ac:dyDescent="0.3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4.4" x14ac:dyDescent="0.3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4.4" x14ac:dyDescent="0.3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4.4" x14ac:dyDescent="0.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4.4" x14ac:dyDescent="0.3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4.4" x14ac:dyDescent="0.3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4.4" x14ac:dyDescent="0.3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4.4" x14ac:dyDescent="0.3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4.4" x14ac:dyDescent="0.3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4.4" x14ac:dyDescent="0.3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4.4" x14ac:dyDescent="0.3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4.4" x14ac:dyDescent="0.3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4.4" x14ac:dyDescent="0.3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4.4" x14ac:dyDescent="0.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4.4" x14ac:dyDescent="0.3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4.4" x14ac:dyDescent="0.3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4.4" x14ac:dyDescent="0.3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4.4" x14ac:dyDescent="0.3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4.4" x14ac:dyDescent="0.3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4.4" x14ac:dyDescent="0.3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4.4" x14ac:dyDescent="0.3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4.4" x14ac:dyDescent="0.3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4.4" x14ac:dyDescent="0.3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4.4" x14ac:dyDescent="0.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4.4" x14ac:dyDescent="0.3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4.4" x14ac:dyDescent="0.3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4.4" x14ac:dyDescent="0.3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4.4" x14ac:dyDescent="0.3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4.4" x14ac:dyDescent="0.3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4.4" x14ac:dyDescent="0.3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4.4" x14ac:dyDescent="0.3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4.4" x14ac:dyDescent="0.3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4.4" x14ac:dyDescent="0.3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4.4" x14ac:dyDescent="0.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4.4" x14ac:dyDescent="0.3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4.4" x14ac:dyDescent="0.3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4.4" x14ac:dyDescent="0.3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4.4" x14ac:dyDescent="0.3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4.4" x14ac:dyDescent="0.3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4.4" x14ac:dyDescent="0.3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4.4" x14ac:dyDescent="0.3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4.4" x14ac:dyDescent="0.3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4.4" x14ac:dyDescent="0.3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4.4" x14ac:dyDescent="0.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4.4" x14ac:dyDescent="0.3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4.4" x14ac:dyDescent="0.3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4.4" x14ac:dyDescent="0.3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4.4" x14ac:dyDescent="0.3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4.4" x14ac:dyDescent="0.3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4.4" x14ac:dyDescent="0.3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4.4" x14ac:dyDescent="0.3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4.4" x14ac:dyDescent="0.3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4.4" x14ac:dyDescent="0.3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4.4" x14ac:dyDescent="0.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4.4" x14ac:dyDescent="0.3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4.4" x14ac:dyDescent="0.3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4.4" x14ac:dyDescent="0.3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4.4" x14ac:dyDescent="0.3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4.4" x14ac:dyDescent="0.3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4.4" x14ac:dyDescent="0.3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4.4" x14ac:dyDescent="0.3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4.4" x14ac:dyDescent="0.3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4.4" x14ac:dyDescent="0.3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4.4" x14ac:dyDescent="0.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4.4" x14ac:dyDescent="0.3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4.4" x14ac:dyDescent="0.3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4.4" x14ac:dyDescent="0.3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4.4" x14ac:dyDescent="0.3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4.4" x14ac:dyDescent="0.3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4.4" x14ac:dyDescent="0.3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4.4" x14ac:dyDescent="0.3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4.4" x14ac:dyDescent="0.3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4.4" x14ac:dyDescent="0.3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4.4" x14ac:dyDescent="0.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4.4" x14ac:dyDescent="0.3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4.4" x14ac:dyDescent="0.3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4.4" x14ac:dyDescent="0.3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4.4" x14ac:dyDescent="0.3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4.4" x14ac:dyDescent="0.3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4.4" x14ac:dyDescent="0.3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4.4" x14ac:dyDescent="0.3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4.4" x14ac:dyDescent="0.3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4.4" x14ac:dyDescent="0.3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4.4" x14ac:dyDescent="0.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4.4" x14ac:dyDescent="0.3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4.4" x14ac:dyDescent="0.3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4.4" x14ac:dyDescent="0.3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4.4" x14ac:dyDescent="0.3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4.4" x14ac:dyDescent="0.3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4.4" x14ac:dyDescent="0.3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4.4" x14ac:dyDescent="0.3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  <row r="1001" spans="1:26" ht="14.4" x14ac:dyDescent="0.3">
      <c r="A1001" s="29"/>
      <c r="B1001" s="29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29"/>
      <c r="V1001" s="29"/>
      <c r="W1001" s="29"/>
      <c r="X1001" s="29"/>
      <c r="Y1001" s="29"/>
      <c r="Z1001" s="29"/>
    </row>
    <row r="1002" spans="1:26" ht="14.4" x14ac:dyDescent="0.3">
      <c r="A1002" s="29"/>
      <c r="B1002" s="29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29"/>
      <c r="V1002" s="29"/>
      <c r="W1002" s="29"/>
      <c r="X1002" s="29"/>
      <c r="Y1002" s="29"/>
      <c r="Z1002" s="29"/>
    </row>
    <row r="1003" spans="1:26" ht="14.4" x14ac:dyDescent="0.3">
      <c r="A1003" s="29"/>
      <c r="B1003" s="29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29"/>
      <c r="V1003" s="29"/>
      <c r="W1003" s="29"/>
      <c r="X1003" s="29"/>
      <c r="Y1003" s="29"/>
      <c r="Z1003" s="29"/>
    </row>
    <row r="1004" spans="1:26" ht="14.4" x14ac:dyDescent="0.3">
      <c r="A1004" s="29"/>
      <c r="B1004" s="29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29"/>
      <c r="V1004" s="29"/>
      <c r="W1004" s="29"/>
      <c r="X1004" s="29"/>
      <c r="Y1004" s="29"/>
      <c r="Z1004" s="29"/>
    </row>
    <row r="1005" spans="1:26" ht="14.4" x14ac:dyDescent="0.3">
      <c r="A1005" s="29"/>
      <c r="B1005" s="29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29"/>
      <c r="V1005" s="29"/>
      <c r="W1005" s="29"/>
      <c r="X1005" s="29"/>
      <c r="Y1005" s="29"/>
      <c r="Z1005" s="29"/>
    </row>
    <row r="1006" spans="1:26" ht="14.4" x14ac:dyDescent="0.3">
      <c r="A1006" s="29"/>
      <c r="B1006" s="29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29"/>
      <c r="V1006" s="29"/>
      <c r="W1006" s="29"/>
      <c r="X1006" s="29"/>
      <c r="Y1006" s="29"/>
      <c r="Z1006" s="29"/>
    </row>
    <row r="1007" spans="1:26" ht="14.4" x14ac:dyDescent="0.3">
      <c r="A1007" s="29"/>
      <c r="B1007" s="29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29"/>
      <c r="V1007" s="29"/>
      <c r="W1007" s="29"/>
      <c r="X1007" s="29"/>
      <c r="Y1007" s="29"/>
      <c r="Z1007" s="29"/>
    </row>
    <row r="1008" spans="1:26" ht="14.4" x14ac:dyDescent="0.3">
      <c r="A1008" s="29"/>
      <c r="B1008" s="29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29"/>
      <c r="V1008" s="29"/>
      <c r="W1008" s="29"/>
      <c r="X1008" s="29"/>
      <c r="Y1008" s="29"/>
      <c r="Z1008" s="29"/>
    </row>
    <row r="1009" spans="1:26" ht="14.4" x14ac:dyDescent="0.3">
      <c r="A1009" s="29"/>
      <c r="B1009" s="29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29"/>
      <c r="V1009" s="29"/>
      <c r="W1009" s="29"/>
      <c r="X1009" s="29"/>
      <c r="Y1009" s="29"/>
      <c r="Z1009" s="29"/>
    </row>
    <row r="1010" spans="1:26" ht="14.4" x14ac:dyDescent="0.3">
      <c r="A1010" s="29"/>
      <c r="B1010" s="29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29"/>
      <c r="V1010" s="29"/>
      <c r="W1010" s="29"/>
      <c r="X1010" s="29"/>
      <c r="Y1010" s="29"/>
      <c r="Z1010" s="29"/>
    </row>
  </sheetData>
  <mergeCells count="3">
    <mergeCell ref="A1:G1"/>
    <mergeCell ref="D3:E3"/>
    <mergeCell ref="C31:D3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outlinePr summaryBelow="0" summaryRight="0"/>
  </sheetPr>
  <dimension ref="A1:Z1005"/>
  <sheetViews>
    <sheetView workbookViewId="0"/>
  </sheetViews>
  <sheetFormatPr defaultColWidth="14.44140625" defaultRowHeight="15" customHeight="1" x14ac:dyDescent="0.3"/>
  <cols>
    <col min="3" max="3" width="39" customWidth="1"/>
    <col min="4" max="4" width="17.44140625" customWidth="1"/>
  </cols>
  <sheetData>
    <row r="1" spans="1:26" ht="18" x14ac:dyDescent="0.3">
      <c r="A1" s="294" t="s">
        <v>601</v>
      </c>
      <c r="B1" s="243"/>
      <c r="C1" s="243"/>
      <c r="D1" s="243"/>
      <c r="E1" s="243"/>
      <c r="F1" s="243"/>
      <c r="G1" s="240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14.4" x14ac:dyDescent="0.3">
      <c r="A2" s="133" t="s">
        <v>6</v>
      </c>
      <c r="B2" s="133" t="s">
        <v>8</v>
      </c>
      <c r="C2" s="134" t="s">
        <v>10</v>
      </c>
      <c r="D2" s="133" t="s">
        <v>12</v>
      </c>
      <c r="E2" s="133" t="s">
        <v>15</v>
      </c>
      <c r="F2" s="181" t="s">
        <v>16</v>
      </c>
      <c r="G2" s="181" t="s">
        <v>19</v>
      </c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15.6" x14ac:dyDescent="0.3">
      <c r="A3" s="16"/>
      <c r="B3" s="18"/>
      <c r="C3" s="19"/>
      <c r="D3" s="239" t="s">
        <v>25</v>
      </c>
      <c r="E3" s="240"/>
      <c r="F3" s="21">
        <f>'October 2025'!F31</f>
        <v>-14243</v>
      </c>
      <c r="G3" s="23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15.6" x14ac:dyDescent="0.3">
      <c r="A4" s="24"/>
      <c r="B4" s="25"/>
      <c r="C4" s="26"/>
      <c r="D4" s="27"/>
      <c r="E4" s="17"/>
      <c r="F4" s="57"/>
      <c r="G4" s="28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28.8" x14ac:dyDescent="0.3">
      <c r="A5" s="24">
        <v>1</v>
      </c>
      <c r="B5" s="25">
        <v>45668</v>
      </c>
      <c r="C5" s="26" t="s">
        <v>609</v>
      </c>
      <c r="D5" s="27" t="s">
        <v>93</v>
      </c>
      <c r="E5" s="17" t="s">
        <v>38</v>
      </c>
      <c r="F5" s="57"/>
      <c r="G5" s="28">
        <v>20</v>
      </c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28.8" x14ac:dyDescent="0.3">
      <c r="A6" s="24">
        <v>2</v>
      </c>
      <c r="B6" s="25">
        <v>45668</v>
      </c>
      <c r="C6" s="26" t="s">
        <v>611</v>
      </c>
      <c r="D6" s="27" t="s">
        <v>612</v>
      </c>
      <c r="E6" s="17" t="s">
        <v>38</v>
      </c>
      <c r="F6" s="57"/>
      <c r="G6" s="28">
        <v>240</v>
      </c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28.8" x14ac:dyDescent="0.3">
      <c r="A7" s="24">
        <v>3</v>
      </c>
      <c r="B7" s="25">
        <v>45849</v>
      </c>
      <c r="C7" s="26" t="s">
        <v>615</v>
      </c>
      <c r="D7" s="27" t="s">
        <v>93</v>
      </c>
      <c r="E7" s="17" t="s">
        <v>38</v>
      </c>
      <c r="F7" s="57"/>
      <c r="G7" s="28">
        <v>240</v>
      </c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28.8" x14ac:dyDescent="0.3">
      <c r="A8" s="24">
        <v>4</v>
      </c>
      <c r="B8" s="25">
        <v>45880</v>
      </c>
      <c r="C8" s="26" t="s">
        <v>617</v>
      </c>
      <c r="D8" s="27" t="s">
        <v>612</v>
      </c>
      <c r="E8" s="17" t="s">
        <v>38</v>
      </c>
      <c r="F8" s="57"/>
      <c r="G8" s="28">
        <v>336</v>
      </c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ht="28.8" x14ac:dyDescent="0.3">
      <c r="A9" s="24">
        <v>5</v>
      </c>
      <c r="B9" s="25">
        <v>45941</v>
      </c>
      <c r="C9" s="26" t="s">
        <v>621</v>
      </c>
      <c r="D9" s="27" t="s">
        <v>612</v>
      </c>
      <c r="E9" s="17" t="s">
        <v>38</v>
      </c>
      <c r="F9" s="57"/>
      <c r="G9" s="28">
        <v>760</v>
      </c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ht="28.8" x14ac:dyDescent="0.3">
      <c r="A10" s="24">
        <v>6</v>
      </c>
      <c r="B10" s="25">
        <v>45972</v>
      </c>
      <c r="C10" s="26" t="s">
        <v>603</v>
      </c>
      <c r="D10" s="27" t="s">
        <v>93</v>
      </c>
      <c r="E10" s="17" t="s">
        <v>38</v>
      </c>
      <c r="F10" s="57"/>
      <c r="G10" s="28">
        <v>2000</v>
      </c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15.6" x14ac:dyDescent="0.3">
      <c r="A11" s="24">
        <v>7</v>
      </c>
      <c r="B11" s="25">
        <v>45972</v>
      </c>
      <c r="C11" s="26" t="s">
        <v>624</v>
      </c>
      <c r="D11" s="27" t="s">
        <v>612</v>
      </c>
      <c r="E11" s="17" t="s">
        <v>38</v>
      </c>
      <c r="F11" s="57"/>
      <c r="G11" s="28">
        <v>85</v>
      </c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8.8" x14ac:dyDescent="0.3">
      <c r="A12" s="24">
        <v>8</v>
      </c>
      <c r="B12" s="17" t="s">
        <v>626</v>
      </c>
      <c r="C12" s="26" t="s">
        <v>628</v>
      </c>
      <c r="D12" s="27" t="s">
        <v>93</v>
      </c>
      <c r="E12" s="17" t="s">
        <v>38</v>
      </c>
      <c r="F12" s="28"/>
      <c r="G12" s="28">
        <v>100</v>
      </c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33" customHeight="1" x14ac:dyDescent="0.3">
      <c r="A13" s="24">
        <v>9</v>
      </c>
      <c r="B13" s="17" t="s">
        <v>629</v>
      </c>
      <c r="C13" s="26" t="s">
        <v>617</v>
      </c>
      <c r="D13" s="27" t="s">
        <v>612</v>
      </c>
      <c r="E13" s="17" t="s">
        <v>38</v>
      </c>
      <c r="F13" s="28"/>
      <c r="G13" s="28">
        <v>240</v>
      </c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18.75" customHeight="1" x14ac:dyDescent="0.3">
      <c r="A14" s="24">
        <v>10</v>
      </c>
      <c r="B14" s="17" t="s">
        <v>631</v>
      </c>
      <c r="C14" s="26" t="s">
        <v>632</v>
      </c>
      <c r="D14" s="27" t="s">
        <v>633</v>
      </c>
      <c r="E14" s="17" t="s">
        <v>38</v>
      </c>
      <c r="F14" s="28"/>
      <c r="G14" s="28">
        <v>75</v>
      </c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15.6" x14ac:dyDescent="0.3">
      <c r="A15" s="24">
        <v>11</v>
      </c>
      <c r="B15" s="17" t="s">
        <v>631</v>
      </c>
      <c r="C15" s="26" t="s">
        <v>636</v>
      </c>
      <c r="D15" s="27" t="s">
        <v>93</v>
      </c>
      <c r="E15" s="17" t="s">
        <v>38</v>
      </c>
      <c r="F15" s="28"/>
      <c r="G15" s="28">
        <v>9300</v>
      </c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ht="15.6" x14ac:dyDescent="0.3">
      <c r="A16" s="24">
        <v>12</v>
      </c>
      <c r="B16" s="17" t="s">
        <v>637</v>
      </c>
      <c r="C16" s="26" t="s">
        <v>638</v>
      </c>
      <c r="D16" s="27" t="s">
        <v>93</v>
      </c>
      <c r="E16" s="17" t="s">
        <v>38</v>
      </c>
      <c r="F16" s="28"/>
      <c r="G16" s="28">
        <v>1400</v>
      </c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39.75" customHeight="1" x14ac:dyDescent="0.3">
      <c r="A17" s="24">
        <v>13</v>
      </c>
      <c r="B17" s="17" t="s">
        <v>639</v>
      </c>
      <c r="C17" s="26" t="s">
        <v>542</v>
      </c>
      <c r="D17" s="27" t="s">
        <v>93</v>
      </c>
      <c r="E17" s="17" t="s">
        <v>38</v>
      </c>
      <c r="F17" s="57">
        <v>3000</v>
      </c>
      <c r="G17" s="28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ht="28.8" x14ac:dyDescent="0.3">
      <c r="A18" s="24">
        <v>14</v>
      </c>
      <c r="B18" s="17" t="s">
        <v>639</v>
      </c>
      <c r="C18" s="26" t="s">
        <v>593</v>
      </c>
      <c r="D18" s="27" t="s">
        <v>93</v>
      </c>
      <c r="E18" s="17" t="s">
        <v>38</v>
      </c>
      <c r="F18" s="57">
        <v>3000</v>
      </c>
      <c r="G18" s="28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28.8" x14ac:dyDescent="0.3">
      <c r="A19" s="24">
        <v>15</v>
      </c>
      <c r="B19" s="17" t="s">
        <v>639</v>
      </c>
      <c r="C19" s="26" t="s">
        <v>594</v>
      </c>
      <c r="D19" s="27" t="s">
        <v>93</v>
      </c>
      <c r="E19" s="17" t="s">
        <v>38</v>
      </c>
      <c r="F19" s="57">
        <v>3000</v>
      </c>
      <c r="G19" s="28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5.6" x14ac:dyDescent="0.3">
      <c r="A20" s="24">
        <v>16</v>
      </c>
      <c r="B20" s="17" t="s">
        <v>640</v>
      </c>
      <c r="C20" s="26" t="s">
        <v>641</v>
      </c>
      <c r="D20" s="27" t="s">
        <v>93</v>
      </c>
      <c r="E20" s="17" t="s">
        <v>38</v>
      </c>
      <c r="F20" s="28">
        <v>3500</v>
      </c>
      <c r="G20" s="230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28.8" x14ac:dyDescent="0.3">
      <c r="A21" s="24">
        <v>17</v>
      </c>
      <c r="B21" s="17" t="s">
        <v>642</v>
      </c>
      <c r="C21" s="26" t="s">
        <v>628</v>
      </c>
      <c r="D21" s="27" t="s">
        <v>612</v>
      </c>
      <c r="E21" s="17" t="s">
        <v>38</v>
      </c>
      <c r="F21" s="28"/>
      <c r="G21" s="230">
        <v>100</v>
      </c>
      <c r="H21" s="229" t="s">
        <v>592</v>
      </c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5.6" x14ac:dyDescent="0.3">
      <c r="A22" s="24">
        <v>18</v>
      </c>
      <c r="B22" s="17" t="s">
        <v>643</v>
      </c>
      <c r="C22" s="26" t="s">
        <v>644</v>
      </c>
      <c r="D22" s="27" t="s">
        <v>93</v>
      </c>
      <c r="E22" s="17" t="s">
        <v>38</v>
      </c>
      <c r="F22" s="28">
        <v>6000</v>
      </c>
      <c r="G22" s="230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5.6" x14ac:dyDescent="0.3">
      <c r="A23" s="24">
        <v>19</v>
      </c>
      <c r="B23" s="17" t="s">
        <v>645</v>
      </c>
      <c r="C23" s="26" t="s">
        <v>646</v>
      </c>
      <c r="D23" s="27" t="s">
        <v>93</v>
      </c>
      <c r="E23" s="17" t="s">
        <v>506</v>
      </c>
      <c r="F23" s="230"/>
      <c r="G23" s="227">
        <v>180</v>
      </c>
      <c r="H23" s="229" t="s">
        <v>592</v>
      </c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15.6" x14ac:dyDescent="0.3">
      <c r="A24" s="24">
        <v>20</v>
      </c>
      <c r="B24" s="231" t="s">
        <v>647</v>
      </c>
      <c r="C24" s="230" t="s">
        <v>648</v>
      </c>
      <c r="D24" s="27" t="s">
        <v>93</v>
      </c>
      <c r="E24" s="17" t="s">
        <v>506</v>
      </c>
      <c r="F24" s="57"/>
      <c r="G24" s="230">
        <v>972</v>
      </c>
      <c r="H24" s="229" t="s">
        <v>592</v>
      </c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15.6" x14ac:dyDescent="0.3">
      <c r="A25" s="24"/>
      <c r="B25" s="36"/>
      <c r="C25" s="26"/>
      <c r="D25" s="27" t="s">
        <v>52</v>
      </c>
      <c r="E25" s="27"/>
      <c r="F25" s="59">
        <f>F3+F4+F5+F6+F7+F8+F9+F10+F10+F12+F13+F14+F15+F16+F17+F18+F19+F20+F21+F22+F23+F24</f>
        <v>4257</v>
      </c>
      <c r="G25" s="59">
        <f>G4+G5+G6+G7+G8+G9+G10+G11+G12+G13+G14+G15+G16+G17+G18+G19+G20+G21+G22+G23+G24</f>
        <v>16048</v>
      </c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15.6" x14ac:dyDescent="0.3">
      <c r="A26" s="24"/>
      <c r="B26" s="36"/>
      <c r="C26" s="241" t="s">
        <v>73</v>
      </c>
      <c r="D26" s="240"/>
      <c r="E26" s="27"/>
      <c r="F26" s="232"/>
      <c r="G26" s="233">
        <f>F25-G25</f>
        <v>-11791</v>
      </c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14.4" x14ac:dyDescent="0.3">
      <c r="A27" s="67"/>
      <c r="B27" s="67"/>
      <c r="C27" s="67"/>
      <c r="D27" s="67"/>
      <c r="E27" s="67"/>
      <c r="F27" s="67"/>
      <c r="G27" s="67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14.4" x14ac:dyDescent="0.3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14.4" x14ac:dyDescent="0.3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ht="14.4" x14ac:dyDescent="0.3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ht="14.4" x14ac:dyDescent="0.3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14.4" x14ac:dyDescent="0.3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14.4" x14ac:dyDescent="0.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14.4" x14ac:dyDescent="0.3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4.4" x14ac:dyDescent="0.3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14.4" x14ac:dyDescent="0.3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ht="14.4" x14ac:dyDescent="0.3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14.4" x14ac:dyDescent="0.3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14.4" x14ac:dyDescent="0.3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14.4" x14ac:dyDescent="0.3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14.4" x14ac:dyDescent="0.3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ht="14.4" x14ac:dyDescent="0.3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14.4" x14ac:dyDescent="0.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ht="14.4" x14ac:dyDescent="0.3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14.4" x14ac:dyDescent="0.3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14.4" x14ac:dyDescent="0.3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14.4" x14ac:dyDescent="0.3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14.4" x14ac:dyDescent="0.3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14.4" x14ac:dyDescent="0.3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14.4" x14ac:dyDescent="0.3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14.4" x14ac:dyDescent="0.3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14.4" x14ac:dyDescent="0.3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ht="14.4" x14ac:dyDescent="0.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14.4" x14ac:dyDescent="0.3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ht="14.4" x14ac:dyDescent="0.3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ht="14.4" x14ac:dyDescent="0.3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ht="14.4" x14ac:dyDescent="0.3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14.4" x14ac:dyDescent="0.3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ht="14.4" x14ac:dyDescent="0.3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ht="14.4" x14ac:dyDescent="0.3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4.4" x14ac:dyDescent="0.3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4.4" x14ac:dyDescent="0.3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4.4" x14ac:dyDescent="0.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4.4" x14ac:dyDescent="0.3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4.4" x14ac:dyDescent="0.3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4.4" x14ac:dyDescent="0.3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4.4" x14ac:dyDescent="0.3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4.4" x14ac:dyDescent="0.3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4.4" x14ac:dyDescent="0.3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4.4" x14ac:dyDescent="0.3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4.4" x14ac:dyDescent="0.3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4.4" x14ac:dyDescent="0.3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4.4" x14ac:dyDescent="0.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4.4" x14ac:dyDescent="0.3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4.4" x14ac:dyDescent="0.3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4.4" x14ac:dyDescent="0.3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4.4" x14ac:dyDescent="0.3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4.4" x14ac:dyDescent="0.3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4.4" x14ac:dyDescent="0.3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4.4" x14ac:dyDescent="0.3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4.4" x14ac:dyDescent="0.3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4.4" x14ac:dyDescent="0.3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4.4" x14ac:dyDescent="0.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4.4" x14ac:dyDescent="0.3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4.4" x14ac:dyDescent="0.3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4.4" x14ac:dyDescent="0.3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4.4" x14ac:dyDescent="0.3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4.4" x14ac:dyDescent="0.3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4.4" x14ac:dyDescent="0.3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4.4" x14ac:dyDescent="0.3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4.4" x14ac:dyDescent="0.3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4.4" x14ac:dyDescent="0.3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4.4" x14ac:dyDescent="0.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4.4" x14ac:dyDescent="0.3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4.4" x14ac:dyDescent="0.3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4.4" x14ac:dyDescent="0.3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4.4" x14ac:dyDescent="0.3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4.4" x14ac:dyDescent="0.3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4.4" x14ac:dyDescent="0.3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4.4" x14ac:dyDescent="0.3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4.4" x14ac:dyDescent="0.3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4.4" x14ac:dyDescent="0.3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4.4" x14ac:dyDescent="0.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4.4" x14ac:dyDescent="0.3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4.4" x14ac:dyDescent="0.3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4.4" x14ac:dyDescent="0.3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4.4" x14ac:dyDescent="0.3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4.4" x14ac:dyDescent="0.3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4.4" x14ac:dyDescent="0.3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4.4" x14ac:dyDescent="0.3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4.4" x14ac:dyDescent="0.3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4.4" x14ac:dyDescent="0.3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4.4" x14ac:dyDescent="0.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4.4" x14ac:dyDescent="0.3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4.4" x14ac:dyDescent="0.3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4.4" x14ac:dyDescent="0.3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4.4" x14ac:dyDescent="0.3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4.4" x14ac:dyDescent="0.3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4.4" x14ac:dyDescent="0.3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4.4" x14ac:dyDescent="0.3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4.4" x14ac:dyDescent="0.3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4.4" x14ac:dyDescent="0.3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4.4" x14ac:dyDescent="0.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4.4" x14ac:dyDescent="0.3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4.4" x14ac:dyDescent="0.3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4.4" x14ac:dyDescent="0.3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4.4" x14ac:dyDescent="0.3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4.4" x14ac:dyDescent="0.3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4.4" x14ac:dyDescent="0.3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4.4" x14ac:dyDescent="0.3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4.4" x14ac:dyDescent="0.3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4.4" x14ac:dyDescent="0.3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4.4" x14ac:dyDescent="0.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4.4" x14ac:dyDescent="0.3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4.4" x14ac:dyDescent="0.3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4.4" x14ac:dyDescent="0.3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4.4" x14ac:dyDescent="0.3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4.4" x14ac:dyDescent="0.3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4.4" x14ac:dyDescent="0.3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4.4" x14ac:dyDescent="0.3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4.4" x14ac:dyDescent="0.3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4.4" x14ac:dyDescent="0.3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4.4" x14ac:dyDescent="0.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4.4" x14ac:dyDescent="0.3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4.4" x14ac:dyDescent="0.3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4.4" x14ac:dyDescent="0.3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4.4" x14ac:dyDescent="0.3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4.4" x14ac:dyDescent="0.3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4.4" x14ac:dyDescent="0.3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4.4" x14ac:dyDescent="0.3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4.4" x14ac:dyDescent="0.3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4.4" x14ac:dyDescent="0.3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4.4" x14ac:dyDescent="0.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4.4" x14ac:dyDescent="0.3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4.4" x14ac:dyDescent="0.3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4.4" x14ac:dyDescent="0.3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4.4" x14ac:dyDescent="0.3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4.4" x14ac:dyDescent="0.3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4.4" x14ac:dyDescent="0.3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4.4" x14ac:dyDescent="0.3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4.4" x14ac:dyDescent="0.3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4.4" x14ac:dyDescent="0.3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4.4" x14ac:dyDescent="0.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4.4" x14ac:dyDescent="0.3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4.4" x14ac:dyDescent="0.3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4.4" x14ac:dyDescent="0.3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4.4" x14ac:dyDescent="0.3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4.4" x14ac:dyDescent="0.3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4.4" x14ac:dyDescent="0.3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4.4" x14ac:dyDescent="0.3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4.4" x14ac:dyDescent="0.3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4.4" x14ac:dyDescent="0.3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4.4" x14ac:dyDescent="0.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4.4" x14ac:dyDescent="0.3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4.4" x14ac:dyDescent="0.3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4.4" x14ac:dyDescent="0.3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4.4" x14ac:dyDescent="0.3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4.4" x14ac:dyDescent="0.3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4.4" x14ac:dyDescent="0.3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4.4" x14ac:dyDescent="0.3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4.4" x14ac:dyDescent="0.3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4.4" x14ac:dyDescent="0.3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4.4" x14ac:dyDescent="0.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4.4" x14ac:dyDescent="0.3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4.4" x14ac:dyDescent="0.3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4.4" x14ac:dyDescent="0.3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4.4" x14ac:dyDescent="0.3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4.4" x14ac:dyDescent="0.3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4.4" x14ac:dyDescent="0.3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4.4" x14ac:dyDescent="0.3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4.4" x14ac:dyDescent="0.3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4.4" x14ac:dyDescent="0.3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4.4" x14ac:dyDescent="0.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4.4" x14ac:dyDescent="0.3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4.4" x14ac:dyDescent="0.3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4.4" x14ac:dyDescent="0.3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4.4" x14ac:dyDescent="0.3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4.4" x14ac:dyDescent="0.3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4.4" x14ac:dyDescent="0.3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4.4" x14ac:dyDescent="0.3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4.4" x14ac:dyDescent="0.3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4.4" x14ac:dyDescent="0.3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4.4" x14ac:dyDescent="0.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4.4" x14ac:dyDescent="0.3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4.4" x14ac:dyDescent="0.3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4.4" x14ac:dyDescent="0.3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4.4" x14ac:dyDescent="0.3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4.4" x14ac:dyDescent="0.3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4.4" x14ac:dyDescent="0.3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4.4" x14ac:dyDescent="0.3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4.4" x14ac:dyDescent="0.3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4.4" x14ac:dyDescent="0.3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4.4" x14ac:dyDescent="0.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4.4" x14ac:dyDescent="0.3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4.4" x14ac:dyDescent="0.3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4.4" x14ac:dyDescent="0.3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4.4" x14ac:dyDescent="0.3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4.4" x14ac:dyDescent="0.3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4.4" x14ac:dyDescent="0.3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4.4" x14ac:dyDescent="0.3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4.4" x14ac:dyDescent="0.3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4.4" x14ac:dyDescent="0.3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4.4" x14ac:dyDescent="0.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4.4" x14ac:dyDescent="0.3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4.4" x14ac:dyDescent="0.3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4.4" x14ac:dyDescent="0.3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4.4" x14ac:dyDescent="0.3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4.4" x14ac:dyDescent="0.3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4.4" x14ac:dyDescent="0.3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4.4" x14ac:dyDescent="0.3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4.4" x14ac:dyDescent="0.3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4.4" x14ac:dyDescent="0.3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4.4" x14ac:dyDescent="0.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4.4" x14ac:dyDescent="0.3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4.4" x14ac:dyDescent="0.3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4.4" x14ac:dyDescent="0.3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4.4" x14ac:dyDescent="0.3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4.4" x14ac:dyDescent="0.3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4.4" x14ac:dyDescent="0.3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4.4" x14ac:dyDescent="0.3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4.4" x14ac:dyDescent="0.3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4.4" x14ac:dyDescent="0.3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4.4" x14ac:dyDescent="0.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4.4" x14ac:dyDescent="0.3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4.4" x14ac:dyDescent="0.3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4.4" x14ac:dyDescent="0.3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4.4" x14ac:dyDescent="0.3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4.4" x14ac:dyDescent="0.3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4.4" x14ac:dyDescent="0.3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4.4" x14ac:dyDescent="0.3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4.4" x14ac:dyDescent="0.3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4.4" x14ac:dyDescent="0.3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4.4" x14ac:dyDescent="0.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4.4" x14ac:dyDescent="0.3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4.4" x14ac:dyDescent="0.3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4.4" x14ac:dyDescent="0.3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4.4" x14ac:dyDescent="0.3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4.4" x14ac:dyDescent="0.3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4.4" x14ac:dyDescent="0.3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4.4" x14ac:dyDescent="0.3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4.4" x14ac:dyDescent="0.3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4.4" x14ac:dyDescent="0.3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4.4" x14ac:dyDescent="0.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4.4" x14ac:dyDescent="0.3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4.4" x14ac:dyDescent="0.3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4.4" x14ac:dyDescent="0.3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4.4" x14ac:dyDescent="0.3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4.4" x14ac:dyDescent="0.3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4.4" x14ac:dyDescent="0.3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4.4" x14ac:dyDescent="0.3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4.4" x14ac:dyDescent="0.3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4.4" x14ac:dyDescent="0.3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4.4" x14ac:dyDescent="0.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4.4" x14ac:dyDescent="0.3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4.4" x14ac:dyDescent="0.3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4.4" x14ac:dyDescent="0.3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4.4" x14ac:dyDescent="0.3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4.4" x14ac:dyDescent="0.3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4.4" x14ac:dyDescent="0.3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4.4" x14ac:dyDescent="0.3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4.4" x14ac:dyDescent="0.3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4.4" x14ac:dyDescent="0.3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4.4" x14ac:dyDescent="0.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4.4" x14ac:dyDescent="0.3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4.4" x14ac:dyDescent="0.3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4.4" x14ac:dyDescent="0.3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4.4" x14ac:dyDescent="0.3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4.4" x14ac:dyDescent="0.3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4.4" x14ac:dyDescent="0.3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4.4" x14ac:dyDescent="0.3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4.4" x14ac:dyDescent="0.3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4.4" x14ac:dyDescent="0.3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4.4" x14ac:dyDescent="0.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4.4" x14ac:dyDescent="0.3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4.4" x14ac:dyDescent="0.3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4.4" x14ac:dyDescent="0.3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4.4" x14ac:dyDescent="0.3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4.4" x14ac:dyDescent="0.3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4.4" x14ac:dyDescent="0.3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4.4" x14ac:dyDescent="0.3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4.4" x14ac:dyDescent="0.3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4.4" x14ac:dyDescent="0.3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4.4" x14ac:dyDescent="0.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4.4" x14ac:dyDescent="0.3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4.4" x14ac:dyDescent="0.3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4.4" x14ac:dyDescent="0.3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4.4" x14ac:dyDescent="0.3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4.4" x14ac:dyDescent="0.3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4.4" x14ac:dyDescent="0.3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4.4" x14ac:dyDescent="0.3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4.4" x14ac:dyDescent="0.3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4.4" x14ac:dyDescent="0.3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4.4" x14ac:dyDescent="0.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4.4" x14ac:dyDescent="0.3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4.4" x14ac:dyDescent="0.3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4.4" x14ac:dyDescent="0.3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4.4" x14ac:dyDescent="0.3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4.4" x14ac:dyDescent="0.3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4.4" x14ac:dyDescent="0.3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4.4" x14ac:dyDescent="0.3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4.4" x14ac:dyDescent="0.3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4.4" x14ac:dyDescent="0.3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4.4" x14ac:dyDescent="0.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4.4" x14ac:dyDescent="0.3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4.4" x14ac:dyDescent="0.3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4.4" x14ac:dyDescent="0.3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4.4" x14ac:dyDescent="0.3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4.4" x14ac:dyDescent="0.3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4.4" x14ac:dyDescent="0.3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4.4" x14ac:dyDescent="0.3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4.4" x14ac:dyDescent="0.3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4.4" x14ac:dyDescent="0.3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4.4" x14ac:dyDescent="0.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4.4" x14ac:dyDescent="0.3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4.4" x14ac:dyDescent="0.3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4.4" x14ac:dyDescent="0.3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4.4" x14ac:dyDescent="0.3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4.4" x14ac:dyDescent="0.3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4.4" x14ac:dyDescent="0.3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4.4" x14ac:dyDescent="0.3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4.4" x14ac:dyDescent="0.3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4.4" x14ac:dyDescent="0.3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4.4" x14ac:dyDescent="0.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4.4" x14ac:dyDescent="0.3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4.4" x14ac:dyDescent="0.3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4.4" x14ac:dyDescent="0.3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4.4" x14ac:dyDescent="0.3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4.4" x14ac:dyDescent="0.3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4.4" x14ac:dyDescent="0.3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4.4" x14ac:dyDescent="0.3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4.4" x14ac:dyDescent="0.3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4.4" x14ac:dyDescent="0.3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4.4" x14ac:dyDescent="0.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4.4" x14ac:dyDescent="0.3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4.4" x14ac:dyDescent="0.3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4.4" x14ac:dyDescent="0.3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4.4" x14ac:dyDescent="0.3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4.4" x14ac:dyDescent="0.3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4.4" x14ac:dyDescent="0.3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4.4" x14ac:dyDescent="0.3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4.4" x14ac:dyDescent="0.3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4.4" x14ac:dyDescent="0.3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4.4" x14ac:dyDescent="0.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4.4" x14ac:dyDescent="0.3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4.4" x14ac:dyDescent="0.3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4.4" x14ac:dyDescent="0.3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4.4" x14ac:dyDescent="0.3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4.4" x14ac:dyDescent="0.3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4.4" x14ac:dyDescent="0.3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4.4" x14ac:dyDescent="0.3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4.4" x14ac:dyDescent="0.3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4.4" x14ac:dyDescent="0.3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4.4" x14ac:dyDescent="0.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4.4" x14ac:dyDescent="0.3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4.4" x14ac:dyDescent="0.3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4.4" x14ac:dyDescent="0.3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4.4" x14ac:dyDescent="0.3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4.4" x14ac:dyDescent="0.3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4.4" x14ac:dyDescent="0.3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4.4" x14ac:dyDescent="0.3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4.4" x14ac:dyDescent="0.3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4.4" x14ac:dyDescent="0.3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4.4" x14ac:dyDescent="0.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4.4" x14ac:dyDescent="0.3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4.4" x14ac:dyDescent="0.3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4.4" x14ac:dyDescent="0.3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4.4" x14ac:dyDescent="0.3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4.4" x14ac:dyDescent="0.3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4.4" x14ac:dyDescent="0.3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4.4" x14ac:dyDescent="0.3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4.4" x14ac:dyDescent="0.3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4.4" x14ac:dyDescent="0.3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4.4" x14ac:dyDescent="0.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4.4" x14ac:dyDescent="0.3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4.4" x14ac:dyDescent="0.3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4.4" x14ac:dyDescent="0.3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4.4" x14ac:dyDescent="0.3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4.4" x14ac:dyDescent="0.3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4.4" x14ac:dyDescent="0.3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4.4" x14ac:dyDescent="0.3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4.4" x14ac:dyDescent="0.3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4.4" x14ac:dyDescent="0.3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4.4" x14ac:dyDescent="0.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4.4" x14ac:dyDescent="0.3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4.4" x14ac:dyDescent="0.3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4.4" x14ac:dyDescent="0.3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4.4" x14ac:dyDescent="0.3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4.4" x14ac:dyDescent="0.3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4.4" x14ac:dyDescent="0.3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4.4" x14ac:dyDescent="0.3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4.4" x14ac:dyDescent="0.3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4.4" x14ac:dyDescent="0.3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4.4" x14ac:dyDescent="0.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4.4" x14ac:dyDescent="0.3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4.4" x14ac:dyDescent="0.3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4.4" x14ac:dyDescent="0.3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4.4" x14ac:dyDescent="0.3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4.4" x14ac:dyDescent="0.3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4.4" x14ac:dyDescent="0.3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4.4" x14ac:dyDescent="0.3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4.4" x14ac:dyDescent="0.3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4.4" x14ac:dyDescent="0.3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4.4" x14ac:dyDescent="0.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4.4" x14ac:dyDescent="0.3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4.4" x14ac:dyDescent="0.3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4.4" x14ac:dyDescent="0.3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4.4" x14ac:dyDescent="0.3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4.4" x14ac:dyDescent="0.3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4.4" x14ac:dyDescent="0.3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4.4" x14ac:dyDescent="0.3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4.4" x14ac:dyDescent="0.3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4.4" x14ac:dyDescent="0.3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4.4" x14ac:dyDescent="0.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4.4" x14ac:dyDescent="0.3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4.4" x14ac:dyDescent="0.3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4.4" x14ac:dyDescent="0.3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4.4" x14ac:dyDescent="0.3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4.4" x14ac:dyDescent="0.3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4.4" x14ac:dyDescent="0.3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4.4" x14ac:dyDescent="0.3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4.4" x14ac:dyDescent="0.3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4.4" x14ac:dyDescent="0.3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4.4" x14ac:dyDescent="0.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4.4" x14ac:dyDescent="0.3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4.4" x14ac:dyDescent="0.3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4.4" x14ac:dyDescent="0.3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4.4" x14ac:dyDescent="0.3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4.4" x14ac:dyDescent="0.3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4.4" x14ac:dyDescent="0.3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4.4" x14ac:dyDescent="0.3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4.4" x14ac:dyDescent="0.3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4.4" x14ac:dyDescent="0.3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4.4" x14ac:dyDescent="0.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4.4" x14ac:dyDescent="0.3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4.4" x14ac:dyDescent="0.3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4.4" x14ac:dyDescent="0.3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4.4" x14ac:dyDescent="0.3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4.4" x14ac:dyDescent="0.3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4.4" x14ac:dyDescent="0.3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4.4" x14ac:dyDescent="0.3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4.4" x14ac:dyDescent="0.3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4.4" x14ac:dyDescent="0.3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4.4" x14ac:dyDescent="0.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4.4" x14ac:dyDescent="0.3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4.4" x14ac:dyDescent="0.3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4.4" x14ac:dyDescent="0.3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4.4" x14ac:dyDescent="0.3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4.4" x14ac:dyDescent="0.3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4.4" x14ac:dyDescent="0.3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4.4" x14ac:dyDescent="0.3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4.4" x14ac:dyDescent="0.3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4.4" x14ac:dyDescent="0.3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4.4" x14ac:dyDescent="0.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4.4" x14ac:dyDescent="0.3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4.4" x14ac:dyDescent="0.3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4.4" x14ac:dyDescent="0.3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4.4" x14ac:dyDescent="0.3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4.4" x14ac:dyDescent="0.3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4.4" x14ac:dyDescent="0.3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4.4" x14ac:dyDescent="0.3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4.4" x14ac:dyDescent="0.3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4.4" x14ac:dyDescent="0.3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4.4" x14ac:dyDescent="0.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4.4" x14ac:dyDescent="0.3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4.4" x14ac:dyDescent="0.3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4.4" x14ac:dyDescent="0.3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4.4" x14ac:dyDescent="0.3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4.4" x14ac:dyDescent="0.3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4.4" x14ac:dyDescent="0.3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4.4" x14ac:dyDescent="0.3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4.4" x14ac:dyDescent="0.3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4.4" x14ac:dyDescent="0.3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4.4" x14ac:dyDescent="0.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4.4" x14ac:dyDescent="0.3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4.4" x14ac:dyDescent="0.3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4.4" x14ac:dyDescent="0.3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4.4" x14ac:dyDescent="0.3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4.4" x14ac:dyDescent="0.3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4.4" x14ac:dyDescent="0.3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4.4" x14ac:dyDescent="0.3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4.4" x14ac:dyDescent="0.3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4.4" x14ac:dyDescent="0.3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4.4" x14ac:dyDescent="0.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4.4" x14ac:dyDescent="0.3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4.4" x14ac:dyDescent="0.3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4.4" x14ac:dyDescent="0.3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4.4" x14ac:dyDescent="0.3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4.4" x14ac:dyDescent="0.3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4.4" x14ac:dyDescent="0.3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4.4" x14ac:dyDescent="0.3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4.4" x14ac:dyDescent="0.3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4.4" x14ac:dyDescent="0.3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4.4" x14ac:dyDescent="0.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4.4" x14ac:dyDescent="0.3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4.4" x14ac:dyDescent="0.3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4.4" x14ac:dyDescent="0.3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4.4" x14ac:dyDescent="0.3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4.4" x14ac:dyDescent="0.3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4.4" x14ac:dyDescent="0.3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4.4" x14ac:dyDescent="0.3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4.4" x14ac:dyDescent="0.3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4.4" x14ac:dyDescent="0.3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4.4" x14ac:dyDescent="0.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4.4" x14ac:dyDescent="0.3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4.4" x14ac:dyDescent="0.3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4.4" x14ac:dyDescent="0.3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4.4" x14ac:dyDescent="0.3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4.4" x14ac:dyDescent="0.3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4.4" x14ac:dyDescent="0.3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4.4" x14ac:dyDescent="0.3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4.4" x14ac:dyDescent="0.3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4.4" x14ac:dyDescent="0.3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4.4" x14ac:dyDescent="0.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4.4" x14ac:dyDescent="0.3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4.4" x14ac:dyDescent="0.3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4.4" x14ac:dyDescent="0.3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4.4" x14ac:dyDescent="0.3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4.4" x14ac:dyDescent="0.3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4.4" x14ac:dyDescent="0.3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4.4" x14ac:dyDescent="0.3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4.4" x14ac:dyDescent="0.3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4.4" x14ac:dyDescent="0.3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4.4" x14ac:dyDescent="0.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4.4" x14ac:dyDescent="0.3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4.4" x14ac:dyDescent="0.3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4.4" x14ac:dyDescent="0.3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4.4" x14ac:dyDescent="0.3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4.4" x14ac:dyDescent="0.3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4.4" x14ac:dyDescent="0.3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4.4" x14ac:dyDescent="0.3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4.4" x14ac:dyDescent="0.3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4.4" x14ac:dyDescent="0.3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4.4" x14ac:dyDescent="0.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4.4" x14ac:dyDescent="0.3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4.4" x14ac:dyDescent="0.3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4.4" x14ac:dyDescent="0.3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4.4" x14ac:dyDescent="0.3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4.4" x14ac:dyDescent="0.3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4.4" x14ac:dyDescent="0.3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4.4" x14ac:dyDescent="0.3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4.4" x14ac:dyDescent="0.3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4.4" x14ac:dyDescent="0.3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4.4" x14ac:dyDescent="0.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4.4" x14ac:dyDescent="0.3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4.4" x14ac:dyDescent="0.3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4.4" x14ac:dyDescent="0.3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4.4" x14ac:dyDescent="0.3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4.4" x14ac:dyDescent="0.3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4.4" x14ac:dyDescent="0.3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4.4" x14ac:dyDescent="0.3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4.4" x14ac:dyDescent="0.3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4.4" x14ac:dyDescent="0.3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4.4" x14ac:dyDescent="0.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4.4" x14ac:dyDescent="0.3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4.4" x14ac:dyDescent="0.3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4.4" x14ac:dyDescent="0.3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4.4" x14ac:dyDescent="0.3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4.4" x14ac:dyDescent="0.3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4.4" x14ac:dyDescent="0.3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4.4" x14ac:dyDescent="0.3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4.4" x14ac:dyDescent="0.3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4.4" x14ac:dyDescent="0.3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4.4" x14ac:dyDescent="0.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4.4" x14ac:dyDescent="0.3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4.4" x14ac:dyDescent="0.3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4.4" x14ac:dyDescent="0.3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4.4" x14ac:dyDescent="0.3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4.4" x14ac:dyDescent="0.3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4.4" x14ac:dyDescent="0.3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4.4" x14ac:dyDescent="0.3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4.4" x14ac:dyDescent="0.3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4.4" x14ac:dyDescent="0.3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4.4" x14ac:dyDescent="0.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4.4" x14ac:dyDescent="0.3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4.4" x14ac:dyDescent="0.3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4.4" x14ac:dyDescent="0.3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4.4" x14ac:dyDescent="0.3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4.4" x14ac:dyDescent="0.3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4.4" x14ac:dyDescent="0.3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4.4" x14ac:dyDescent="0.3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4.4" x14ac:dyDescent="0.3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4.4" x14ac:dyDescent="0.3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4.4" x14ac:dyDescent="0.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4.4" x14ac:dyDescent="0.3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4.4" x14ac:dyDescent="0.3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4.4" x14ac:dyDescent="0.3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4.4" x14ac:dyDescent="0.3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4.4" x14ac:dyDescent="0.3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4.4" x14ac:dyDescent="0.3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4.4" x14ac:dyDescent="0.3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4.4" x14ac:dyDescent="0.3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4.4" x14ac:dyDescent="0.3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4.4" x14ac:dyDescent="0.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4.4" x14ac:dyDescent="0.3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4.4" x14ac:dyDescent="0.3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4.4" x14ac:dyDescent="0.3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4.4" x14ac:dyDescent="0.3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4.4" x14ac:dyDescent="0.3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4.4" x14ac:dyDescent="0.3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4.4" x14ac:dyDescent="0.3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4.4" x14ac:dyDescent="0.3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4.4" x14ac:dyDescent="0.3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4.4" x14ac:dyDescent="0.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4.4" x14ac:dyDescent="0.3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4.4" x14ac:dyDescent="0.3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4.4" x14ac:dyDescent="0.3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4.4" x14ac:dyDescent="0.3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4.4" x14ac:dyDescent="0.3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4.4" x14ac:dyDescent="0.3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4.4" x14ac:dyDescent="0.3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4.4" x14ac:dyDescent="0.3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4.4" x14ac:dyDescent="0.3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4.4" x14ac:dyDescent="0.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4.4" x14ac:dyDescent="0.3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4.4" x14ac:dyDescent="0.3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4.4" x14ac:dyDescent="0.3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4.4" x14ac:dyDescent="0.3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4.4" x14ac:dyDescent="0.3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4.4" x14ac:dyDescent="0.3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4.4" x14ac:dyDescent="0.3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4.4" x14ac:dyDescent="0.3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4.4" x14ac:dyDescent="0.3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4.4" x14ac:dyDescent="0.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4.4" x14ac:dyDescent="0.3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4.4" x14ac:dyDescent="0.3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4.4" x14ac:dyDescent="0.3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4.4" x14ac:dyDescent="0.3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4.4" x14ac:dyDescent="0.3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4.4" x14ac:dyDescent="0.3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4.4" x14ac:dyDescent="0.3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4.4" x14ac:dyDescent="0.3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4.4" x14ac:dyDescent="0.3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4.4" x14ac:dyDescent="0.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4.4" x14ac:dyDescent="0.3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4.4" x14ac:dyDescent="0.3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4.4" x14ac:dyDescent="0.3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4.4" x14ac:dyDescent="0.3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4.4" x14ac:dyDescent="0.3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4.4" x14ac:dyDescent="0.3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4.4" x14ac:dyDescent="0.3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4.4" x14ac:dyDescent="0.3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4.4" x14ac:dyDescent="0.3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4.4" x14ac:dyDescent="0.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4.4" x14ac:dyDescent="0.3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4.4" x14ac:dyDescent="0.3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4.4" x14ac:dyDescent="0.3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4.4" x14ac:dyDescent="0.3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4.4" x14ac:dyDescent="0.3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4.4" x14ac:dyDescent="0.3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4.4" x14ac:dyDescent="0.3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4.4" x14ac:dyDescent="0.3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4.4" x14ac:dyDescent="0.3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4.4" x14ac:dyDescent="0.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4.4" x14ac:dyDescent="0.3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4.4" x14ac:dyDescent="0.3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4.4" x14ac:dyDescent="0.3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4.4" x14ac:dyDescent="0.3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4.4" x14ac:dyDescent="0.3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4.4" x14ac:dyDescent="0.3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4.4" x14ac:dyDescent="0.3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4.4" x14ac:dyDescent="0.3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4.4" x14ac:dyDescent="0.3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4.4" x14ac:dyDescent="0.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4.4" x14ac:dyDescent="0.3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4.4" x14ac:dyDescent="0.3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4.4" x14ac:dyDescent="0.3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4.4" x14ac:dyDescent="0.3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4.4" x14ac:dyDescent="0.3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4.4" x14ac:dyDescent="0.3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4.4" x14ac:dyDescent="0.3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4.4" x14ac:dyDescent="0.3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4.4" x14ac:dyDescent="0.3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4.4" x14ac:dyDescent="0.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4.4" x14ac:dyDescent="0.3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4.4" x14ac:dyDescent="0.3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4.4" x14ac:dyDescent="0.3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4.4" x14ac:dyDescent="0.3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4.4" x14ac:dyDescent="0.3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4.4" x14ac:dyDescent="0.3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4.4" x14ac:dyDescent="0.3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4.4" x14ac:dyDescent="0.3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4.4" x14ac:dyDescent="0.3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4.4" x14ac:dyDescent="0.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4.4" x14ac:dyDescent="0.3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4.4" x14ac:dyDescent="0.3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4.4" x14ac:dyDescent="0.3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4.4" x14ac:dyDescent="0.3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4.4" x14ac:dyDescent="0.3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4.4" x14ac:dyDescent="0.3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4.4" x14ac:dyDescent="0.3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4.4" x14ac:dyDescent="0.3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4.4" x14ac:dyDescent="0.3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4.4" x14ac:dyDescent="0.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4.4" x14ac:dyDescent="0.3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4.4" x14ac:dyDescent="0.3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4.4" x14ac:dyDescent="0.3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4.4" x14ac:dyDescent="0.3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4.4" x14ac:dyDescent="0.3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4.4" x14ac:dyDescent="0.3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4.4" x14ac:dyDescent="0.3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4.4" x14ac:dyDescent="0.3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4.4" x14ac:dyDescent="0.3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4.4" x14ac:dyDescent="0.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4.4" x14ac:dyDescent="0.3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4.4" x14ac:dyDescent="0.3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4.4" x14ac:dyDescent="0.3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4.4" x14ac:dyDescent="0.3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4.4" x14ac:dyDescent="0.3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4.4" x14ac:dyDescent="0.3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4.4" x14ac:dyDescent="0.3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4.4" x14ac:dyDescent="0.3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4.4" x14ac:dyDescent="0.3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4.4" x14ac:dyDescent="0.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4.4" x14ac:dyDescent="0.3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4.4" x14ac:dyDescent="0.3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4.4" x14ac:dyDescent="0.3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4.4" x14ac:dyDescent="0.3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4.4" x14ac:dyDescent="0.3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4.4" x14ac:dyDescent="0.3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4.4" x14ac:dyDescent="0.3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4.4" x14ac:dyDescent="0.3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4.4" x14ac:dyDescent="0.3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4.4" x14ac:dyDescent="0.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4.4" x14ac:dyDescent="0.3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4.4" x14ac:dyDescent="0.3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4.4" x14ac:dyDescent="0.3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4.4" x14ac:dyDescent="0.3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4.4" x14ac:dyDescent="0.3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4.4" x14ac:dyDescent="0.3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4.4" x14ac:dyDescent="0.3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4.4" x14ac:dyDescent="0.3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4.4" x14ac:dyDescent="0.3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4.4" x14ac:dyDescent="0.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4.4" x14ac:dyDescent="0.3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4.4" x14ac:dyDescent="0.3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4.4" x14ac:dyDescent="0.3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4.4" x14ac:dyDescent="0.3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4.4" x14ac:dyDescent="0.3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4.4" x14ac:dyDescent="0.3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4.4" x14ac:dyDescent="0.3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4.4" x14ac:dyDescent="0.3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4.4" x14ac:dyDescent="0.3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4.4" x14ac:dyDescent="0.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4.4" x14ac:dyDescent="0.3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4.4" x14ac:dyDescent="0.3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4.4" x14ac:dyDescent="0.3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4.4" x14ac:dyDescent="0.3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4.4" x14ac:dyDescent="0.3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4.4" x14ac:dyDescent="0.3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4.4" x14ac:dyDescent="0.3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4.4" x14ac:dyDescent="0.3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4.4" x14ac:dyDescent="0.3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4.4" x14ac:dyDescent="0.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4.4" x14ac:dyDescent="0.3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4.4" x14ac:dyDescent="0.3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4.4" x14ac:dyDescent="0.3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4.4" x14ac:dyDescent="0.3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4.4" x14ac:dyDescent="0.3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4.4" x14ac:dyDescent="0.3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4.4" x14ac:dyDescent="0.3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4.4" x14ac:dyDescent="0.3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4.4" x14ac:dyDescent="0.3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4.4" x14ac:dyDescent="0.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4.4" x14ac:dyDescent="0.3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4.4" x14ac:dyDescent="0.3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4.4" x14ac:dyDescent="0.3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4.4" x14ac:dyDescent="0.3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4.4" x14ac:dyDescent="0.3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4.4" x14ac:dyDescent="0.3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4.4" x14ac:dyDescent="0.3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4.4" x14ac:dyDescent="0.3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4.4" x14ac:dyDescent="0.3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4.4" x14ac:dyDescent="0.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4.4" x14ac:dyDescent="0.3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4.4" x14ac:dyDescent="0.3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4.4" x14ac:dyDescent="0.3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4.4" x14ac:dyDescent="0.3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4.4" x14ac:dyDescent="0.3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4.4" x14ac:dyDescent="0.3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4.4" x14ac:dyDescent="0.3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4.4" x14ac:dyDescent="0.3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4.4" x14ac:dyDescent="0.3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4.4" x14ac:dyDescent="0.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4.4" x14ac:dyDescent="0.3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4.4" x14ac:dyDescent="0.3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4.4" x14ac:dyDescent="0.3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4.4" x14ac:dyDescent="0.3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4.4" x14ac:dyDescent="0.3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4.4" x14ac:dyDescent="0.3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4.4" x14ac:dyDescent="0.3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4.4" x14ac:dyDescent="0.3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4.4" x14ac:dyDescent="0.3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4.4" x14ac:dyDescent="0.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4.4" x14ac:dyDescent="0.3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4.4" x14ac:dyDescent="0.3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4.4" x14ac:dyDescent="0.3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4.4" x14ac:dyDescent="0.3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4.4" x14ac:dyDescent="0.3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4.4" x14ac:dyDescent="0.3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4.4" x14ac:dyDescent="0.3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4.4" x14ac:dyDescent="0.3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4.4" x14ac:dyDescent="0.3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4.4" x14ac:dyDescent="0.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4.4" x14ac:dyDescent="0.3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4.4" x14ac:dyDescent="0.3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4.4" x14ac:dyDescent="0.3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4.4" x14ac:dyDescent="0.3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4.4" x14ac:dyDescent="0.3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4.4" x14ac:dyDescent="0.3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4.4" x14ac:dyDescent="0.3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4.4" x14ac:dyDescent="0.3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4.4" x14ac:dyDescent="0.3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4.4" x14ac:dyDescent="0.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4.4" x14ac:dyDescent="0.3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4.4" x14ac:dyDescent="0.3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4.4" x14ac:dyDescent="0.3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4.4" x14ac:dyDescent="0.3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4.4" x14ac:dyDescent="0.3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4.4" x14ac:dyDescent="0.3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4.4" x14ac:dyDescent="0.3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4.4" x14ac:dyDescent="0.3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4.4" x14ac:dyDescent="0.3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4.4" x14ac:dyDescent="0.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4.4" x14ac:dyDescent="0.3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4.4" x14ac:dyDescent="0.3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4.4" x14ac:dyDescent="0.3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4.4" x14ac:dyDescent="0.3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4.4" x14ac:dyDescent="0.3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4.4" x14ac:dyDescent="0.3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4.4" x14ac:dyDescent="0.3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4.4" x14ac:dyDescent="0.3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4.4" x14ac:dyDescent="0.3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4.4" x14ac:dyDescent="0.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4.4" x14ac:dyDescent="0.3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4.4" x14ac:dyDescent="0.3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4.4" x14ac:dyDescent="0.3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4.4" x14ac:dyDescent="0.3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4.4" x14ac:dyDescent="0.3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4.4" x14ac:dyDescent="0.3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4.4" x14ac:dyDescent="0.3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4.4" x14ac:dyDescent="0.3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4.4" x14ac:dyDescent="0.3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4.4" x14ac:dyDescent="0.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4.4" x14ac:dyDescent="0.3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4.4" x14ac:dyDescent="0.3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4.4" x14ac:dyDescent="0.3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4.4" x14ac:dyDescent="0.3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4.4" x14ac:dyDescent="0.3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4.4" x14ac:dyDescent="0.3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4.4" x14ac:dyDescent="0.3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4.4" x14ac:dyDescent="0.3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4.4" x14ac:dyDescent="0.3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4.4" x14ac:dyDescent="0.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4.4" x14ac:dyDescent="0.3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4.4" x14ac:dyDescent="0.3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4.4" x14ac:dyDescent="0.3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4.4" x14ac:dyDescent="0.3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4.4" x14ac:dyDescent="0.3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4.4" x14ac:dyDescent="0.3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4.4" x14ac:dyDescent="0.3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4.4" x14ac:dyDescent="0.3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4.4" x14ac:dyDescent="0.3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4.4" x14ac:dyDescent="0.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4.4" x14ac:dyDescent="0.3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4.4" x14ac:dyDescent="0.3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4.4" x14ac:dyDescent="0.3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4.4" x14ac:dyDescent="0.3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4.4" x14ac:dyDescent="0.3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4.4" x14ac:dyDescent="0.3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4.4" x14ac:dyDescent="0.3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4.4" x14ac:dyDescent="0.3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4.4" x14ac:dyDescent="0.3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4.4" x14ac:dyDescent="0.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4.4" x14ac:dyDescent="0.3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4.4" x14ac:dyDescent="0.3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4.4" x14ac:dyDescent="0.3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4.4" x14ac:dyDescent="0.3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4.4" x14ac:dyDescent="0.3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4.4" x14ac:dyDescent="0.3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4.4" x14ac:dyDescent="0.3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4.4" x14ac:dyDescent="0.3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4.4" x14ac:dyDescent="0.3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4.4" x14ac:dyDescent="0.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4.4" x14ac:dyDescent="0.3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4.4" x14ac:dyDescent="0.3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4.4" x14ac:dyDescent="0.3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4.4" x14ac:dyDescent="0.3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4.4" x14ac:dyDescent="0.3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4.4" x14ac:dyDescent="0.3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4.4" x14ac:dyDescent="0.3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4.4" x14ac:dyDescent="0.3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4.4" x14ac:dyDescent="0.3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4.4" x14ac:dyDescent="0.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4.4" x14ac:dyDescent="0.3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4.4" x14ac:dyDescent="0.3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4.4" x14ac:dyDescent="0.3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4.4" x14ac:dyDescent="0.3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4.4" x14ac:dyDescent="0.3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4.4" x14ac:dyDescent="0.3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4.4" x14ac:dyDescent="0.3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4.4" x14ac:dyDescent="0.3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4.4" x14ac:dyDescent="0.3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4.4" x14ac:dyDescent="0.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4.4" x14ac:dyDescent="0.3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4.4" x14ac:dyDescent="0.3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4.4" x14ac:dyDescent="0.3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4.4" x14ac:dyDescent="0.3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4.4" x14ac:dyDescent="0.3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4.4" x14ac:dyDescent="0.3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4.4" x14ac:dyDescent="0.3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4.4" x14ac:dyDescent="0.3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4.4" x14ac:dyDescent="0.3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4.4" x14ac:dyDescent="0.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4.4" x14ac:dyDescent="0.3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4.4" x14ac:dyDescent="0.3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4.4" x14ac:dyDescent="0.3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4.4" x14ac:dyDescent="0.3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4.4" x14ac:dyDescent="0.3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4.4" x14ac:dyDescent="0.3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4.4" x14ac:dyDescent="0.3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4.4" x14ac:dyDescent="0.3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4.4" x14ac:dyDescent="0.3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4.4" x14ac:dyDescent="0.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4.4" x14ac:dyDescent="0.3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4.4" x14ac:dyDescent="0.3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4.4" x14ac:dyDescent="0.3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4.4" x14ac:dyDescent="0.3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4.4" x14ac:dyDescent="0.3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4.4" x14ac:dyDescent="0.3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4.4" x14ac:dyDescent="0.3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4.4" x14ac:dyDescent="0.3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4.4" x14ac:dyDescent="0.3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4.4" x14ac:dyDescent="0.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4.4" x14ac:dyDescent="0.3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4.4" x14ac:dyDescent="0.3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4.4" x14ac:dyDescent="0.3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4.4" x14ac:dyDescent="0.3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4.4" x14ac:dyDescent="0.3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4.4" x14ac:dyDescent="0.3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4.4" x14ac:dyDescent="0.3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4.4" x14ac:dyDescent="0.3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4.4" x14ac:dyDescent="0.3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4.4" x14ac:dyDescent="0.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4.4" x14ac:dyDescent="0.3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4.4" x14ac:dyDescent="0.3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4.4" x14ac:dyDescent="0.3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4.4" x14ac:dyDescent="0.3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4.4" x14ac:dyDescent="0.3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4.4" x14ac:dyDescent="0.3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4.4" x14ac:dyDescent="0.3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4.4" x14ac:dyDescent="0.3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4.4" x14ac:dyDescent="0.3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4.4" x14ac:dyDescent="0.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4.4" x14ac:dyDescent="0.3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4.4" x14ac:dyDescent="0.3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4.4" x14ac:dyDescent="0.3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4.4" x14ac:dyDescent="0.3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4.4" x14ac:dyDescent="0.3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4.4" x14ac:dyDescent="0.3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4.4" x14ac:dyDescent="0.3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4.4" x14ac:dyDescent="0.3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4.4" x14ac:dyDescent="0.3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4.4" x14ac:dyDescent="0.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4.4" x14ac:dyDescent="0.3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4.4" x14ac:dyDescent="0.3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4.4" x14ac:dyDescent="0.3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4.4" x14ac:dyDescent="0.3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4.4" x14ac:dyDescent="0.3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4.4" x14ac:dyDescent="0.3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4.4" x14ac:dyDescent="0.3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4.4" x14ac:dyDescent="0.3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4.4" x14ac:dyDescent="0.3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4.4" x14ac:dyDescent="0.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4.4" x14ac:dyDescent="0.3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4.4" x14ac:dyDescent="0.3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4.4" x14ac:dyDescent="0.3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4.4" x14ac:dyDescent="0.3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4.4" x14ac:dyDescent="0.3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4.4" x14ac:dyDescent="0.3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4.4" x14ac:dyDescent="0.3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  <row r="1001" spans="1:26" ht="14.4" x14ac:dyDescent="0.3">
      <c r="A1001" s="29"/>
      <c r="B1001" s="29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29"/>
      <c r="V1001" s="29"/>
      <c r="W1001" s="29"/>
      <c r="X1001" s="29"/>
      <c r="Y1001" s="29"/>
      <c r="Z1001" s="29"/>
    </row>
    <row r="1002" spans="1:26" ht="14.4" x14ac:dyDescent="0.3">
      <c r="A1002" s="29"/>
      <c r="B1002" s="29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29"/>
      <c r="V1002" s="29"/>
      <c r="W1002" s="29"/>
      <c r="X1002" s="29"/>
      <c r="Y1002" s="29"/>
      <c r="Z1002" s="29"/>
    </row>
    <row r="1003" spans="1:26" ht="14.4" x14ac:dyDescent="0.3">
      <c r="A1003" s="29"/>
      <c r="B1003" s="29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29"/>
      <c r="V1003" s="29"/>
      <c r="W1003" s="29"/>
      <c r="X1003" s="29"/>
      <c r="Y1003" s="29"/>
      <c r="Z1003" s="29"/>
    </row>
    <row r="1004" spans="1:26" ht="14.4" x14ac:dyDescent="0.3">
      <c r="A1004" s="29"/>
      <c r="B1004" s="29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29"/>
      <c r="V1004" s="29"/>
      <c r="W1004" s="29"/>
      <c r="X1004" s="29"/>
      <c r="Y1004" s="29"/>
      <c r="Z1004" s="29"/>
    </row>
    <row r="1005" spans="1:26" ht="14.4" x14ac:dyDescent="0.3">
      <c r="A1005" s="29"/>
      <c r="B1005" s="29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29"/>
      <c r="V1005" s="29"/>
      <c r="W1005" s="29"/>
      <c r="X1005" s="29"/>
      <c r="Y1005" s="29"/>
      <c r="Z1005" s="29"/>
    </row>
  </sheetData>
  <mergeCells count="3">
    <mergeCell ref="A1:G1"/>
    <mergeCell ref="D3:E3"/>
    <mergeCell ref="C26:D26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outlinePr summaryBelow="0" summaryRight="0"/>
  </sheetPr>
  <dimension ref="A1:Z1002"/>
  <sheetViews>
    <sheetView workbookViewId="0"/>
  </sheetViews>
  <sheetFormatPr defaultColWidth="14.44140625" defaultRowHeight="15" customHeight="1" x14ac:dyDescent="0.3"/>
  <cols>
    <col min="3" max="3" width="40.44140625" customWidth="1"/>
    <col min="4" max="4" width="17.44140625" customWidth="1"/>
  </cols>
  <sheetData>
    <row r="1" spans="1:26" x14ac:dyDescent="0.3">
      <c r="A1" s="236" t="s">
        <v>649</v>
      </c>
      <c r="B1" s="237"/>
      <c r="C1" s="237"/>
      <c r="D1" s="237"/>
      <c r="E1" s="237"/>
      <c r="F1" s="237"/>
      <c r="G1" s="238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x14ac:dyDescent="0.3">
      <c r="A2" s="5" t="s">
        <v>6</v>
      </c>
      <c r="B2" s="6" t="s">
        <v>8</v>
      </c>
      <c r="C2" s="8" t="s">
        <v>10</v>
      </c>
      <c r="D2" s="6" t="s">
        <v>12</v>
      </c>
      <c r="E2" s="6" t="s">
        <v>15</v>
      </c>
      <c r="F2" s="11" t="s">
        <v>16</v>
      </c>
      <c r="G2" s="14" t="s">
        <v>19</v>
      </c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x14ac:dyDescent="0.3">
      <c r="A3" s="16"/>
      <c r="B3" s="18"/>
      <c r="C3" s="19"/>
      <c r="D3" s="239" t="s">
        <v>25</v>
      </c>
      <c r="E3" s="240"/>
      <c r="F3" s="21">
        <f>'November 2025'!G26</f>
        <v>-11791</v>
      </c>
      <c r="G3" s="23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x14ac:dyDescent="0.3">
      <c r="A4" s="24">
        <v>1</v>
      </c>
      <c r="B4" s="25">
        <v>45669</v>
      </c>
      <c r="C4" s="26" t="s">
        <v>650</v>
      </c>
      <c r="D4" s="27" t="s">
        <v>93</v>
      </c>
      <c r="E4" s="17" t="s">
        <v>38</v>
      </c>
      <c r="F4" s="57"/>
      <c r="G4" s="28">
        <v>301</v>
      </c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x14ac:dyDescent="0.3">
      <c r="A5" s="24">
        <v>2</v>
      </c>
      <c r="B5" s="25">
        <v>45728</v>
      </c>
      <c r="C5" s="230" t="s">
        <v>651</v>
      </c>
      <c r="D5" s="27" t="s">
        <v>93</v>
      </c>
      <c r="E5" s="17" t="s">
        <v>38</v>
      </c>
      <c r="F5" s="230"/>
      <c r="G5" s="28">
        <v>100</v>
      </c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x14ac:dyDescent="0.3">
      <c r="A6" s="24">
        <v>3</v>
      </c>
      <c r="B6" s="25">
        <v>45728</v>
      </c>
      <c r="C6" s="230" t="s">
        <v>652</v>
      </c>
      <c r="D6" s="27" t="s">
        <v>93</v>
      </c>
      <c r="E6" s="17" t="s">
        <v>38</v>
      </c>
      <c r="F6" s="230"/>
      <c r="G6" s="28">
        <v>190</v>
      </c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x14ac:dyDescent="0.3">
      <c r="A7" s="24">
        <v>4</v>
      </c>
      <c r="B7" s="25">
        <v>45759</v>
      </c>
      <c r="C7" s="26" t="s">
        <v>603</v>
      </c>
      <c r="D7" s="27" t="s">
        <v>93</v>
      </c>
      <c r="E7" s="17" t="s">
        <v>38</v>
      </c>
      <c r="F7" s="57"/>
      <c r="G7" s="28">
        <v>2000</v>
      </c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x14ac:dyDescent="0.3">
      <c r="A8" s="24">
        <v>5</v>
      </c>
      <c r="B8" s="25">
        <v>45942</v>
      </c>
      <c r="C8" s="26" t="s">
        <v>628</v>
      </c>
      <c r="D8" s="27" t="s">
        <v>93</v>
      </c>
      <c r="E8" s="17" t="s">
        <v>38</v>
      </c>
      <c r="F8" s="57"/>
      <c r="G8" s="28">
        <v>100</v>
      </c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spans="1:26" x14ac:dyDescent="0.3">
      <c r="A9" s="24">
        <v>6</v>
      </c>
      <c r="B9" s="25">
        <v>45942</v>
      </c>
      <c r="C9" s="26" t="s">
        <v>593</v>
      </c>
      <c r="D9" s="27" t="s">
        <v>93</v>
      </c>
      <c r="E9" s="17" t="s">
        <v>506</v>
      </c>
      <c r="F9" s="57">
        <v>3000</v>
      </c>
      <c r="G9" s="28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spans="1:26" x14ac:dyDescent="0.3">
      <c r="A10" s="24">
        <v>7</v>
      </c>
      <c r="B10" s="25">
        <v>45973</v>
      </c>
      <c r="C10" s="26" t="s">
        <v>542</v>
      </c>
      <c r="D10" s="27" t="s">
        <v>93</v>
      </c>
      <c r="E10" s="17" t="s">
        <v>38</v>
      </c>
      <c r="F10" s="57">
        <v>3000</v>
      </c>
      <c r="G10" s="28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x14ac:dyDescent="0.3">
      <c r="A11" s="24">
        <v>8</v>
      </c>
      <c r="B11" s="25">
        <v>45973</v>
      </c>
      <c r="C11" s="26" t="s">
        <v>653</v>
      </c>
      <c r="D11" s="27"/>
      <c r="E11" s="17"/>
      <c r="F11" s="57"/>
      <c r="G11" s="28">
        <v>300</v>
      </c>
      <c r="H11" s="229" t="s">
        <v>592</v>
      </c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x14ac:dyDescent="0.3">
      <c r="A12" s="24">
        <v>9</v>
      </c>
      <c r="B12" s="17" t="s">
        <v>654</v>
      </c>
      <c r="C12" s="26" t="s">
        <v>628</v>
      </c>
      <c r="D12" s="27" t="s">
        <v>93</v>
      </c>
      <c r="E12" s="17" t="s">
        <v>33</v>
      </c>
      <c r="F12" s="57"/>
      <c r="G12" s="28">
        <v>100</v>
      </c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x14ac:dyDescent="0.3">
      <c r="A13" s="24">
        <v>10</v>
      </c>
      <c r="B13" s="17" t="s">
        <v>655</v>
      </c>
      <c r="C13" s="26" t="s">
        <v>594</v>
      </c>
      <c r="D13" s="27" t="s">
        <v>93</v>
      </c>
      <c r="E13" s="17" t="s">
        <v>33</v>
      </c>
      <c r="F13" s="57">
        <v>3000</v>
      </c>
      <c r="G13" s="28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x14ac:dyDescent="0.3">
      <c r="A14" s="24">
        <v>11</v>
      </c>
      <c r="B14" s="17" t="s">
        <v>656</v>
      </c>
      <c r="C14" s="26" t="s">
        <v>657</v>
      </c>
      <c r="D14" s="27" t="s">
        <v>93</v>
      </c>
      <c r="E14" s="17" t="s">
        <v>33</v>
      </c>
      <c r="F14" s="57"/>
      <c r="G14" s="28">
        <v>150</v>
      </c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x14ac:dyDescent="0.3">
      <c r="A15" s="24">
        <v>12</v>
      </c>
      <c r="B15" s="17" t="s">
        <v>658</v>
      </c>
      <c r="C15" s="26" t="s">
        <v>659</v>
      </c>
      <c r="D15" s="27" t="s">
        <v>93</v>
      </c>
      <c r="E15" s="17" t="s">
        <v>45</v>
      </c>
      <c r="F15" s="57"/>
      <c r="G15" s="28">
        <v>2000</v>
      </c>
      <c r="H15" s="229" t="s">
        <v>592</v>
      </c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spans="1:26" x14ac:dyDescent="0.3">
      <c r="A16" s="24">
        <v>13</v>
      </c>
      <c r="B16" s="17" t="s">
        <v>660</v>
      </c>
      <c r="C16" s="26" t="s">
        <v>661</v>
      </c>
      <c r="D16" s="27" t="s">
        <v>93</v>
      </c>
      <c r="E16" s="17" t="s">
        <v>33</v>
      </c>
      <c r="F16" s="57"/>
      <c r="G16" s="28">
        <v>120</v>
      </c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x14ac:dyDescent="0.3">
      <c r="A17" s="24">
        <v>14</v>
      </c>
      <c r="B17" s="17" t="s">
        <v>660</v>
      </c>
      <c r="C17" s="26" t="s">
        <v>662</v>
      </c>
      <c r="D17" s="27" t="s">
        <v>93</v>
      </c>
      <c r="E17" s="17" t="s">
        <v>33</v>
      </c>
      <c r="F17" s="57"/>
      <c r="G17" s="28">
        <v>100</v>
      </c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spans="1:26" x14ac:dyDescent="0.3">
      <c r="A18" s="24">
        <v>15</v>
      </c>
      <c r="B18" s="17"/>
      <c r="C18" s="26"/>
      <c r="D18" s="27"/>
      <c r="E18" s="17"/>
      <c r="F18" s="57"/>
      <c r="G18" s="28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x14ac:dyDescent="0.3">
      <c r="A19" s="24">
        <v>16</v>
      </c>
      <c r="B19" s="17" t="s">
        <v>663</v>
      </c>
      <c r="C19" s="26" t="s">
        <v>664</v>
      </c>
      <c r="D19" s="27" t="s">
        <v>93</v>
      </c>
      <c r="E19" s="17" t="s">
        <v>33</v>
      </c>
      <c r="F19" s="28"/>
      <c r="G19" s="28">
        <v>380</v>
      </c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x14ac:dyDescent="0.3">
      <c r="A20" s="24">
        <v>17</v>
      </c>
      <c r="B20" s="17" t="s">
        <v>663</v>
      </c>
      <c r="C20" s="26" t="s">
        <v>650</v>
      </c>
      <c r="D20" s="27" t="s">
        <v>93</v>
      </c>
      <c r="E20" s="17" t="s">
        <v>33</v>
      </c>
      <c r="F20" s="28"/>
      <c r="G20" s="28">
        <v>301</v>
      </c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x14ac:dyDescent="0.3">
      <c r="A21" s="24">
        <v>18</v>
      </c>
      <c r="B21" s="17" t="s">
        <v>665</v>
      </c>
      <c r="C21" s="26" t="s">
        <v>43</v>
      </c>
      <c r="D21" s="27" t="s">
        <v>44</v>
      </c>
      <c r="E21" s="17" t="s">
        <v>45</v>
      </c>
      <c r="F21" s="28">
        <v>30</v>
      </c>
      <c r="G21" s="28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x14ac:dyDescent="0.3">
      <c r="A22" s="24"/>
      <c r="B22" s="36"/>
      <c r="C22" s="26"/>
      <c r="D22" s="27" t="s">
        <v>52</v>
      </c>
      <c r="E22" s="27"/>
      <c r="F22" s="59">
        <f t="shared" ref="F22:G22" si="0">F3+F4+F5+F6+F7+F8+F9+F10+F11+F12+F13+F14+F15+F16+F17+F18+F19+F20+F21</f>
        <v>-2761</v>
      </c>
      <c r="G22" s="59">
        <f t="shared" si="0"/>
        <v>6142</v>
      </c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x14ac:dyDescent="0.3">
      <c r="A23" s="24"/>
      <c r="B23" s="36"/>
      <c r="C23" s="241" t="s">
        <v>73</v>
      </c>
      <c r="D23" s="240"/>
      <c r="E23" s="27"/>
      <c r="F23" s="21">
        <f>F22-G22</f>
        <v>-8903</v>
      </c>
      <c r="G23" s="23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x14ac:dyDescent="0.3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x14ac:dyDescent="0.3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x14ac:dyDescent="0.3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x14ac:dyDescent="0.3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x14ac:dyDescent="0.3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x14ac:dyDescent="0.3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x14ac:dyDescent="0.3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x14ac:dyDescent="0.3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x14ac:dyDescent="0.3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x14ac:dyDescent="0.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x14ac:dyDescent="0.3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x14ac:dyDescent="0.3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x14ac:dyDescent="0.3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 spans="1:26" x14ac:dyDescent="0.3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x14ac:dyDescent="0.3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x14ac:dyDescent="0.3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x14ac:dyDescent="0.3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x14ac:dyDescent="0.3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x14ac:dyDescent="0.3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x14ac:dyDescent="0.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 spans="1:26" x14ac:dyDescent="0.3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x14ac:dyDescent="0.3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x14ac:dyDescent="0.3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x14ac:dyDescent="0.3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x14ac:dyDescent="0.3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x14ac:dyDescent="0.3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x14ac:dyDescent="0.3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x14ac:dyDescent="0.3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x14ac:dyDescent="0.3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 spans="1:26" x14ac:dyDescent="0.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x14ac:dyDescent="0.3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 spans="1:26" x14ac:dyDescent="0.3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 spans="1:26" x14ac:dyDescent="0.3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 spans="1:26" x14ac:dyDescent="0.3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x14ac:dyDescent="0.3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spans="1:26" x14ac:dyDescent="0.3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 spans="1:26" x14ac:dyDescent="0.3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x14ac:dyDescent="0.3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x14ac:dyDescent="0.3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x14ac:dyDescent="0.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x14ac:dyDescent="0.3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x14ac:dyDescent="0.3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x14ac:dyDescent="0.3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x14ac:dyDescent="0.3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x14ac:dyDescent="0.3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x14ac:dyDescent="0.3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x14ac:dyDescent="0.3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x14ac:dyDescent="0.3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x14ac:dyDescent="0.3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x14ac:dyDescent="0.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x14ac:dyDescent="0.3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x14ac:dyDescent="0.3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x14ac:dyDescent="0.3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x14ac:dyDescent="0.3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x14ac:dyDescent="0.3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x14ac:dyDescent="0.3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x14ac:dyDescent="0.3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x14ac:dyDescent="0.3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x14ac:dyDescent="0.3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x14ac:dyDescent="0.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x14ac:dyDescent="0.3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x14ac:dyDescent="0.3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x14ac:dyDescent="0.3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x14ac:dyDescent="0.3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x14ac:dyDescent="0.3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x14ac:dyDescent="0.3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x14ac:dyDescent="0.3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x14ac:dyDescent="0.3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x14ac:dyDescent="0.3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x14ac:dyDescent="0.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x14ac:dyDescent="0.3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x14ac:dyDescent="0.3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x14ac:dyDescent="0.3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x14ac:dyDescent="0.3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x14ac:dyDescent="0.3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x14ac:dyDescent="0.3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x14ac:dyDescent="0.3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x14ac:dyDescent="0.3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x14ac:dyDescent="0.3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x14ac:dyDescent="0.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x14ac:dyDescent="0.3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x14ac:dyDescent="0.3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x14ac:dyDescent="0.3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x14ac:dyDescent="0.3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x14ac:dyDescent="0.3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x14ac:dyDescent="0.3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x14ac:dyDescent="0.3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x14ac:dyDescent="0.3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x14ac:dyDescent="0.3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x14ac:dyDescent="0.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x14ac:dyDescent="0.3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x14ac:dyDescent="0.3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x14ac:dyDescent="0.3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x14ac:dyDescent="0.3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x14ac:dyDescent="0.3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x14ac:dyDescent="0.3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x14ac:dyDescent="0.3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x14ac:dyDescent="0.3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x14ac:dyDescent="0.3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x14ac:dyDescent="0.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x14ac:dyDescent="0.3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x14ac:dyDescent="0.3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x14ac:dyDescent="0.3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x14ac:dyDescent="0.3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x14ac:dyDescent="0.3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x14ac:dyDescent="0.3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x14ac:dyDescent="0.3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x14ac:dyDescent="0.3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x14ac:dyDescent="0.3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x14ac:dyDescent="0.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x14ac:dyDescent="0.3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x14ac:dyDescent="0.3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x14ac:dyDescent="0.3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x14ac:dyDescent="0.3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x14ac:dyDescent="0.3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x14ac:dyDescent="0.3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x14ac:dyDescent="0.3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x14ac:dyDescent="0.3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x14ac:dyDescent="0.3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x14ac:dyDescent="0.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x14ac:dyDescent="0.3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x14ac:dyDescent="0.3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x14ac:dyDescent="0.3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x14ac:dyDescent="0.3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x14ac:dyDescent="0.3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x14ac:dyDescent="0.3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x14ac:dyDescent="0.3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x14ac:dyDescent="0.3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x14ac:dyDescent="0.3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x14ac:dyDescent="0.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x14ac:dyDescent="0.3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x14ac:dyDescent="0.3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x14ac:dyDescent="0.3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x14ac:dyDescent="0.3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x14ac:dyDescent="0.3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x14ac:dyDescent="0.3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x14ac:dyDescent="0.3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x14ac:dyDescent="0.3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x14ac:dyDescent="0.3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x14ac:dyDescent="0.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x14ac:dyDescent="0.3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x14ac:dyDescent="0.3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x14ac:dyDescent="0.3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x14ac:dyDescent="0.3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x14ac:dyDescent="0.3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x14ac:dyDescent="0.3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x14ac:dyDescent="0.3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x14ac:dyDescent="0.3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x14ac:dyDescent="0.3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x14ac:dyDescent="0.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x14ac:dyDescent="0.3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x14ac:dyDescent="0.3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x14ac:dyDescent="0.3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x14ac:dyDescent="0.3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x14ac:dyDescent="0.3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x14ac:dyDescent="0.3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x14ac:dyDescent="0.3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x14ac:dyDescent="0.3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x14ac:dyDescent="0.3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x14ac:dyDescent="0.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x14ac:dyDescent="0.3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x14ac:dyDescent="0.3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x14ac:dyDescent="0.3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x14ac:dyDescent="0.3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x14ac:dyDescent="0.3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x14ac:dyDescent="0.3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x14ac:dyDescent="0.3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x14ac:dyDescent="0.3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x14ac:dyDescent="0.3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x14ac:dyDescent="0.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x14ac:dyDescent="0.3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x14ac:dyDescent="0.3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x14ac:dyDescent="0.3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x14ac:dyDescent="0.3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x14ac:dyDescent="0.3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x14ac:dyDescent="0.3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x14ac:dyDescent="0.3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x14ac:dyDescent="0.3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x14ac:dyDescent="0.3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x14ac:dyDescent="0.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x14ac:dyDescent="0.3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x14ac:dyDescent="0.3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x14ac:dyDescent="0.3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x14ac:dyDescent="0.3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x14ac:dyDescent="0.3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x14ac:dyDescent="0.3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x14ac:dyDescent="0.3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x14ac:dyDescent="0.3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x14ac:dyDescent="0.3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x14ac:dyDescent="0.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x14ac:dyDescent="0.3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x14ac:dyDescent="0.3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x14ac:dyDescent="0.3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x14ac:dyDescent="0.3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x14ac:dyDescent="0.3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x14ac:dyDescent="0.3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x14ac:dyDescent="0.3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x14ac:dyDescent="0.3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x14ac:dyDescent="0.3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x14ac:dyDescent="0.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x14ac:dyDescent="0.3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x14ac:dyDescent="0.3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x14ac:dyDescent="0.3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x14ac:dyDescent="0.3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x14ac:dyDescent="0.3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x14ac:dyDescent="0.3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x14ac:dyDescent="0.3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x14ac:dyDescent="0.3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x14ac:dyDescent="0.3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x14ac:dyDescent="0.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x14ac:dyDescent="0.3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x14ac:dyDescent="0.3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x14ac:dyDescent="0.3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x14ac:dyDescent="0.3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x14ac:dyDescent="0.3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x14ac:dyDescent="0.3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x14ac:dyDescent="0.3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x14ac:dyDescent="0.3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x14ac:dyDescent="0.3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x14ac:dyDescent="0.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x14ac:dyDescent="0.3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x14ac:dyDescent="0.3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x14ac:dyDescent="0.3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x14ac:dyDescent="0.3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x14ac:dyDescent="0.3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x14ac:dyDescent="0.3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x14ac:dyDescent="0.3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x14ac:dyDescent="0.3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x14ac:dyDescent="0.3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x14ac:dyDescent="0.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x14ac:dyDescent="0.3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x14ac:dyDescent="0.3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x14ac:dyDescent="0.3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x14ac:dyDescent="0.3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x14ac:dyDescent="0.3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x14ac:dyDescent="0.3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x14ac:dyDescent="0.3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x14ac:dyDescent="0.3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x14ac:dyDescent="0.3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x14ac:dyDescent="0.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x14ac:dyDescent="0.3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x14ac:dyDescent="0.3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x14ac:dyDescent="0.3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x14ac:dyDescent="0.3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x14ac:dyDescent="0.3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x14ac:dyDescent="0.3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x14ac:dyDescent="0.3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x14ac:dyDescent="0.3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x14ac:dyDescent="0.3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x14ac:dyDescent="0.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x14ac:dyDescent="0.3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x14ac:dyDescent="0.3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x14ac:dyDescent="0.3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x14ac:dyDescent="0.3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x14ac:dyDescent="0.3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x14ac:dyDescent="0.3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x14ac:dyDescent="0.3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x14ac:dyDescent="0.3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x14ac:dyDescent="0.3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x14ac:dyDescent="0.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x14ac:dyDescent="0.3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x14ac:dyDescent="0.3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x14ac:dyDescent="0.3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x14ac:dyDescent="0.3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x14ac:dyDescent="0.3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x14ac:dyDescent="0.3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x14ac:dyDescent="0.3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x14ac:dyDescent="0.3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x14ac:dyDescent="0.3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x14ac:dyDescent="0.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x14ac:dyDescent="0.3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x14ac:dyDescent="0.3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x14ac:dyDescent="0.3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x14ac:dyDescent="0.3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x14ac:dyDescent="0.3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x14ac:dyDescent="0.3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x14ac:dyDescent="0.3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x14ac:dyDescent="0.3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x14ac:dyDescent="0.3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x14ac:dyDescent="0.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x14ac:dyDescent="0.3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x14ac:dyDescent="0.3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x14ac:dyDescent="0.3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x14ac:dyDescent="0.3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x14ac:dyDescent="0.3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x14ac:dyDescent="0.3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x14ac:dyDescent="0.3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x14ac:dyDescent="0.3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x14ac:dyDescent="0.3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x14ac:dyDescent="0.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x14ac:dyDescent="0.3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x14ac:dyDescent="0.3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x14ac:dyDescent="0.3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x14ac:dyDescent="0.3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x14ac:dyDescent="0.3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x14ac:dyDescent="0.3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x14ac:dyDescent="0.3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x14ac:dyDescent="0.3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x14ac:dyDescent="0.3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x14ac:dyDescent="0.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x14ac:dyDescent="0.3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x14ac:dyDescent="0.3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x14ac:dyDescent="0.3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x14ac:dyDescent="0.3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x14ac:dyDescent="0.3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x14ac:dyDescent="0.3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x14ac:dyDescent="0.3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x14ac:dyDescent="0.3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x14ac:dyDescent="0.3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x14ac:dyDescent="0.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x14ac:dyDescent="0.3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x14ac:dyDescent="0.3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x14ac:dyDescent="0.3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x14ac:dyDescent="0.3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x14ac:dyDescent="0.3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x14ac:dyDescent="0.3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x14ac:dyDescent="0.3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x14ac:dyDescent="0.3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x14ac:dyDescent="0.3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x14ac:dyDescent="0.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x14ac:dyDescent="0.3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x14ac:dyDescent="0.3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x14ac:dyDescent="0.3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x14ac:dyDescent="0.3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x14ac:dyDescent="0.3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x14ac:dyDescent="0.3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x14ac:dyDescent="0.3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x14ac:dyDescent="0.3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x14ac:dyDescent="0.3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x14ac:dyDescent="0.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x14ac:dyDescent="0.3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x14ac:dyDescent="0.3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x14ac:dyDescent="0.3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x14ac:dyDescent="0.3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x14ac:dyDescent="0.3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x14ac:dyDescent="0.3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x14ac:dyDescent="0.3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x14ac:dyDescent="0.3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x14ac:dyDescent="0.3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x14ac:dyDescent="0.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x14ac:dyDescent="0.3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x14ac:dyDescent="0.3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x14ac:dyDescent="0.3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x14ac:dyDescent="0.3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x14ac:dyDescent="0.3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x14ac:dyDescent="0.3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x14ac:dyDescent="0.3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x14ac:dyDescent="0.3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x14ac:dyDescent="0.3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x14ac:dyDescent="0.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x14ac:dyDescent="0.3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x14ac:dyDescent="0.3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x14ac:dyDescent="0.3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x14ac:dyDescent="0.3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x14ac:dyDescent="0.3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x14ac:dyDescent="0.3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x14ac:dyDescent="0.3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x14ac:dyDescent="0.3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x14ac:dyDescent="0.3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x14ac:dyDescent="0.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x14ac:dyDescent="0.3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x14ac:dyDescent="0.3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x14ac:dyDescent="0.3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x14ac:dyDescent="0.3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x14ac:dyDescent="0.3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x14ac:dyDescent="0.3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x14ac:dyDescent="0.3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x14ac:dyDescent="0.3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x14ac:dyDescent="0.3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x14ac:dyDescent="0.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x14ac:dyDescent="0.3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x14ac:dyDescent="0.3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x14ac:dyDescent="0.3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x14ac:dyDescent="0.3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x14ac:dyDescent="0.3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x14ac:dyDescent="0.3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x14ac:dyDescent="0.3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x14ac:dyDescent="0.3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x14ac:dyDescent="0.3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x14ac:dyDescent="0.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x14ac:dyDescent="0.3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x14ac:dyDescent="0.3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x14ac:dyDescent="0.3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x14ac:dyDescent="0.3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x14ac:dyDescent="0.3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x14ac:dyDescent="0.3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x14ac:dyDescent="0.3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x14ac:dyDescent="0.3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x14ac:dyDescent="0.3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x14ac:dyDescent="0.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x14ac:dyDescent="0.3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x14ac:dyDescent="0.3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x14ac:dyDescent="0.3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x14ac:dyDescent="0.3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x14ac:dyDescent="0.3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x14ac:dyDescent="0.3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x14ac:dyDescent="0.3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x14ac:dyDescent="0.3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x14ac:dyDescent="0.3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x14ac:dyDescent="0.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x14ac:dyDescent="0.3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x14ac:dyDescent="0.3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x14ac:dyDescent="0.3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x14ac:dyDescent="0.3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x14ac:dyDescent="0.3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x14ac:dyDescent="0.3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x14ac:dyDescent="0.3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x14ac:dyDescent="0.3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x14ac:dyDescent="0.3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x14ac:dyDescent="0.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x14ac:dyDescent="0.3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x14ac:dyDescent="0.3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x14ac:dyDescent="0.3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x14ac:dyDescent="0.3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x14ac:dyDescent="0.3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x14ac:dyDescent="0.3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x14ac:dyDescent="0.3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x14ac:dyDescent="0.3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x14ac:dyDescent="0.3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x14ac:dyDescent="0.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x14ac:dyDescent="0.3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x14ac:dyDescent="0.3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x14ac:dyDescent="0.3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x14ac:dyDescent="0.3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x14ac:dyDescent="0.3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x14ac:dyDescent="0.3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x14ac:dyDescent="0.3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x14ac:dyDescent="0.3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x14ac:dyDescent="0.3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x14ac:dyDescent="0.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x14ac:dyDescent="0.3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x14ac:dyDescent="0.3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x14ac:dyDescent="0.3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x14ac:dyDescent="0.3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x14ac:dyDescent="0.3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x14ac:dyDescent="0.3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x14ac:dyDescent="0.3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x14ac:dyDescent="0.3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x14ac:dyDescent="0.3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x14ac:dyDescent="0.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x14ac:dyDescent="0.3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x14ac:dyDescent="0.3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x14ac:dyDescent="0.3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x14ac:dyDescent="0.3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x14ac:dyDescent="0.3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x14ac:dyDescent="0.3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x14ac:dyDescent="0.3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x14ac:dyDescent="0.3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x14ac:dyDescent="0.3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x14ac:dyDescent="0.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x14ac:dyDescent="0.3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x14ac:dyDescent="0.3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x14ac:dyDescent="0.3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x14ac:dyDescent="0.3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x14ac:dyDescent="0.3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x14ac:dyDescent="0.3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x14ac:dyDescent="0.3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x14ac:dyDescent="0.3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x14ac:dyDescent="0.3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x14ac:dyDescent="0.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x14ac:dyDescent="0.3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x14ac:dyDescent="0.3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x14ac:dyDescent="0.3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x14ac:dyDescent="0.3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x14ac:dyDescent="0.3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x14ac:dyDescent="0.3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x14ac:dyDescent="0.3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x14ac:dyDescent="0.3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x14ac:dyDescent="0.3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x14ac:dyDescent="0.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x14ac:dyDescent="0.3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x14ac:dyDescent="0.3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x14ac:dyDescent="0.3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x14ac:dyDescent="0.3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x14ac:dyDescent="0.3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x14ac:dyDescent="0.3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x14ac:dyDescent="0.3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x14ac:dyDescent="0.3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x14ac:dyDescent="0.3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x14ac:dyDescent="0.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x14ac:dyDescent="0.3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x14ac:dyDescent="0.3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x14ac:dyDescent="0.3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x14ac:dyDescent="0.3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x14ac:dyDescent="0.3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x14ac:dyDescent="0.3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x14ac:dyDescent="0.3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x14ac:dyDescent="0.3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x14ac:dyDescent="0.3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x14ac:dyDescent="0.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x14ac:dyDescent="0.3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x14ac:dyDescent="0.3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x14ac:dyDescent="0.3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x14ac:dyDescent="0.3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x14ac:dyDescent="0.3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x14ac:dyDescent="0.3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x14ac:dyDescent="0.3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x14ac:dyDescent="0.3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x14ac:dyDescent="0.3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x14ac:dyDescent="0.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x14ac:dyDescent="0.3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x14ac:dyDescent="0.3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x14ac:dyDescent="0.3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x14ac:dyDescent="0.3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x14ac:dyDescent="0.3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x14ac:dyDescent="0.3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x14ac:dyDescent="0.3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x14ac:dyDescent="0.3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x14ac:dyDescent="0.3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x14ac:dyDescent="0.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x14ac:dyDescent="0.3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x14ac:dyDescent="0.3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x14ac:dyDescent="0.3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x14ac:dyDescent="0.3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x14ac:dyDescent="0.3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x14ac:dyDescent="0.3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x14ac:dyDescent="0.3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x14ac:dyDescent="0.3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x14ac:dyDescent="0.3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x14ac:dyDescent="0.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x14ac:dyDescent="0.3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x14ac:dyDescent="0.3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x14ac:dyDescent="0.3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x14ac:dyDescent="0.3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x14ac:dyDescent="0.3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x14ac:dyDescent="0.3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x14ac:dyDescent="0.3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x14ac:dyDescent="0.3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x14ac:dyDescent="0.3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x14ac:dyDescent="0.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x14ac:dyDescent="0.3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x14ac:dyDescent="0.3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x14ac:dyDescent="0.3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x14ac:dyDescent="0.3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x14ac:dyDescent="0.3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x14ac:dyDescent="0.3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x14ac:dyDescent="0.3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x14ac:dyDescent="0.3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x14ac:dyDescent="0.3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x14ac:dyDescent="0.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x14ac:dyDescent="0.3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x14ac:dyDescent="0.3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x14ac:dyDescent="0.3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x14ac:dyDescent="0.3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x14ac:dyDescent="0.3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x14ac:dyDescent="0.3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x14ac:dyDescent="0.3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x14ac:dyDescent="0.3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x14ac:dyDescent="0.3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x14ac:dyDescent="0.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x14ac:dyDescent="0.3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x14ac:dyDescent="0.3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x14ac:dyDescent="0.3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x14ac:dyDescent="0.3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x14ac:dyDescent="0.3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x14ac:dyDescent="0.3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x14ac:dyDescent="0.3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x14ac:dyDescent="0.3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x14ac:dyDescent="0.3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x14ac:dyDescent="0.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x14ac:dyDescent="0.3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x14ac:dyDescent="0.3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x14ac:dyDescent="0.3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x14ac:dyDescent="0.3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x14ac:dyDescent="0.3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x14ac:dyDescent="0.3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x14ac:dyDescent="0.3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x14ac:dyDescent="0.3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x14ac:dyDescent="0.3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x14ac:dyDescent="0.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x14ac:dyDescent="0.3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x14ac:dyDescent="0.3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x14ac:dyDescent="0.3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x14ac:dyDescent="0.3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x14ac:dyDescent="0.3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x14ac:dyDescent="0.3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x14ac:dyDescent="0.3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x14ac:dyDescent="0.3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x14ac:dyDescent="0.3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x14ac:dyDescent="0.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x14ac:dyDescent="0.3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x14ac:dyDescent="0.3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x14ac:dyDescent="0.3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x14ac:dyDescent="0.3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x14ac:dyDescent="0.3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x14ac:dyDescent="0.3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x14ac:dyDescent="0.3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x14ac:dyDescent="0.3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x14ac:dyDescent="0.3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x14ac:dyDescent="0.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x14ac:dyDescent="0.3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x14ac:dyDescent="0.3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x14ac:dyDescent="0.3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x14ac:dyDescent="0.3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x14ac:dyDescent="0.3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x14ac:dyDescent="0.3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x14ac:dyDescent="0.3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x14ac:dyDescent="0.3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x14ac:dyDescent="0.3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x14ac:dyDescent="0.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x14ac:dyDescent="0.3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x14ac:dyDescent="0.3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x14ac:dyDescent="0.3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x14ac:dyDescent="0.3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x14ac:dyDescent="0.3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x14ac:dyDescent="0.3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x14ac:dyDescent="0.3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x14ac:dyDescent="0.3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x14ac:dyDescent="0.3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x14ac:dyDescent="0.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x14ac:dyDescent="0.3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x14ac:dyDescent="0.3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x14ac:dyDescent="0.3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x14ac:dyDescent="0.3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x14ac:dyDescent="0.3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x14ac:dyDescent="0.3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x14ac:dyDescent="0.3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x14ac:dyDescent="0.3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x14ac:dyDescent="0.3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x14ac:dyDescent="0.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x14ac:dyDescent="0.3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x14ac:dyDescent="0.3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x14ac:dyDescent="0.3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x14ac:dyDescent="0.3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x14ac:dyDescent="0.3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x14ac:dyDescent="0.3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x14ac:dyDescent="0.3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x14ac:dyDescent="0.3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x14ac:dyDescent="0.3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x14ac:dyDescent="0.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x14ac:dyDescent="0.3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x14ac:dyDescent="0.3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x14ac:dyDescent="0.3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x14ac:dyDescent="0.3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x14ac:dyDescent="0.3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x14ac:dyDescent="0.3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x14ac:dyDescent="0.3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x14ac:dyDescent="0.3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x14ac:dyDescent="0.3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x14ac:dyDescent="0.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x14ac:dyDescent="0.3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x14ac:dyDescent="0.3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x14ac:dyDescent="0.3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x14ac:dyDescent="0.3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x14ac:dyDescent="0.3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x14ac:dyDescent="0.3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x14ac:dyDescent="0.3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x14ac:dyDescent="0.3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x14ac:dyDescent="0.3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x14ac:dyDescent="0.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x14ac:dyDescent="0.3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x14ac:dyDescent="0.3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x14ac:dyDescent="0.3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x14ac:dyDescent="0.3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x14ac:dyDescent="0.3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x14ac:dyDescent="0.3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x14ac:dyDescent="0.3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x14ac:dyDescent="0.3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x14ac:dyDescent="0.3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x14ac:dyDescent="0.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x14ac:dyDescent="0.3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x14ac:dyDescent="0.3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x14ac:dyDescent="0.3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x14ac:dyDescent="0.3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x14ac:dyDescent="0.3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x14ac:dyDescent="0.3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x14ac:dyDescent="0.3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x14ac:dyDescent="0.3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x14ac:dyDescent="0.3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x14ac:dyDescent="0.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x14ac:dyDescent="0.3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x14ac:dyDescent="0.3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x14ac:dyDescent="0.3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x14ac:dyDescent="0.3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x14ac:dyDescent="0.3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x14ac:dyDescent="0.3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x14ac:dyDescent="0.3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x14ac:dyDescent="0.3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x14ac:dyDescent="0.3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x14ac:dyDescent="0.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x14ac:dyDescent="0.3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x14ac:dyDescent="0.3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x14ac:dyDescent="0.3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x14ac:dyDescent="0.3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x14ac:dyDescent="0.3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x14ac:dyDescent="0.3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x14ac:dyDescent="0.3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x14ac:dyDescent="0.3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x14ac:dyDescent="0.3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x14ac:dyDescent="0.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x14ac:dyDescent="0.3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x14ac:dyDescent="0.3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x14ac:dyDescent="0.3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x14ac:dyDescent="0.3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x14ac:dyDescent="0.3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x14ac:dyDescent="0.3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x14ac:dyDescent="0.3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x14ac:dyDescent="0.3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x14ac:dyDescent="0.3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x14ac:dyDescent="0.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x14ac:dyDescent="0.3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x14ac:dyDescent="0.3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x14ac:dyDescent="0.3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x14ac:dyDescent="0.3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x14ac:dyDescent="0.3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x14ac:dyDescent="0.3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x14ac:dyDescent="0.3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x14ac:dyDescent="0.3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x14ac:dyDescent="0.3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x14ac:dyDescent="0.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x14ac:dyDescent="0.3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x14ac:dyDescent="0.3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x14ac:dyDescent="0.3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x14ac:dyDescent="0.3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x14ac:dyDescent="0.3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x14ac:dyDescent="0.3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x14ac:dyDescent="0.3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x14ac:dyDescent="0.3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x14ac:dyDescent="0.3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x14ac:dyDescent="0.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x14ac:dyDescent="0.3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x14ac:dyDescent="0.3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x14ac:dyDescent="0.3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x14ac:dyDescent="0.3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x14ac:dyDescent="0.3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x14ac:dyDescent="0.3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x14ac:dyDescent="0.3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x14ac:dyDescent="0.3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x14ac:dyDescent="0.3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x14ac:dyDescent="0.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x14ac:dyDescent="0.3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x14ac:dyDescent="0.3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x14ac:dyDescent="0.3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x14ac:dyDescent="0.3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x14ac:dyDescent="0.3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x14ac:dyDescent="0.3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x14ac:dyDescent="0.3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x14ac:dyDescent="0.3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x14ac:dyDescent="0.3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x14ac:dyDescent="0.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x14ac:dyDescent="0.3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x14ac:dyDescent="0.3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x14ac:dyDescent="0.3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x14ac:dyDescent="0.3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x14ac:dyDescent="0.3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x14ac:dyDescent="0.3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x14ac:dyDescent="0.3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x14ac:dyDescent="0.3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x14ac:dyDescent="0.3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x14ac:dyDescent="0.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x14ac:dyDescent="0.3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x14ac:dyDescent="0.3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x14ac:dyDescent="0.3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x14ac:dyDescent="0.3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x14ac:dyDescent="0.3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x14ac:dyDescent="0.3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x14ac:dyDescent="0.3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x14ac:dyDescent="0.3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x14ac:dyDescent="0.3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x14ac:dyDescent="0.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x14ac:dyDescent="0.3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x14ac:dyDescent="0.3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x14ac:dyDescent="0.3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x14ac:dyDescent="0.3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x14ac:dyDescent="0.3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x14ac:dyDescent="0.3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x14ac:dyDescent="0.3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x14ac:dyDescent="0.3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x14ac:dyDescent="0.3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x14ac:dyDescent="0.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x14ac:dyDescent="0.3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x14ac:dyDescent="0.3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x14ac:dyDescent="0.3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x14ac:dyDescent="0.3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x14ac:dyDescent="0.3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x14ac:dyDescent="0.3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x14ac:dyDescent="0.3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x14ac:dyDescent="0.3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x14ac:dyDescent="0.3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x14ac:dyDescent="0.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x14ac:dyDescent="0.3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x14ac:dyDescent="0.3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x14ac:dyDescent="0.3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x14ac:dyDescent="0.3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x14ac:dyDescent="0.3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x14ac:dyDescent="0.3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x14ac:dyDescent="0.3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x14ac:dyDescent="0.3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x14ac:dyDescent="0.3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x14ac:dyDescent="0.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x14ac:dyDescent="0.3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x14ac:dyDescent="0.3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x14ac:dyDescent="0.3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x14ac:dyDescent="0.3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x14ac:dyDescent="0.3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x14ac:dyDescent="0.3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x14ac:dyDescent="0.3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x14ac:dyDescent="0.3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x14ac:dyDescent="0.3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x14ac:dyDescent="0.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x14ac:dyDescent="0.3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x14ac:dyDescent="0.3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x14ac:dyDescent="0.3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x14ac:dyDescent="0.3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x14ac:dyDescent="0.3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x14ac:dyDescent="0.3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x14ac:dyDescent="0.3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x14ac:dyDescent="0.3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x14ac:dyDescent="0.3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x14ac:dyDescent="0.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x14ac:dyDescent="0.3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x14ac:dyDescent="0.3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x14ac:dyDescent="0.3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x14ac:dyDescent="0.3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x14ac:dyDescent="0.3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x14ac:dyDescent="0.3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x14ac:dyDescent="0.3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x14ac:dyDescent="0.3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x14ac:dyDescent="0.3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x14ac:dyDescent="0.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x14ac:dyDescent="0.3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x14ac:dyDescent="0.3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x14ac:dyDescent="0.3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x14ac:dyDescent="0.3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x14ac:dyDescent="0.3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x14ac:dyDescent="0.3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x14ac:dyDescent="0.3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x14ac:dyDescent="0.3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x14ac:dyDescent="0.3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x14ac:dyDescent="0.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x14ac:dyDescent="0.3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x14ac:dyDescent="0.3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x14ac:dyDescent="0.3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x14ac:dyDescent="0.3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x14ac:dyDescent="0.3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x14ac:dyDescent="0.3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x14ac:dyDescent="0.3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x14ac:dyDescent="0.3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x14ac:dyDescent="0.3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x14ac:dyDescent="0.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x14ac:dyDescent="0.3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x14ac:dyDescent="0.3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x14ac:dyDescent="0.3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x14ac:dyDescent="0.3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x14ac:dyDescent="0.3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x14ac:dyDescent="0.3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x14ac:dyDescent="0.3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x14ac:dyDescent="0.3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x14ac:dyDescent="0.3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x14ac:dyDescent="0.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x14ac:dyDescent="0.3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x14ac:dyDescent="0.3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x14ac:dyDescent="0.3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x14ac:dyDescent="0.3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x14ac:dyDescent="0.3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x14ac:dyDescent="0.3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x14ac:dyDescent="0.3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x14ac:dyDescent="0.3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x14ac:dyDescent="0.3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x14ac:dyDescent="0.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x14ac:dyDescent="0.3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x14ac:dyDescent="0.3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x14ac:dyDescent="0.3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x14ac:dyDescent="0.3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x14ac:dyDescent="0.3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x14ac:dyDescent="0.3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x14ac:dyDescent="0.3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x14ac:dyDescent="0.3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x14ac:dyDescent="0.3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x14ac:dyDescent="0.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x14ac:dyDescent="0.3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x14ac:dyDescent="0.3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x14ac:dyDescent="0.3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x14ac:dyDescent="0.3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x14ac:dyDescent="0.3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x14ac:dyDescent="0.3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x14ac:dyDescent="0.3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x14ac:dyDescent="0.3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x14ac:dyDescent="0.3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x14ac:dyDescent="0.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x14ac:dyDescent="0.3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x14ac:dyDescent="0.3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x14ac:dyDescent="0.3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x14ac:dyDescent="0.3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x14ac:dyDescent="0.3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x14ac:dyDescent="0.3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x14ac:dyDescent="0.3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x14ac:dyDescent="0.3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x14ac:dyDescent="0.3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x14ac:dyDescent="0.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x14ac:dyDescent="0.3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x14ac:dyDescent="0.3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x14ac:dyDescent="0.3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x14ac:dyDescent="0.3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x14ac:dyDescent="0.3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x14ac:dyDescent="0.3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x14ac:dyDescent="0.3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x14ac:dyDescent="0.3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x14ac:dyDescent="0.3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x14ac:dyDescent="0.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x14ac:dyDescent="0.3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x14ac:dyDescent="0.3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x14ac:dyDescent="0.3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x14ac:dyDescent="0.3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x14ac:dyDescent="0.3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x14ac:dyDescent="0.3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x14ac:dyDescent="0.3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x14ac:dyDescent="0.3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x14ac:dyDescent="0.3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x14ac:dyDescent="0.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x14ac:dyDescent="0.3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x14ac:dyDescent="0.3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x14ac:dyDescent="0.3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x14ac:dyDescent="0.3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x14ac:dyDescent="0.3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x14ac:dyDescent="0.3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x14ac:dyDescent="0.3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x14ac:dyDescent="0.3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x14ac:dyDescent="0.3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x14ac:dyDescent="0.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x14ac:dyDescent="0.3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x14ac:dyDescent="0.3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x14ac:dyDescent="0.3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x14ac:dyDescent="0.3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x14ac:dyDescent="0.3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x14ac:dyDescent="0.3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x14ac:dyDescent="0.3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x14ac:dyDescent="0.3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x14ac:dyDescent="0.3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x14ac:dyDescent="0.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x14ac:dyDescent="0.3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x14ac:dyDescent="0.3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x14ac:dyDescent="0.3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x14ac:dyDescent="0.3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x14ac:dyDescent="0.3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x14ac:dyDescent="0.3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x14ac:dyDescent="0.3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x14ac:dyDescent="0.3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x14ac:dyDescent="0.3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x14ac:dyDescent="0.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x14ac:dyDescent="0.3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x14ac:dyDescent="0.3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x14ac:dyDescent="0.3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x14ac:dyDescent="0.3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x14ac:dyDescent="0.3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x14ac:dyDescent="0.3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x14ac:dyDescent="0.3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x14ac:dyDescent="0.3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x14ac:dyDescent="0.3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x14ac:dyDescent="0.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x14ac:dyDescent="0.3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x14ac:dyDescent="0.3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x14ac:dyDescent="0.3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x14ac:dyDescent="0.3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x14ac:dyDescent="0.3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x14ac:dyDescent="0.3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x14ac:dyDescent="0.3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x14ac:dyDescent="0.3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x14ac:dyDescent="0.3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x14ac:dyDescent="0.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x14ac:dyDescent="0.3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x14ac:dyDescent="0.3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x14ac:dyDescent="0.3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x14ac:dyDescent="0.3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x14ac:dyDescent="0.3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x14ac:dyDescent="0.3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x14ac:dyDescent="0.3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x14ac:dyDescent="0.3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x14ac:dyDescent="0.3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x14ac:dyDescent="0.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x14ac:dyDescent="0.3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x14ac:dyDescent="0.3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x14ac:dyDescent="0.3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x14ac:dyDescent="0.3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x14ac:dyDescent="0.3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x14ac:dyDescent="0.3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x14ac:dyDescent="0.3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  <row r="1001" spans="1:26" x14ac:dyDescent="0.3">
      <c r="A1001" s="29"/>
      <c r="B1001" s="29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29"/>
      <c r="V1001" s="29"/>
      <c r="W1001" s="29"/>
      <c r="X1001" s="29"/>
      <c r="Y1001" s="29"/>
      <c r="Z1001" s="29"/>
    </row>
    <row r="1002" spans="1:26" x14ac:dyDescent="0.3">
      <c r="A1002" s="29"/>
      <c r="B1002" s="29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29"/>
      <c r="V1002" s="29"/>
      <c r="W1002" s="29"/>
      <c r="X1002" s="29"/>
      <c r="Y1002" s="29"/>
      <c r="Z1002" s="29"/>
    </row>
  </sheetData>
  <mergeCells count="3">
    <mergeCell ref="A1:G1"/>
    <mergeCell ref="D3:E3"/>
    <mergeCell ref="C23:D23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1:G24"/>
  <sheetViews>
    <sheetView workbookViewId="0">
      <selection activeCell="I23" sqref="I23"/>
    </sheetView>
  </sheetViews>
  <sheetFormatPr defaultColWidth="14.44140625" defaultRowHeight="15" customHeight="1" x14ac:dyDescent="0.3"/>
  <cols>
    <col min="3" max="3" width="49.44140625" customWidth="1"/>
    <col min="4" max="4" width="26" customWidth="1"/>
  </cols>
  <sheetData>
    <row r="1" spans="1:7" x14ac:dyDescent="0.3">
      <c r="A1" s="236" t="s">
        <v>666</v>
      </c>
      <c r="B1" s="237"/>
      <c r="C1" s="237"/>
      <c r="D1" s="237"/>
      <c r="E1" s="237"/>
      <c r="F1" s="237"/>
      <c r="G1" s="238"/>
    </row>
    <row r="2" spans="1:7" x14ac:dyDescent="0.3">
      <c r="A2" s="5" t="s">
        <v>6</v>
      </c>
      <c r="B2" s="6" t="s">
        <v>8</v>
      </c>
      <c r="C2" s="8" t="s">
        <v>10</v>
      </c>
      <c r="D2" s="6" t="s">
        <v>12</v>
      </c>
      <c r="E2" s="6" t="s">
        <v>15</v>
      </c>
      <c r="F2" s="11" t="s">
        <v>16</v>
      </c>
      <c r="G2" s="14" t="s">
        <v>19</v>
      </c>
    </row>
    <row r="3" spans="1:7" x14ac:dyDescent="0.3">
      <c r="A3" s="16"/>
      <c r="B3" s="18"/>
      <c r="C3" s="19"/>
      <c r="D3" s="239" t="s">
        <v>25</v>
      </c>
      <c r="E3" s="240"/>
      <c r="F3" s="21">
        <f>'December 2025'!F23</f>
        <v>-8903</v>
      </c>
      <c r="G3" s="23"/>
    </row>
    <row r="4" spans="1:7" x14ac:dyDescent="0.3">
      <c r="A4" s="24">
        <v>1</v>
      </c>
      <c r="B4" s="25">
        <v>46054</v>
      </c>
      <c r="C4" s="26" t="s">
        <v>593</v>
      </c>
      <c r="D4" s="27" t="s">
        <v>93</v>
      </c>
      <c r="E4" s="17" t="s">
        <v>33</v>
      </c>
      <c r="F4" s="57">
        <v>3000</v>
      </c>
      <c r="G4" s="28"/>
    </row>
    <row r="5" spans="1:7" x14ac:dyDescent="0.3">
      <c r="A5" s="24">
        <v>2</v>
      </c>
      <c r="B5" s="25">
        <v>46174</v>
      </c>
      <c r="C5" s="26" t="s">
        <v>667</v>
      </c>
      <c r="D5" s="27" t="s">
        <v>93</v>
      </c>
      <c r="E5" s="17" t="s">
        <v>33</v>
      </c>
      <c r="F5" s="28"/>
      <c r="G5" s="28">
        <v>160</v>
      </c>
    </row>
    <row r="6" spans="1:7" x14ac:dyDescent="0.3">
      <c r="A6" s="24">
        <v>3</v>
      </c>
      <c r="B6" s="25">
        <v>46266</v>
      </c>
      <c r="C6" s="26" t="s">
        <v>594</v>
      </c>
      <c r="D6" s="27"/>
      <c r="E6" s="17"/>
      <c r="F6" s="28">
        <v>3000</v>
      </c>
      <c r="G6" s="28"/>
    </row>
    <row r="7" spans="1:7" x14ac:dyDescent="0.3">
      <c r="A7" s="24">
        <v>4</v>
      </c>
      <c r="B7" s="25">
        <v>46296</v>
      </c>
      <c r="C7" s="26" t="s">
        <v>668</v>
      </c>
      <c r="D7" s="27" t="s">
        <v>93</v>
      </c>
      <c r="E7" s="17" t="s">
        <v>33</v>
      </c>
      <c r="F7" s="28">
        <v>2500</v>
      </c>
      <c r="G7" s="28"/>
    </row>
    <row r="8" spans="1:7" x14ac:dyDescent="0.3">
      <c r="A8" s="24">
        <v>5</v>
      </c>
      <c r="B8" s="17" t="s">
        <v>669</v>
      </c>
      <c r="C8" s="26" t="s">
        <v>670</v>
      </c>
      <c r="D8" s="27" t="s">
        <v>671</v>
      </c>
      <c r="E8" s="17" t="s">
        <v>33</v>
      </c>
      <c r="F8" s="28"/>
      <c r="G8" s="28">
        <v>240</v>
      </c>
    </row>
    <row r="9" spans="1:7" x14ac:dyDescent="0.3">
      <c r="A9" s="24">
        <v>6</v>
      </c>
      <c r="B9" s="17" t="s">
        <v>672</v>
      </c>
      <c r="C9" s="26" t="s">
        <v>627</v>
      </c>
      <c r="D9" s="27" t="s">
        <v>93</v>
      </c>
      <c r="E9" s="17" t="s">
        <v>33</v>
      </c>
      <c r="F9" s="28">
        <v>3000</v>
      </c>
      <c r="G9" s="28"/>
    </row>
    <row r="10" spans="1:7" x14ac:dyDescent="0.3">
      <c r="A10" s="24">
        <v>7</v>
      </c>
      <c r="B10" s="17" t="s">
        <v>673</v>
      </c>
      <c r="C10" s="26" t="s">
        <v>662</v>
      </c>
      <c r="D10" s="27" t="s">
        <v>93</v>
      </c>
      <c r="E10" s="17" t="s">
        <v>33</v>
      </c>
      <c r="F10" s="28"/>
      <c r="G10" s="28">
        <v>240</v>
      </c>
    </row>
    <row r="11" spans="1:7" x14ac:dyDescent="0.3">
      <c r="A11" s="24">
        <v>8</v>
      </c>
      <c r="B11" s="17" t="s">
        <v>673</v>
      </c>
      <c r="C11" s="26" t="s">
        <v>674</v>
      </c>
      <c r="D11" s="27" t="s">
        <v>93</v>
      </c>
      <c r="E11" s="17" t="s">
        <v>33</v>
      </c>
      <c r="F11" s="28"/>
      <c r="G11" s="28">
        <v>3230</v>
      </c>
    </row>
    <row r="12" spans="1:7" x14ac:dyDescent="0.3">
      <c r="A12" s="24">
        <v>9</v>
      </c>
      <c r="B12" s="17" t="s">
        <v>673</v>
      </c>
      <c r="C12" s="26" t="s">
        <v>675</v>
      </c>
      <c r="D12" s="27" t="s">
        <v>676</v>
      </c>
      <c r="E12" s="17" t="s">
        <v>45</v>
      </c>
      <c r="F12" s="28"/>
      <c r="G12" s="28">
        <v>5540</v>
      </c>
    </row>
    <row r="13" spans="1:7" x14ac:dyDescent="0.3">
      <c r="A13" s="24">
        <v>10</v>
      </c>
      <c r="B13" s="17" t="s">
        <v>677</v>
      </c>
      <c r="C13" s="26" t="s">
        <v>678</v>
      </c>
      <c r="D13" s="27" t="s">
        <v>679</v>
      </c>
      <c r="E13" s="17" t="s">
        <v>45</v>
      </c>
      <c r="F13" s="28"/>
      <c r="G13" s="28">
        <v>413</v>
      </c>
    </row>
    <row r="14" spans="1:7" x14ac:dyDescent="0.3">
      <c r="A14" s="24">
        <v>11</v>
      </c>
      <c r="B14" s="17" t="s">
        <v>681</v>
      </c>
      <c r="C14" s="26" t="s">
        <v>43</v>
      </c>
      <c r="D14" s="27" t="s">
        <v>682</v>
      </c>
      <c r="E14" s="17" t="s">
        <v>45</v>
      </c>
      <c r="F14" s="28">
        <v>30</v>
      </c>
      <c r="G14" s="28"/>
    </row>
    <row r="15" spans="1:7" x14ac:dyDescent="0.3">
      <c r="A15" s="24">
        <v>12</v>
      </c>
      <c r="B15" s="17" t="s">
        <v>683</v>
      </c>
      <c r="C15" s="26" t="s">
        <v>43</v>
      </c>
      <c r="D15" s="27" t="s">
        <v>682</v>
      </c>
      <c r="E15" s="17" t="s">
        <v>45</v>
      </c>
      <c r="F15" s="57">
        <v>30</v>
      </c>
      <c r="G15" s="28"/>
    </row>
    <row r="16" spans="1:7" x14ac:dyDescent="0.3">
      <c r="A16" s="24">
        <v>13</v>
      </c>
      <c r="B16" s="17" t="s">
        <v>683</v>
      </c>
      <c r="C16" s="26" t="s">
        <v>684</v>
      </c>
      <c r="D16" s="27" t="s">
        <v>93</v>
      </c>
      <c r="E16" s="17" t="s">
        <v>45</v>
      </c>
      <c r="F16" s="57"/>
      <c r="G16" s="28">
        <v>300</v>
      </c>
    </row>
    <row r="17" spans="1:7" x14ac:dyDescent="0.3">
      <c r="A17" s="24">
        <v>14</v>
      </c>
      <c r="B17" s="17" t="s">
        <v>685</v>
      </c>
      <c r="C17" s="26" t="s">
        <v>686</v>
      </c>
      <c r="D17" s="27" t="s">
        <v>687</v>
      </c>
      <c r="E17" s="17" t="s">
        <v>33</v>
      </c>
      <c r="F17" s="57"/>
      <c r="G17" s="28">
        <v>3670</v>
      </c>
    </row>
    <row r="18" spans="1:7" x14ac:dyDescent="0.3">
      <c r="A18" s="24">
        <v>14</v>
      </c>
      <c r="B18" s="17" t="s">
        <v>688</v>
      </c>
      <c r="C18" s="26" t="s">
        <v>650</v>
      </c>
      <c r="D18" s="27" t="s">
        <v>93</v>
      </c>
      <c r="E18" s="17" t="s">
        <v>33</v>
      </c>
      <c r="F18" s="57"/>
      <c r="G18" s="28">
        <v>301</v>
      </c>
    </row>
    <row r="19" spans="1:7" x14ac:dyDescent="0.3">
      <c r="A19" s="24">
        <v>15</v>
      </c>
      <c r="B19" s="17" t="s">
        <v>689</v>
      </c>
      <c r="C19" s="26" t="s">
        <v>690</v>
      </c>
      <c r="D19" s="27" t="s">
        <v>691</v>
      </c>
      <c r="E19" s="17" t="s">
        <v>45</v>
      </c>
      <c r="F19" s="57"/>
      <c r="G19" s="28">
        <v>3637</v>
      </c>
    </row>
    <row r="20" spans="1:7" x14ac:dyDescent="0.3">
      <c r="A20" s="24">
        <v>16</v>
      </c>
      <c r="B20" s="17" t="s">
        <v>689</v>
      </c>
      <c r="C20" s="26" t="s">
        <v>692</v>
      </c>
      <c r="D20" s="27" t="s">
        <v>693</v>
      </c>
      <c r="E20" s="17" t="s">
        <v>45</v>
      </c>
      <c r="F20" s="28"/>
      <c r="G20" s="28">
        <v>410</v>
      </c>
    </row>
    <row r="21" spans="1:7" x14ac:dyDescent="0.3">
      <c r="A21" s="24">
        <v>17</v>
      </c>
      <c r="B21" s="17" t="s">
        <v>689</v>
      </c>
      <c r="C21" s="26" t="s">
        <v>694</v>
      </c>
      <c r="D21" s="27" t="s">
        <v>693</v>
      </c>
      <c r="E21" s="17" t="s">
        <v>45</v>
      </c>
      <c r="F21" s="28"/>
      <c r="G21" s="28">
        <v>270</v>
      </c>
    </row>
    <row r="22" spans="1:7" x14ac:dyDescent="0.3">
      <c r="A22" s="24"/>
      <c r="B22" s="17"/>
      <c r="C22" s="26"/>
      <c r="D22" s="27"/>
      <c r="E22" s="17"/>
      <c r="F22" s="57"/>
      <c r="G22" s="227"/>
    </row>
    <row r="23" spans="1:7" x14ac:dyDescent="0.3">
      <c r="A23" s="24"/>
      <c r="B23" s="36"/>
      <c r="C23" s="26"/>
      <c r="D23" s="27" t="s">
        <v>52</v>
      </c>
      <c r="E23" s="27"/>
      <c r="F23" s="235">
        <f>F3+F4+F5+F6+F7+F9+F10+F11+F12+F13+F14+F15+F16+F18+F19+F20+F21+F22</f>
        <v>2657</v>
      </c>
      <c r="G23" s="235">
        <f>G3+G4+G5+G6+G7+G9+G10+G11+G12+G13+G14+G15+G16+G18+G19+G20+G21+G22+G8+G17</f>
        <v>18411</v>
      </c>
    </row>
    <row r="24" spans="1:7" x14ac:dyDescent="0.3">
      <c r="A24" s="24"/>
      <c r="B24" s="36"/>
      <c r="C24" s="241" t="s">
        <v>73</v>
      </c>
      <c r="D24" s="240"/>
      <c r="E24" s="27"/>
      <c r="F24" s="230"/>
      <c r="G24" s="233">
        <f>F23-G23</f>
        <v>-15754</v>
      </c>
    </row>
  </sheetData>
  <mergeCells count="3">
    <mergeCell ref="A1:G1"/>
    <mergeCell ref="D3:E3"/>
    <mergeCell ref="C24:D24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outlinePr summaryBelow="0" summaryRight="0"/>
  </sheetPr>
  <dimension ref="A1:G31"/>
  <sheetViews>
    <sheetView topLeftCell="A5" workbookViewId="0">
      <selection activeCell="I27" sqref="I27"/>
    </sheetView>
  </sheetViews>
  <sheetFormatPr defaultColWidth="14.44140625" defaultRowHeight="15" customHeight="1" x14ac:dyDescent="0.3"/>
  <cols>
    <col min="2" max="2" width="17" customWidth="1"/>
    <col min="3" max="3" width="30.88671875" customWidth="1"/>
    <col min="4" max="4" width="37" customWidth="1"/>
  </cols>
  <sheetData>
    <row r="1" spans="1:7" x14ac:dyDescent="0.3">
      <c r="A1" s="236" t="s">
        <v>695</v>
      </c>
      <c r="B1" s="237"/>
      <c r="C1" s="237"/>
      <c r="D1" s="237"/>
      <c r="E1" s="237"/>
      <c r="F1" s="237"/>
      <c r="G1" s="238"/>
    </row>
    <row r="2" spans="1:7" x14ac:dyDescent="0.3">
      <c r="A2" s="5" t="s">
        <v>6</v>
      </c>
      <c r="B2" s="6" t="s">
        <v>8</v>
      </c>
      <c r="C2" s="8" t="s">
        <v>10</v>
      </c>
      <c r="D2" s="6" t="s">
        <v>12</v>
      </c>
      <c r="E2" s="6" t="s">
        <v>15</v>
      </c>
      <c r="F2" s="11" t="s">
        <v>16</v>
      </c>
      <c r="G2" s="14" t="s">
        <v>19</v>
      </c>
    </row>
    <row r="3" spans="1:7" x14ac:dyDescent="0.3">
      <c r="A3" s="16"/>
      <c r="B3" s="18"/>
      <c r="C3" s="19"/>
      <c r="D3" s="239" t="s">
        <v>25</v>
      </c>
      <c r="E3" s="240"/>
      <c r="F3" s="21">
        <f>'January 2026'!G24</f>
        <v>-15754</v>
      </c>
      <c r="G3" s="23"/>
    </row>
    <row r="4" spans="1:7" x14ac:dyDescent="0.3">
      <c r="A4" s="24">
        <v>1</v>
      </c>
      <c r="B4" s="25">
        <v>46024</v>
      </c>
      <c r="C4" s="26" t="s">
        <v>696</v>
      </c>
      <c r="D4" s="27" t="s">
        <v>93</v>
      </c>
      <c r="E4" s="17" t="s">
        <v>33</v>
      </c>
      <c r="F4" s="28">
        <v>2500</v>
      </c>
      <c r="G4" s="28"/>
    </row>
    <row r="5" spans="1:7" x14ac:dyDescent="0.3">
      <c r="A5" s="24">
        <v>2</v>
      </c>
      <c r="B5" s="25">
        <v>46083</v>
      </c>
      <c r="C5" s="26" t="s">
        <v>43</v>
      </c>
      <c r="D5" s="27" t="s">
        <v>682</v>
      </c>
      <c r="E5" s="17" t="s">
        <v>45</v>
      </c>
      <c r="F5" s="28">
        <v>30</v>
      </c>
      <c r="G5" s="28"/>
    </row>
    <row r="6" spans="1:7" x14ac:dyDescent="0.3">
      <c r="A6" s="24">
        <v>3</v>
      </c>
      <c r="B6" s="25">
        <v>46144</v>
      </c>
      <c r="C6" s="26" t="s">
        <v>697</v>
      </c>
      <c r="D6" s="27" t="s">
        <v>698</v>
      </c>
      <c r="E6" s="17" t="s">
        <v>45</v>
      </c>
      <c r="F6" s="28"/>
      <c r="G6" s="28">
        <v>3375</v>
      </c>
    </row>
    <row r="7" spans="1:7" x14ac:dyDescent="0.3">
      <c r="A7" s="24">
        <v>4</v>
      </c>
      <c r="B7" s="25">
        <v>46144</v>
      </c>
      <c r="C7" s="26" t="s">
        <v>699</v>
      </c>
      <c r="D7" s="27" t="s">
        <v>698</v>
      </c>
      <c r="E7" s="17" t="s">
        <v>45</v>
      </c>
      <c r="F7" s="28"/>
      <c r="G7" s="28">
        <v>106</v>
      </c>
    </row>
    <row r="8" spans="1:7" x14ac:dyDescent="0.3">
      <c r="A8" s="24">
        <v>5</v>
      </c>
      <c r="B8" s="25">
        <v>46174</v>
      </c>
      <c r="C8" s="26" t="s">
        <v>700</v>
      </c>
      <c r="D8" s="27" t="s">
        <v>691</v>
      </c>
      <c r="E8" s="17" t="s">
        <v>45</v>
      </c>
      <c r="F8" s="28"/>
      <c r="G8" s="28">
        <v>7921</v>
      </c>
    </row>
    <row r="9" spans="1:7" x14ac:dyDescent="0.3">
      <c r="A9" s="24">
        <v>6</v>
      </c>
      <c r="B9" s="25">
        <v>46175</v>
      </c>
      <c r="C9" s="26" t="s">
        <v>593</v>
      </c>
      <c r="D9" s="27" t="s">
        <v>93</v>
      </c>
      <c r="E9" s="17" t="s">
        <v>33</v>
      </c>
      <c r="F9" s="28">
        <v>3000</v>
      </c>
      <c r="G9" s="28"/>
    </row>
    <row r="10" spans="1:7" x14ac:dyDescent="0.3">
      <c r="A10" s="24">
        <v>7</v>
      </c>
      <c r="B10" s="25">
        <v>46175</v>
      </c>
      <c r="C10" s="26" t="s">
        <v>594</v>
      </c>
      <c r="D10" s="27" t="s">
        <v>93</v>
      </c>
      <c r="E10" s="17" t="s">
        <v>33</v>
      </c>
      <c r="F10" s="28">
        <v>3000</v>
      </c>
      <c r="G10" s="28"/>
    </row>
    <row r="11" spans="1:7" x14ac:dyDescent="0.3">
      <c r="A11" s="24">
        <v>8</v>
      </c>
      <c r="B11" s="25">
        <v>46236</v>
      </c>
      <c r="C11" s="26" t="s">
        <v>701</v>
      </c>
      <c r="D11" s="27" t="s">
        <v>702</v>
      </c>
      <c r="E11" s="17" t="s">
        <v>45</v>
      </c>
      <c r="F11" s="28"/>
      <c r="G11" s="28">
        <v>520</v>
      </c>
    </row>
    <row r="12" spans="1:7" x14ac:dyDescent="0.3">
      <c r="A12" s="24">
        <v>9</v>
      </c>
      <c r="B12" s="25">
        <v>46267</v>
      </c>
      <c r="C12" s="26" t="s">
        <v>43</v>
      </c>
      <c r="D12" s="27" t="s">
        <v>682</v>
      </c>
      <c r="E12" s="17" t="s">
        <v>45</v>
      </c>
      <c r="F12" s="28">
        <v>30</v>
      </c>
      <c r="G12" s="28"/>
    </row>
    <row r="13" spans="1:7" x14ac:dyDescent="0.3">
      <c r="A13" s="24">
        <v>10</v>
      </c>
      <c r="B13" s="25">
        <v>46267</v>
      </c>
      <c r="C13" s="26" t="s">
        <v>43</v>
      </c>
      <c r="D13" s="27" t="s">
        <v>682</v>
      </c>
      <c r="E13" s="17" t="s">
        <v>45</v>
      </c>
      <c r="F13" s="28">
        <v>30</v>
      </c>
      <c r="G13" s="28"/>
    </row>
    <row r="14" spans="1:7" x14ac:dyDescent="0.3">
      <c r="A14" s="24">
        <v>11</v>
      </c>
      <c r="B14" s="25">
        <v>46267</v>
      </c>
      <c r="C14" s="26" t="s">
        <v>43</v>
      </c>
      <c r="D14" s="27" t="s">
        <v>682</v>
      </c>
      <c r="E14" s="17" t="s">
        <v>45</v>
      </c>
      <c r="F14" s="57">
        <v>30</v>
      </c>
      <c r="G14" s="28"/>
    </row>
    <row r="15" spans="1:7" x14ac:dyDescent="0.3">
      <c r="A15" s="24">
        <v>12</v>
      </c>
      <c r="B15" s="25">
        <v>46328</v>
      </c>
      <c r="C15" s="26" t="s">
        <v>627</v>
      </c>
      <c r="D15" s="27" t="s">
        <v>93</v>
      </c>
      <c r="E15" s="17" t="s">
        <v>45</v>
      </c>
      <c r="F15" s="57">
        <v>3000</v>
      </c>
      <c r="G15" s="28"/>
    </row>
    <row r="16" spans="1:7" x14ac:dyDescent="0.3">
      <c r="A16" s="24">
        <v>13</v>
      </c>
      <c r="B16" s="25">
        <v>46358</v>
      </c>
      <c r="C16" s="26" t="s">
        <v>703</v>
      </c>
      <c r="D16" s="27" t="s">
        <v>704</v>
      </c>
      <c r="E16" s="17" t="s">
        <v>45</v>
      </c>
      <c r="F16" s="57"/>
      <c r="G16" s="28">
        <v>5000</v>
      </c>
    </row>
    <row r="17" spans="1:7" x14ac:dyDescent="0.3">
      <c r="A17" s="24">
        <v>14</v>
      </c>
      <c r="B17" s="17" t="s">
        <v>705</v>
      </c>
      <c r="C17" s="26" t="s">
        <v>706</v>
      </c>
      <c r="D17" s="27" t="s">
        <v>707</v>
      </c>
      <c r="E17" s="17" t="s">
        <v>33</v>
      </c>
      <c r="F17" s="57">
        <v>6500</v>
      </c>
      <c r="G17" s="28"/>
    </row>
    <row r="18" spans="1:7" x14ac:dyDescent="0.3">
      <c r="A18" s="24">
        <v>15</v>
      </c>
      <c r="B18" s="17" t="s">
        <v>708</v>
      </c>
      <c r="C18" s="26" t="s">
        <v>709</v>
      </c>
      <c r="D18" s="27" t="s">
        <v>710</v>
      </c>
      <c r="E18" s="17" t="s">
        <v>45</v>
      </c>
      <c r="F18" s="28"/>
      <c r="G18" s="28">
        <v>300</v>
      </c>
    </row>
    <row r="19" spans="1:7" x14ac:dyDescent="0.3">
      <c r="A19" s="24">
        <v>16</v>
      </c>
      <c r="B19" s="17" t="s">
        <v>708</v>
      </c>
      <c r="C19" s="26" t="s">
        <v>711</v>
      </c>
      <c r="D19" s="27" t="s">
        <v>710</v>
      </c>
      <c r="E19" s="17" t="s">
        <v>45</v>
      </c>
      <c r="F19" s="28"/>
      <c r="G19" s="28">
        <v>300</v>
      </c>
    </row>
    <row r="20" spans="1:7" x14ac:dyDescent="0.3">
      <c r="A20" s="24">
        <v>17</v>
      </c>
      <c r="B20" s="17" t="s">
        <v>708</v>
      </c>
      <c r="C20" s="26" t="s">
        <v>712</v>
      </c>
      <c r="D20" s="27" t="s">
        <v>713</v>
      </c>
      <c r="E20" s="17" t="s">
        <v>45</v>
      </c>
      <c r="F20" s="57"/>
      <c r="G20" s="227">
        <v>200</v>
      </c>
    </row>
    <row r="21" spans="1:7" x14ac:dyDescent="0.3">
      <c r="A21" s="24">
        <v>18</v>
      </c>
      <c r="B21" s="27" t="s">
        <v>714</v>
      </c>
      <c r="C21" s="26" t="s">
        <v>715</v>
      </c>
      <c r="D21" s="27" t="s">
        <v>713</v>
      </c>
      <c r="E21" s="17" t="s">
        <v>45</v>
      </c>
      <c r="F21" s="59"/>
      <c r="G21" s="59">
        <v>300</v>
      </c>
    </row>
    <row r="22" spans="1:7" x14ac:dyDescent="0.3">
      <c r="A22" s="24">
        <v>19</v>
      </c>
      <c r="B22" s="27" t="s">
        <v>716</v>
      </c>
      <c r="C22" s="26" t="s">
        <v>717</v>
      </c>
      <c r="D22" s="27" t="s">
        <v>521</v>
      </c>
      <c r="E22" s="17" t="s">
        <v>45</v>
      </c>
      <c r="F22" s="59"/>
      <c r="G22" s="59">
        <v>200</v>
      </c>
    </row>
    <row r="23" spans="1:7" x14ac:dyDescent="0.3">
      <c r="A23" s="24">
        <v>20</v>
      </c>
      <c r="B23" s="27" t="s">
        <v>718</v>
      </c>
      <c r="C23" s="26" t="s">
        <v>43</v>
      </c>
      <c r="D23" s="27" t="s">
        <v>682</v>
      </c>
      <c r="E23" s="17" t="s">
        <v>45</v>
      </c>
      <c r="F23" s="59">
        <v>30</v>
      </c>
      <c r="G23" s="59"/>
    </row>
    <row r="24" spans="1:7" x14ac:dyDescent="0.3">
      <c r="A24" s="24"/>
      <c r="B24" s="27" t="s">
        <v>719</v>
      </c>
      <c r="C24" s="26" t="s">
        <v>720</v>
      </c>
      <c r="D24" s="27" t="s">
        <v>721</v>
      </c>
      <c r="E24" s="17" t="s">
        <v>45</v>
      </c>
      <c r="F24" s="57"/>
      <c r="G24" s="28">
        <v>1720</v>
      </c>
    </row>
    <row r="25" spans="1:7" x14ac:dyDescent="0.3">
      <c r="A25" s="24">
        <v>21</v>
      </c>
      <c r="B25" s="27" t="s">
        <v>722</v>
      </c>
      <c r="C25" s="26" t="s">
        <v>723</v>
      </c>
      <c r="D25" s="27" t="s">
        <v>93</v>
      </c>
      <c r="E25" s="17" t="s">
        <v>33</v>
      </c>
      <c r="F25" s="57"/>
      <c r="G25" s="28">
        <v>300.89999999999998</v>
      </c>
    </row>
    <row r="26" spans="1:7" x14ac:dyDescent="0.3">
      <c r="A26" s="24">
        <v>22</v>
      </c>
      <c r="B26" s="27" t="s">
        <v>722</v>
      </c>
      <c r="C26" s="179" t="s">
        <v>724</v>
      </c>
      <c r="D26" s="26" t="s">
        <v>725</v>
      </c>
      <c r="E26" s="17" t="s">
        <v>45</v>
      </c>
      <c r="F26" s="59"/>
      <c r="G26" s="59">
        <v>900</v>
      </c>
    </row>
    <row r="27" spans="1:7" x14ac:dyDescent="0.3">
      <c r="A27" s="24">
        <v>23</v>
      </c>
      <c r="B27" s="27" t="s">
        <v>722</v>
      </c>
      <c r="C27" s="26" t="s">
        <v>726</v>
      </c>
      <c r="D27" s="26" t="s">
        <v>725</v>
      </c>
      <c r="E27" s="17" t="s">
        <v>45</v>
      </c>
      <c r="F27" s="57"/>
      <c r="G27" s="59">
        <v>240</v>
      </c>
    </row>
    <row r="28" spans="1:7" x14ac:dyDescent="0.3">
      <c r="A28" s="24">
        <v>24</v>
      </c>
      <c r="B28" s="27" t="s">
        <v>727</v>
      </c>
      <c r="C28" s="26" t="s">
        <v>728</v>
      </c>
      <c r="D28" s="26" t="s">
        <v>725</v>
      </c>
      <c r="E28" s="17" t="s">
        <v>45</v>
      </c>
      <c r="F28" s="59"/>
      <c r="G28" s="59">
        <v>40</v>
      </c>
    </row>
    <row r="29" spans="1:7" x14ac:dyDescent="0.3">
      <c r="A29" s="24">
        <v>25</v>
      </c>
      <c r="B29" s="27" t="s">
        <v>729</v>
      </c>
      <c r="C29" s="26" t="s">
        <v>706</v>
      </c>
      <c r="D29" s="27" t="s">
        <v>93</v>
      </c>
      <c r="E29" s="27" t="s">
        <v>33</v>
      </c>
      <c r="F29" s="59">
        <v>4000</v>
      </c>
      <c r="G29" s="59"/>
    </row>
    <row r="30" spans="1:7" x14ac:dyDescent="0.3">
      <c r="A30" s="24"/>
      <c r="B30" s="36"/>
      <c r="C30" s="26"/>
      <c r="D30" s="27" t="s">
        <v>52</v>
      </c>
      <c r="E30" s="27"/>
      <c r="F30" s="59">
        <f>F3+F4+F5+F6+F7+F8+F9+F10+F11+F12+F13+F14+F15+F16+F17+F18+F19+F20+F21+F22+F23+F25+F26+F27+F28+F29</f>
        <v>6396</v>
      </c>
      <c r="G30" s="59">
        <f>G3+G4+G5+G6+G7+G8+G9+G11+G12+G13+G14+G15+G16+G17+G18+G19+G20+G21+G22+G23+G24+G25+G26+G27+G28+G29</f>
        <v>21422.9</v>
      </c>
    </row>
    <row r="31" spans="1:7" x14ac:dyDescent="0.3">
      <c r="A31" s="24"/>
      <c r="B31" s="36"/>
      <c r="C31" s="241" t="s">
        <v>73</v>
      </c>
      <c r="D31" s="240"/>
      <c r="E31" s="27"/>
      <c r="F31" s="66">
        <f>F30-G30</f>
        <v>-15026.900000000001</v>
      </c>
      <c r="G31" s="23"/>
    </row>
  </sheetData>
  <mergeCells count="3">
    <mergeCell ref="A1:G1"/>
    <mergeCell ref="D3:E3"/>
    <mergeCell ref="C31:D3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outlinePr summaryBelow="0" summaryRight="0"/>
  </sheetPr>
  <dimension ref="A1:G29"/>
  <sheetViews>
    <sheetView workbookViewId="0">
      <selection sqref="A1:G1"/>
    </sheetView>
  </sheetViews>
  <sheetFormatPr defaultColWidth="14.44140625" defaultRowHeight="15" customHeight="1" x14ac:dyDescent="0.3"/>
  <cols>
    <col min="1" max="1" width="11.109375" customWidth="1"/>
    <col min="2" max="2" width="13.44140625" customWidth="1"/>
    <col min="3" max="3" width="31.109375" customWidth="1"/>
    <col min="4" max="4" width="41" customWidth="1"/>
  </cols>
  <sheetData>
    <row r="1" spans="1:7" x14ac:dyDescent="0.3">
      <c r="A1" s="236" t="s">
        <v>730</v>
      </c>
      <c r="B1" s="237"/>
      <c r="C1" s="237"/>
      <c r="D1" s="237"/>
      <c r="E1" s="237"/>
      <c r="F1" s="237"/>
      <c r="G1" s="238"/>
    </row>
    <row r="2" spans="1:7" x14ac:dyDescent="0.3">
      <c r="A2" s="5" t="s">
        <v>6</v>
      </c>
      <c r="B2" s="6" t="s">
        <v>8</v>
      </c>
      <c r="C2" s="8" t="s">
        <v>10</v>
      </c>
      <c r="D2" s="6" t="s">
        <v>12</v>
      </c>
      <c r="E2" s="6" t="s">
        <v>15</v>
      </c>
      <c r="F2" s="11" t="s">
        <v>16</v>
      </c>
      <c r="G2" s="14" t="s">
        <v>19</v>
      </c>
    </row>
    <row r="3" spans="1:7" x14ac:dyDescent="0.3">
      <c r="A3" s="16"/>
      <c r="B3" s="18"/>
      <c r="C3" s="19"/>
      <c r="D3" s="239" t="s">
        <v>25</v>
      </c>
      <c r="E3" s="240"/>
      <c r="F3" s="21">
        <f>Feb.2026!F31</f>
        <v>-15026.900000000001</v>
      </c>
      <c r="G3" s="23"/>
    </row>
    <row r="4" spans="1:7" x14ac:dyDescent="0.3">
      <c r="A4" s="24">
        <v>1</v>
      </c>
      <c r="B4" s="25">
        <v>46056</v>
      </c>
      <c r="C4" s="26" t="s">
        <v>43</v>
      </c>
      <c r="D4" s="27" t="s">
        <v>44</v>
      </c>
      <c r="E4" s="17" t="s">
        <v>45</v>
      </c>
      <c r="F4" s="28">
        <v>30</v>
      </c>
      <c r="G4" s="28"/>
    </row>
    <row r="5" spans="1:7" x14ac:dyDescent="0.3">
      <c r="A5" s="24">
        <v>2</v>
      </c>
      <c r="B5" s="25">
        <v>46115</v>
      </c>
      <c r="C5" s="26" t="s">
        <v>731</v>
      </c>
      <c r="D5" s="27" t="s">
        <v>93</v>
      </c>
      <c r="E5" s="17" t="s">
        <v>45</v>
      </c>
      <c r="F5" s="28"/>
      <c r="G5" s="28">
        <v>150</v>
      </c>
    </row>
    <row r="6" spans="1:7" x14ac:dyDescent="0.3">
      <c r="A6" s="24">
        <v>3</v>
      </c>
      <c r="B6" s="25">
        <v>46115</v>
      </c>
      <c r="C6" s="26" t="s">
        <v>732</v>
      </c>
      <c r="D6" s="27" t="s">
        <v>733</v>
      </c>
      <c r="E6" s="17" t="s">
        <v>45</v>
      </c>
      <c r="F6" s="28"/>
      <c r="G6" s="28">
        <v>20</v>
      </c>
    </row>
    <row r="7" spans="1:7" x14ac:dyDescent="0.3">
      <c r="A7" s="24">
        <v>4</v>
      </c>
      <c r="B7" s="25">
        <v>46176</v>
      </c>
      <c r="C7" s="26" t="s">
        <v>593</v>
      </c>
      <c r="D7" s="27" t="s">
        <v>93</v>
      </c>
      <c r="E7" s="17" t="s">
        <v>45</v>
      </c>
      <c r="F7" s="28">
        <v>3000</v>
      </c>
      <c r="G7" s="28"/>
    </row>
    <row r="8" spans="1:7" x14ac:dyDescent="0.3">
      <c r="A8" s="24">
        <v>5</v>
      </c>
      <c r="B8" s="25">
        <v>46176</v>
      </c>
      <c r="C8" s="26" t="s">
        <v>734</v>
      </c>
      <c r="D8" s="27" t="s">
        <v>93</v>
      </c>
      <c r="E8" s="17" t="s">
        <v>45</v>
      </c>
      <c r="F8" s="28">
        <v>3000</v>
      </c>
      <c r="G8" s="28"/>
    </row>
    <row r="9" spans="1:7" x14ac:dyDescent="0.3">
      <c r="A9" s="24">
        <v>6</v>
      </c>
      <c r="B9" s="25">
        <v>46206</v>
      </c>
      <c r="C9" s="26" t="s">
        <v>735</v>
      </c>
      <c r="D9" s="27" t="s">
        <v>93</v>
      </c>
      <c r="E9" s="17" t="s">
        <v>45</v>
      </c>
      <c r="F9" s="28">
        <v>3000</v>
      </c>
      <c r="G9" s="28"/>
    </row>
    <row r="10" spans="1:7" x14ac:dyDescent="0.3">
      <c r="A10" s="24">
        <v>7</v>
      </c>
      <c r="B10" s="25">
        <v>46298</v>
      </c>
      <c r="C10" s="26" t="s">
        <v>736</v>
      </c>
      <c r="D10" s="27" t="s">
        <v>737</v>
      </c>
      <c r="E10" s="17" t="s">
        <v>45</v>
      </c>
      <c r="F10" s="28"/>
      <c r="G10" s="28">
        <v>2000</v>
      </c>
    </row>
    <row r="11" spans="1:7" x14ac:dyDescent="0.3">
      <c r="A11" s="24">
        <v>8</v>
      </c>
      <c r="B11" s="25">
        <v>46329</v>
      </c>
      <c r="C11" s="26" t="s">
        <v>738</v>
      </c>
      <c r="D11" s="27" t="s">
        <v>521</v>
      </c>
      <c r="E11" s="17" t="s">
        <v>45</v>
      </c>
      <c r="F11" s="28"/>
      <c r="G11" s="28">
        <v>200</v>
      </c>
    </row>
    <row r="12" spans="1:7" x14ac:dyDescent="0.3">
      <c r="A12" s="24">
        <v>9</v>
      </c>
      <c r="B12" s="25">
        <v>46329</v>
      </c>
      <c r="C12" s="26" t="s">
        <v>739</v>
      </c>
      <c r="D12" s="27" t="s">
        <v>713</v>
      </c>
      <c r="E12" s="17" t="s">
        <v>45</v>
      </c>
      <c r="F12" s="28"/>
      <c r="G12" s="28">
        <v>450</v>
      </c>
    </row>
    <row r="13" spans="1:7" x14ac:dyDescent="0.3">
      <c r="A13" s="24">
        <v>10</v>
      </c>
      <c r="B13" s="25">
        <v>46359</v>
      </c>
      <c r="C13" s="26" t="s">
        <v>740</v>
      </c>
      <c r="D13" s="27" t="s">
        <v>93</v>
      </c>
      <c r="E13" s="17" t="s">
        <v>45</v>
      </c>
      <c r="F13" s="28">
        <v>1000</v>
      </c>
      <c r="G13" s="28"/>
    </row>
    <row r="14" spans="1:7" x14ac:dyDescent="0.3">
      <c r="A14" s="24">
        <v>11</v>
      </c>
      <c r="B14" s="25">
        <v>46359</v>
      </c>
      <c r="C14" s="26" t="s">
        <v>43</v>
      </c>
      <c r="D14" s="27" t="s">
        <v>44</v>
      </c>
      <c r="E14" s="17" t="s">
        <v>45</v>
      </c>
      <c r="F14" s="28">
        <v>30</v>
      </c>
      <c r="G14" s="28"/>
    </row>
    <row r="15" spans="1:7" x14ac:dyDescent="0.3">
      <c r="A15" s="24">
        <v>12</v>
      </c>
      <c r="B15" s="25">
        <v>46359</v>
      </c>
      <c r="C15" s="26" t="s">
        <v>742</v>
      </c>
      <c r="D15" s="27" t="s">
        <v>743</v>
      </c>
      <c r="E15" s="17" t="s">
        <v>45</v>
      </c>
      <c r="F15" s="28"/>
      <c r="G15" s="28">
        <v>90</v>
      </c>
    </row>
    <row r="16" spans="1:7" x14ac:dyDescent="0.3">
      <c r="A16" s="24">
        <v>13</v>
      </c>
      <c r="B16" s="17" t="s">
        <v>744</v>
      </c>
      <c r="C16" s="26" t="s">
        <v>627</v>
      </c>
      <c r="D16" s="27" t="s">
        <v>93</v>
      </c>
      <c r="E16" s="17" t="s">
        <v>45</v>
      </c>
      <c r="F16" s="28">
        <v>3000</v>
      </c>
      <c r="G16" s="28"/>
    </row>
    <row r="17" spans="1:7" x14ac:dyDescent="0.3">
      <c r="A17" s="24">
        <v>14</v>
      </c>
      <c r="B17" s="17" t="s">
        <v>744</v>
      </c>
      <c r="C17" s="26" t="s">
        <v>746</v>
      </c>
      <c r="D17" s="27" t="s">
        <v>747</v>
      </c>
      <c r="E17" s="17" t="s">
        <v>749</v>
      </c>
      <c r="F17" s="28"/>
      <c r="G17" s="28">
        <v>4885</v>
      </c>
    </row>
    <row r="18" spans="1:7" x14ac:dyDescent="0.3">
      <c r="A18" s="24">
        <v>15</v>
      </c>
      <c r="B18" s="17" t="s">
        <v>751</v>
      </c>
      <c r="C18" s="26" t="s">
        <v>753</v>
      </c>
      <c r="D18" s="27" t="s">
        <v>754</v>
      </c>
      <c r="E18" s="17" t="s">
        <v>749</v>
      </c>
      <c r="F18" s="28"/>
      <c r="G18" s="28">
        <v>44</v>
      </c>
    </row>
    <row r="19" spans="1:7" x14ac:dyDescent="0.3">
      <c r="A19" s="24">
        <v>16</v>
      </c>
      <c r="B19" s="17" t="s">
        <v>756</v>
      </c>
      <c r="C19" s="26" t="s">
        <v>757</v>
      </c>
      <c r="D19" s="27" t="s">
        <v>713</v>
      </c>
      <c r="E19" s="17" t="s">
        <v>749</v>
      </c>
      <c r="F19" s="28"/>
      <c r="G19" s="28">
        <v>30</v>
      </c>
    </row>
    <row r="20" spans="1:7" x14ac:dyDescent="0.3">
      <c r="A20" s="24">
        <v>17</v>
      </c>
      <c r="B20" s="17" t="s">
        <v>758</v>
      </c>
      <c r="C20" s="26" t="s">
        <v>759</v>
      </c>
      <c r="D20" s="27" t="s">
        <v>713</v>
      </c>
      <c r="E20" s="17" t="s">
        <v>749</v>
      </c>
      <c r="F20" s="57"/>
      <c r="G20" s="28">
        <v>970</v>
      </c>
    </row>
    <row r="21" spans="1:7" x14ac:dyDescent="0.3">
      <c r="A21" s="24">
        <v>18</v>
      </c>
      <c r="B21" s="17" t="s">
        <v>758</v>
      </c>
      <c r="C21" s="26" t="s">
        <v>760</v>
      </c>
      <c r="D21" s="27" t="s">
        <v>761</v>
      </c>
      <c r="E21" s="17" t="s">
        <v>749</v>
      </c>
      <c r="F21" s="57"/>
      <c r="G21" s="28">
        <v>140</v>
      </c>
    </row>
    <row r="22" spans="1:7" x14ac:dyDescent="0.3">
      <c r="A22" s="24">
        <v>19</v>
      </c>
      <c r="B22" s="17" t="s">
        <v>762</v>
      </c>
      <c r="C22" s="26" t="s">
        <v>650</v>
      </c>
      <c r="D22" s="27" t="s">
        <v>93</v>
      </c>
      <c r="E22" s="17" t="s">
        <v>33</v>
      </c>
      <c r="F22" s="57"/>
      <c r="G22" s="28">
        <v>350</v>
      </c>
    </row>
    <row r="23" spans="1:7" x14ac:dyDescent="0.3">
      <c r="A23" s="24">
        <v>20</v>
      </c>
      <c r="B23" s="17" t="s">
        <v>762</v>
      </c>
      <c r="C23" s="26" t="s">
        <v>765</v>
      </c>
      <c r="D23" s="27" t="s">
        <v>93</v>
      </c>
      <c r="E23" s="17" t="s">
        <v>33</v>
      </c>
      <c r="F23" s="57">
        <v>4000</v>
      </c>
      <c r="G23" s="28"/>
    </row>
    <row r="24" spans="1:7" x14ac:dyDescent="0.3">
      <c r="A24" s="24">
        <v>21</v>
      </c>
      <c r="B24" s="17" t="s">
        <v>770</v>
      </c>
      <c r="C24" s="26" t="s">
        <v>717</v>
      </c>
      <c r="D24" s="27" t="s">
        <v>93</v>
      </c>
      <c r="E24" s="17" t="s">
        <v>33</v>
      </c>
      <c r="F24" s="28"/>
      <c r="G24" s="28">
        <v>100</v>
      </c>
    </row>
    <row r="25" spans="1:7" x14ac:dyDescent="0.3">
      <c r="A25" s="24">
        <v>22</v>
      </c>
      <c r="B25" s="17" t="s">
        <v>770</v>
      </c>
      <c r="C25" s="26" t="s">
        <v>775</v>
      </c>
      <c r="D25" s="27" t="s">
        <v>776</v>
      </c>
      <c r="E25" s="17" t="s">
        <v>33</v>
      </c>
      <c r="F25" s="28"/>
      <c r="G25" s="28">
        <v>54</v>
      </c>
    </row>
    <row r="26" spans="1:7" x14ac:dyDescent="0.3">
      <c r="A26" s="24">
        <v>23</v>
      </c>
      <c r="B26" s="17" t="s">
        <v>770</v>
      </c>
      <c r="C26" s="26" t="s">
        <v>706</v>
      </c>
      <c r="D26" s="27" t="s">
        <v>93</v>
      </c>
      <c r="E26" s="17" t="s">
        <v>33</v>
      </c>
      <c r="F26" s="57">
        <v>3000</v>
      </c>
      <c r="G26" s="227"/>
    </row>
    <row r="27" spans="1:7" x14ac:dyDescent="0.3">
      <c r="A27" s="24">
        <v>24</v>
      </c>
      <c r="B27" s="27" t="s">
        <v>778</v>
      </c>
      <c r="C27" s="26" t="s">
        <v>779</v>
      </c>
      <c r="D27" s="27" t="s">
        <v>781</v>
      </c>
      <c r="E27" s="27" t="s">
        <v>33</v>
      </c>
      <c r="F27" s="59"/>
      <c r="G27" s="59">
        <v>3000</v>
      </c>
    </row>
    <row r="28" spans="1:7" x14ac:dyDescent="0.3">
      <c r="A28" s="24"/>
      <c r="B28" s="36"/>
      <c r="C28" s="26"/>
      <c r="D28" s="27" t="s">
        <v>52</v>
      </c>
      <c r="E28" s="27"/>
      <c r="F28" s="59">
        <f>F3+F4+F7+F8+F9+F13+F14+F16+F23+F26</f>
        <v>5033.0999999999985</v>
      </c>
      <c r="G28" s="59">
        <f>G5+G6+G10+G11+G12+G15+G17+G18+G19+G20+G21+G22+G24+G25+G27</f>
        <v>12483</v>
      </c>
    </row>
    <row r="29" spans="1:7" x14ac:dyDescent="0.3">
      <c r="A29" s="24"/>
      <c r="B29" s="36"/>
      <c r="C29" s="241" t="s">
        <v>73</v>
      </c>
      <c r="D29" s="240"/>
      <c r="E29" s="27"/>
      <c r="F29" s="66">
        <f>F28-G28</f>
        <v>-7449.9000000000015</v>
      </c>
      <c r="G29" s="23"/>
    </row>
  </sheetData>
  <mergeCells count="3">
    <mergeCell ref="A1:G1"/>
    <mergeCell ref="D3:E3"/>
    <mergeCell ref="C29:D29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outlinePr summaryBelow="0" summaryRight="0"/>
  </sheetPr>
  <dimension ref="A1:G27"/>
  <sheetViews>
    <sheetView workbookViewId="0"/>
  </sheetViews>
  <sheetFormatPr defaultColWidth="14.44140625" defaultRowHeight="15" customHeight="1" x14ac:dyDescent="0.3"/>
  <cols>
    <col min="1" max="1" width="11.109375" customWidth="1"/>
    <col min="2" max="2" width="13.44140625" customWidth="1"/>
    <col min="3" max="3" width="31.109375" customWidth="1"/>
    <col min="4" max="4" width="41" customWidth="1"/>
  </cols>
  <sheetData>
    <row r="1" spans="1:7" x14ac:dyDescent="0.3">
      <c r="A1" s="1"/>
      <c r="B1" s="1"/>
      <c r="C1" s="1"/>
      <c r="D1" s="1"/>
      <c r="E1" s="1"/>
      <c r="F1" s="1"/>
      <c r="G1" s="1"/>
    </row>
    <row r="2" spans="1:7" x14ac:dyDescent="0.3">
      <c r="A2" s="236" t="s">
        <v>741</v>
      </c>
      <c r="B2" s="237"/>
      <c r="C2" s="237"/>
      <c r="D2" s="237"/>
      <c r="E2" s="237"/>
      <c r="F2" s="237"/>
      <c r="G2" s="238"/>
    </row>
    <row r="3" spans="1:7" x14ac:dyDescent="0.3">
      <c r="A3" s="5" t="s">
        <v>6</v>
      </c>
      <c r="B3" s="6" t="s">
        <v>8</v>
      </c>
      <c r="C3" s="8" t="s">
        <v>10</v>
      </c>
      <c r="D3" s="6" t="s">
        <v>12</v>
      </c>
      <c r="E3" s="6" t="s">
        <v>15</v>
      </c>
      <c r="F3" s="11" t="s">
        <v>16</v>
      </c>
      <c r="G3" s="14" t="s">
        <v>19</v>
      </c>
    </row>
    <row r="4" spans="1:7" x14ac:dyDescent="0.3">
      <c r="A4" s="16"/>
      <c r="B4" s="18"/>
      <c r="C4" s="19"/>
      <c r="D4" s="239" t="s">
        <v>25</v>
      </c>
      <c r="E4" s="240"/>
      <c r="F4" s="21">
        <f>'March 2026'!F29</f>
        <v>-7449.9000000000015</v>
      </c>
      <c r="G4" s="23"/>
    </row>
    <row r="5" spans="1:7" x14ac:dyDescent="0.3">
      <c r="A5" s="24">
        <v>1</v>
      </c>
      <c r="B5" s="25">
        <v>46116</v>
      </c>
      <c r="C5" s="26" t="s">
        <v>43</v>
      </c>
      <c r="D5" s="27" t="s">
        <v>44</v>
      </c>
      <c r="E5" s="17" t="s">
        <v>745</v>
      </c>
      <c r="F5" s="28">
        <v>30</v>
      </c>
      <c r="G5" s="28"/>
    </row>
    <row r="6" spans="1:7" x14ac:dyDescent="0.3">
      <c r="A6" s="24">
        <v>2</v>
      </c>
      <c r="B6" s="25">
        <v>46146</v>
      </c>
      <c r="C6" s="26" t="s">
        <v>748</v>
      </c>
      <c r="D6" s="27" t="s">
        <v>750</v>
      </c>
      <c r="E6" s="17" t="s">
        <v>38</v>
      </c>
      <c r="F6" s="28"/>
      <c r="G6" s="28">
        <v>1040</v>
      </c>
    </row>
    <row r="7" spans="1:7" x14ac:dyDescent="0.3">
      <c r="A7" s="24">
        <v>3</v>
      </c>
      <c r="B7" s="25">
        <v>46177</v>
      </c>
      <c r="C7" s="26" t="s">
        <v>752</v>
      </c>
      <c r="D7" s="27" t="s">
        <v>750</v>
      </c>
      <c r="E7" s="17" t="s">
        <v>38</v>
      </c>
      <c r="F7" s="28"/>
      <c r="G7" s="28">
        <v>560</v>
      </c>
    </row>
    <row r="8" spans="1:7" x14ac:dyDescent="0.3">
      <c r="A8" s="24">
        <v>4</v>
      </c>
      <c r="B8" s="25">
        <v>46177</v>
      </c>
      <c r="C8" s="26" t="s">
        <v>755</v>
      </c>
      <c r="D8" s="27" t="s">
        <v>750</v>
      </c>
      <c r="E8" s="17" t="s">
        <v>38</v>
      </c>
      <c r="F8" s="28"/>
      <c r="G8" s="28">
        <v>200</v>
      </c>
    </row>
    <row r="9" spans="1:7" x14ac:dyDescent="0.3">
      <c r="A9" s="24">
        <v>5</v>
      </c>
      <c r="B9" s="25">
        <v>46207</v>
      </c>
      <c r="C9" s="26" t="s">
        <v>43</v>
      </c>
      <c r="D9" s="27" t="s">
        <v>44</v>
      </c>
      <c r="E9" s="17" t="s">
        <v>745</v>
      </c>
      <c r="F9" s="28">
        <v>30</v>
      </c>
      <c r="G9" s="28"/>
    </row>
    <row r="10" spans="1:7" x14ac:dyDescent="0.3">
      <c r="A10" s="24">
        <v>6</v>
      </c>
      <c r="B10" s="25">
        <v>46299</v>
      </c>
      <c r="C10" s="26" t="s">
        <v>627</v>
      </c>
      <c r="D10" s="27" t="s">
        <v>93</v>
      </c>
      <c r="E10" s="17" t="s">
        <v>745</v>
      </c>
      <c r="F10" s="28">
        <v>3000</v>
      </c>
      <c r="G10" s="28"/>
    </row>
    <row r="11" spans="1:7" x14ac:dyDescent="0.3">
      <c r="A11" s="24">
        <v>7</v>
      </c>
      <c r="B11" s="25">
        <v>46299</v>
      </c>
      <c r="C11" s="26" t="s">
        <v>734</v>
      </c>
      <c r="D11" s="27" t="s">
        <v>93</v>
      </c>
      <c r="E11" s="17" t="s">
        <v>38</v>
      </c>
      <c r="F11" s="28">
        <v>3000</v>
      </c>
      <c r="G11" s="28"/>
    </row>
    <row r="12" spans="1:7" x14ac:dyDescent="0.3">
      <c r="A12" s="24">
        <v>8</v>
      </c>
      <c r="B12" s="25">
        <v>46299</v>
      </c>
      <c r="C12" s="26" t="s">
        <v>731</v>
      </c>
      <c r="D12" s="27" t="s">
        <v>93</v>
      </c>
      <c r="E12" s="17" t="s">
        <v>45</v>
      </c>
      <c r="F12" s="28"/>
      <c r="G12" s="28">
        <v>150</v>
      </c>
    </row>
    <row r="13" spans="1:7" x14ac:dyDescent="0.3">
      <c r="A13" s="24"/>
      <c r="B13" s="25">
        <v>46360</v>
      </c>
      <c r="C13" s="26" t="s">
        <v>763</v>
      </c>
      <c r="D13" s="27" t="s">
        <v>764</v>
      </c>
      <c r="E13" s="17"/>
      <c r="F13" s="28"/>
      <c r="G13" s="28">
        <v>220</v>
      </c>
    </row>
    <row r="14" spans="1:7" x14ac:dyDescent="0.3">
      <c r="A14" s="24">
        <v>9</v>
      </c>
      <c r="B14" s="17" t="s">
        <v>766</v>
      </c>
      <c r="C14" s="26" t="s">
        <v>738</v>
      </c>
      <c r="D14" s="27" t="s">
        <v>521</v>
      </c>
      <c r="E14" s="17" t="s">
        <v>45</v>
      </c>
      <c r="F14" s="28"/>
      <c r="G14" s="28">
        <v>200</v>
      </c>
    </row>
    <row r="15" spans="1:7" x14ac:dyDescent="0.3">
      <c r="A15" s="24">
        <v>9</v>
      </c>
      <c r="B15" s="17" t="s">
        <v>767</v>
      </c>
      <c r="C15" s="26" t="s">
        <v>593</v>
      </c>
      <c r="D15" s="27" t="s">
        <v>93</v>
      </c>
      <c r="E15" s="17" t="s">
        <v>45</v>
      </c>
      <c r="F15" s="28">
        <v>3000</v>
      </c>
      <c r="G15" s="28"/>
    </row>
    <row r="16" spans="1:7" x14ac:dyDescent="0.3">
      <c r="A16" s="24">
        <v>10</v>
      </c>
      <c r="B16" s="17" t="s">
        <v>768</v>
      </c>
      <c r="C16" s="26" t="s">
        <v>769</v>
      </c>
      <c r="D16" s="27" t="s">
        <v>737</v>
      </c>
      <c r="E16" s="17" t="s">
        <v>45</v>
      </c>
      <c r="F16" s="28"/>
      <c r="G16" s="28">
        <v>4000</v>
      </c>
    </row>
    <row r="17" spans="1:7" x14ac:dyDescent="0.3">
      <c r="A17" s="24">
        <v>11</v>
      </c>
      <c r="B17" s="17" t="s">
        <v>771</v>
      </c>
      <c r="C17" s="26" t="s">
        <v>772</v>
      </c>
      <c r="D17" s="27" t="s">
        <v>773</v>
      </c>
      <c r="E17" s="17" t="s">
        <v>38</v>
      </c>
      <c r="F17" s="28"/>
      <c r="G17" s="28">
        <v>1560</v>
      </c>
    </row>
    <row r="18" spans="1:7" x14ac:dyDescent="0.3">
      <c r="A18" s="24">
        <v>12</v>
      </c>
      <c r="B18" s="17" t="s">
        <v>774</v>
      </c>
      <c r="C18" s="26" t="s">
        <v>43</v>
      </c>
      <c r="D18" s="27" t="s">
        <v>44</v>
      </c>
      <c r="E18" s="17" t="s">
        <v>45</v>
      </c>
      <c r="F18" s="28">
        <v>30</v>
      </c>
      <c r="G18" s="28"/>
    </row>
    <row r="19" spans="1:7" x14ac:dyDescent="0.3">
      <c r="A19" s="24">
        <v>13</v>
      </c>
      <c r="B19" s="17" t="s">
        <v>777</v>
      </c>
      <c r="C19" s="26" t="s">
        <v>650</v>
      </c>
      <c r="D19" s="27" t="s">
        <v>93</v>
      </c>
      <c r="E19" s="17" t="s">
        <v>33</v>
      </c>
      <c r="F19" s="28"/>
      <c r="G19" s="28">
        <v>300</v>
      </c>
    </row>
    <row r="20" spans="1:7" x14ac:dyDescent="0.3">
      <c r="A20" s="24">
        <v>14</v>
      </c>
      <c r="B20" s="17" t="s">
        <v>780</v>
      </c>
      <c r="C20" s="26" t="s">
        <v>782</v>
      </c>
      <c r="D20" s="27" t="s">
        <v>93</v>
      </c>
      <c r="E20" s="17" t="s">
        <v>33</v>
      </c>
      <c r="F20" s="28"/>
      <c r="G20" s="28">
        <v>3500</v>
      </c>
    </row>
    <row r="21" spans="1:7" x14ac:dyDescent="0.3">
      <c r="A21" s="24">
        <v>15</v>
      </c>
      <c r="B21" s="17" t="s">
        <v>783</v>
      </c>
      <c r="C21" s="26" t="s">
        <v>784</v>
      </c>
      <c r="D21" s="27" t="s">
        <v>785</v>
      </c>
      <c r="E21" s="17" t="s">
        <v>33</v>
      </c>
      <c r="F21" s="28"/>
      <c r="G21" s="28">
        <v>340</v>
      </c>
    </row>
    <row r="22" spans="1:7" x14ac:dyDescent="0.3">
      <c r="A22" s="24">
        <v>16</v>
      </c>
      <c r="B22" s="17" t="s">
        <v>783</v>
      </c>
      <c r="C22" s="26" t="s">
        <v>786</v>
      </c>
      <c r="D22" s="27" t="s">
        <v>764</v>
      </c>
      <c r="E22" s="17" t="s">
        <v>33</v>
      </c>
      <c r="F22" s="28"/>
      <c r="G22" s="28">
        <v>170</v>
      </c>
    </row>
    <row r="23" spans="1:7" x14ac:dyDescent="0.3">
      <c r="A23" s="24">
        <v>17</v>
      </c>
      <c r="B23" s="17" t="s">
        <v>787</v>
      </c>
      <c r="C23" s="26" t="s">
        <v>788</v>
      </c>
      <c r="D23" s="27" t="s">
        <v>737</v>
      </c>
      <c r="E23" s="17" t="s">
        <v>45</v>
      </c>
      <c r="F23" s="28"/>
      <c r="G23" s="28">
        <v>2000</v>
      </c>
    </row>
    <row r="24" spans="1:7" x14ac:dyDescent="0.3">
      <c r="A24" s="24">
        <v>18</v>
      </c>
      <c r="B24" s="17" t="s">
        <v>789</v>
      </c>
      <c r="C24" s="26" t="s">
        <v>43</v>
      </c>
      <c r="D24" s="27" t="s">
        <v>44</v>
      </c>
      <c r="E24" s="17" t="s">
        <v>45</v>
      </c>
      <c r="F24" s="28">
        <v>30</v>
      </c>
      <c r="G24" s="28"/>
    </row>
    <row r="25" spans="1:7" x14ac:dyDescent="0.3">
      <c r="A25" s="24"/>
      <c r="B25" s="36"/>
      <c r="C25" s="26"/>
      <c r="D25" s="27"/>
      <c r="E25" s="27"/>
      <c r="F25" s="59"/>
      <c r="G25" s="59"/>
    </row>
    <row r="26" spans="1:7" x14ac:dyDescent="0.3">
      <c r="A26" s="24"/>
      <c r="B26" s="36"/>
      <c r="C26" s="26"/>
      <c r="D26" s="27"/>
      <c r="E26" s="27"/>
      <c r="F26" s="59">
        <f>F4+F5+F9+F10+F11+F15+F18+F19+F24</f>
        <v>1670.0999999999985</v>
      </c>
      <c r="G26" s="59">
        <f>G6+G7+G8+G12+G14+G16+G19+G21+G22+G20+G17+G23+G13</f>
        <v>14240</v>
      </c>
    </row>
    <row r="27" spans="1:7" x14ac:dyDescent="0.3">
      <c r="A27" s="24"/>
      <c r="B27" s="36"/>
      <c r="C27" s="241" t="s">
        <v>73</v>
      </c>
      <c r="D27" s="240"/>
      <c r="E27" s="27"/>
      <c r="F27" s="66">
        <f>F26-G26</f>
        <v>-12569.900000000001</v>
      </c>
      <c r="G27" s="23"/>
    </row>
  </sheetData>
  <mergeCells count="3">
    <mergeCell ref="A2:G2"/>
    <mergeCell ref="D4:E4"/>
    <mergeCell ref="C27:D27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outlinePr summaryBelow="0" summaryRight="0"/>
  </sheetPr>
  <dimension ref="A1:G32"/>
  <sheetViews>
    <sheetView workbookViewId="0">
      <selection sqref="A1:G1"/>
    </sheetView>
  </sheetViews>
  <sheetFormatPr defaultColWidth="14.44140625" defaultRowHeight="15" customHeight="1" x14ac:dyDescent="0.3"/>
  <cols>
    <col min="1" max="1" width="11.109375" customWidth="1"/>
    <col min="2" max="2" width="13.44140625" customWidth="1"/>
    <col min="3" max="3" width="31.109375" customWidth="1"/>
    <col min="4" max="4" width="41" customWidth="1"/>
  </cols>
  <sheetData>
    <row r="1" spans="1:7" x14ac:dyDescent="0.3">
      <c r="A1" s="236" t="s">
        <v>790</v>
      </c>
      <c r="B1" s="237"/>
      <c r="C1" s="237"/>
      <c r="D1" s="237"/>
      <c r="E1" s="237"/>
      <c r="F1" s="237"/>
      <c r="G1" s="238"/>
    </row>
    <row r="2" spans="1:7" x14ac:dyDescent="0.3">
      <c r="A2" s="5" t="s">
        <v>6</v>
      </c>
      <c r="B2" s="6" t="s">
        <v>8</v>
      </c>
      <c r="C2" s="8" t="s">
        <v>10</v>
      </c>
      <c r="D2" s="6" t="s">
        <v>12</v>
      </c>
      <c r="E2" s="6" t="s">
        <v>15</v>
      </c>
      <c r="F2" s="11" t="s">
        <v>16</v>
      </c>
      <c r="G2" s="14" t="s">
        <v>19</v>
      </c>
    </row>
    <row r="3" spans="1:7" x14ac:dyDescent="0.3">
      <c r="A3" s="16"/>
      <c r="B3" s="18"/>
      <c r="C3" s="19"/>
      <c r="D3" s="239" t="s">
        <v>25</v>
      </c>
      <c r="E3" s="240"/>
      <c r="F3" s="21">
        <f>'April 2026'!F27</f>
        <v>-12569.900000000001</v>
      </c>
      <c r="G3" s="23"/>
    </row>
    <row r="4" spans="1:7" x14ac:dyDescent="0.3">
      <c r="A4" s="24">
        <v>1</v>
      </c>
      <c r="B4" s="25">
        <v>46058</v>
      </c>
      <c r="C4" s="26" t="s">
        <v>43</v>
      </c>
      <c r="D4" s="27" t="s">
        <v>44</v>
      </c>
      <c r="E4" s="17" t="s">
        <v>45</v>
      </c>
      <c r="F4" s="28">
        <v>30</v>
      </c>
      <c r="G4" s="28"/>
    </row>
    <row r="5" spans="1:7" x14ac:dyDescent="0.3">
      <c r="A5" s="24">
        <v>2</v>
      </c>
      <c r="B5" s="25">
        <v>46058</v>
      </c>
      <c r="C5" s="26" t="s">
        <v>43</v>
      </c>
      <c r="D5" s="27" t="s">
        <v>44</v>
      </c>
      <c r="E5" s="17" t="s">
        <v>45</v>
      </c>
      <c r="F5" s="28">
        <v>30</v>
      </c>
      <c r="G5" s="28"/>
    </row>
    <row r="6" spans="1:7" x14ac:dyDescent="0.3">
      <c r="A6" s="24">
        <v>3</v>
      </c>
      <c r="B6" s="25">
        <v>46239</v>
      </c>
      <c r="C6" s="26" t="s">
        <v>593</v>
      </c>
      <c r="D6" s="27" t="s">
        <v>93</v>
      </c>
      <c r="E6" s="17" t="s">
        <v>45</v>
      </c>
      <c r="F6" s="28">
        <v>3000</v>
      </c>
      <c r="G6" s="28"/>
    </row>
    <row r="7" spans="1:7" x14ac:dyDescent="0.3">
      <c r="A7" s="24">
        <v>4</v>
      </c>
      <c r="B7" s="25">
        <v>46331</v>
      </c>
      <c r="C7" s="26" t="s">
        <v>43</v>
      </c>
      <c r="D7" s="27" t="s">
        <v>44</v>
      </c>
      <c r="E7" s="17" t="s">
        <v>45</v>
      </c>
      <c r="F7" s="28">
        <v>30</v>
      </c>
      <c r="G7" s="28"/>
    </row>
    <row r="8" spans="1:7" x14ac:dyDescent="0.3">
      <c r="A8" s="24"/>
      <c r="B8" s="17" t="s">
        <v>794</v>
      </c>
      <c r="C8" s="26" t="s">
        <v>795</v>
      </c>
      <c r="D8" s="27" t="s">
        <v>796</v>
      </c>
      <c r="E8" s="17"/>
      <c r="F8" s="28"/>
      <c r="G8" s="28">
        <v>3000</v>
      </c>
    </row>
    <row r="9" spans="1:7" x14ac:dyDescent="0.3">
      <c r="A9" s="24">
        <v>5</v>
      </c>
      <c r="B9" s="17" t="s">
        <v>797</v>
      </c>
      <c r="C9" s="26" t="s">
        <v>799</v>
      </c>
      <c r="D9" s="27" t="s">
        <v>801</v>
      </c>
      <c r="E9" s="17" t="s">
        <v>38</v>
      </c>
      <c r="F9" s="28"/>
      <c r="G9" s="28">
        <v>40</v>
      </c>
    </row>
    <row r="10" spans="1:7" x14ac:dyDescent="0.3">
      <c r="A10" s="24">
        <v>6</v>
      </c>
      <c r="B10" s="17" t="s">
        <v>797</v>
      </c>
      <c r="C10" s="26" t="s">
        <v>802</v>
      </c>
      <c r="D10" s="27" t="s">
        <v>803</v>
      </c>
      <c r="E10" s="17" t="s">
        <v>38</v>
      </c>
      <c r="F10" s="28"/>
      <c r="G10" s="28">
        <v>150</v>
      </c>
    </row>
    <row r="11" spans="1:7" x14ac:dyDescent="0.3">
      <c r="A11" s="24">
        <v>7</v>
      </c>
      <c r="B11" s="17" t="s">
        <v>797</v>
      </c>
      <c r="C11" s="26" t="s">
        <v>804</v>
      </c>
      <c r="D11" s="27" t="s">
        <v>805</v>
      </c>
      <c r="E11" s="17" t="s">
        <v>38</v>
      </c>
      <c r="F11" s="28"/>
      <c r="G11" s="28">
        <v>50</v>
      </c>
    </row>
    <row r="12" spans="1:7" x14ac:dyDescent="0.3">
      <c r="A12" s="24">
        <v>8</v>
      </c>
      <c r="B12" s="17" t="s">
        <v>806</v>
      </c>
      <c r="C12" s="26" t="s">
        <v>807</v>
      </c>
      <c r="D12" s="27" t="s">
        <v>808</v>
      </c>
      <c r="E12" s="17" t="s">
        <v>38</v>
      </c>
      <c r="F12" s="28"/>
      <c r="G12" s="28">
        <v>200</v>
      </c>
    </row>
    <row r="13" spans="1:7" x14ac:dyDescent="0.3">
      <c r="A13" s="24">
        <v>9</v>
      </c>
      <c r="B13" s="17" t="s">
        <v>809</v>
      </c>
      <c r="C13" s="26" t="s">
        <v>792</v>
      </c>
      <c r="D13" s="27" t="s">
        <v>793</v>
      </c>
      <c r="E13" s="17" t="s">
        <v>45</v>
      </c>
      <c r="F13" s="28"/>
      <c r="G13" s="28">
        <v>100</v>
      </c>
    </row>
    <row r="14" spans="1:7" x14ac:dyDescent="0.3">
      <c r="A14" s="24">
        <v>10</v>
      </c>
      <c r="B14" s="17" t="s">
        <v>810</v>
      </c>
      <c r="C14" s="26" t="s">
        <v>792</v>
      </c>
      <c r="D14" s="27" t="s">
        <v>793</v>
      </c>
      <c r="E14" s="17" t="s">
        <v>45</v>
      </c>
      <c r="F14" s="28"/>
      <c r="G14" s="28">
        <v>100</v>
      </c>
    </row>
    <row r="15" spans="1:7" x14ac:dyDescent="0.3">
      <c r="A15" s="24">
        <v>11</v>
      </c>
      <c r="B15" s="17" t="s">
        <v>811</v>
      </c>
      <c r="C15" s="26" t="s">
        <v>792</v>
      </c>
      <c r="D15" s="27" t="s">
        <v>793</v>
      </c>
      <c r="E15" s="17" t="s">
        <v>38</v>
      </c>
      <c r="F15" s="28"/>
      <c r="G15" s="28">
        <v>200</v>
      </c>
    </row>
    <row r="16" spans="1:7" x14ac:dyDescent="0.3">
      <c r="A16" s="24">
        <v>12</v>
      </c>
      <c r="B16" s="17" t="s">
        <v>811</v>
      </c>
      <c r="C16" s="26" t="s">
        <v>812</v>
      </c>
      <c r="D16" s="27" t="s">
        <v>813</v>
      </c>
      <c r="E16" s="17" t="s">
        <v>38</v>
      </c>
      <c r="F16" s="28"/>
      <c r="G16" s="28">
        <v>100</v>
      </c>
    </row>
    <row r="17" spans="1:7" x14ac:dyDescent="0.3">
      <c r="A17" s="24">
        <v>13</v>
      </c>
      <c r="B17" s="17" t="s">
        <v>811</v>
      </c>
      <c r="C17" s="26" t="s">
        <v>816</v>
      </c>
      <c r="D17" s="27" t="s">
        <v>817</v>
      </c>
      <c r="E17" s="17" t="s">
        <v>38</v>
      </c>
      <c r="F17" s="28"/>
      <c r="G17" s="28">
        <v>300</v>
      </c>
    </row>
    <row r="18" spans="1:7" x14ac:dyDescent="0.3">
      <c r="A18" s="24">
        <v>14</v>
      </c>
      <c r="B18" s="17" t="s">
        <v>811</v>
      </c>
      <c r="C18" s="26" t="s">
        <v>627</v>
      </c>
      <c r="D18" s="27" t="s">
        <v>93</v>
      </c>
      <c r="E18" s="17" t="s">
        <v>506</v>
      </c>
      <c r="F18" s="28">
        <v>3000</v>
      </c>
      <c r="G18" s="28"/>
    </row>
    <row r="19" spans="1:7" x14ac:dyDescent="0.3">
      <c r="A19" s="24">
        <v>15</v>
      </c>
      <c r="B19" s="17" t="s">
        <v>818</v>
      </c>
      <c r="C19" s="26" t="s">
        <v>819</v>
      </c>
      <c r="D19" s="27" t="s">
        <v>820</v>
      </c>
      <c r="E19" s="17" t="s">
        <v>38</v>
      </c>
      <c r="F19" s="28"/>
      <c r="G19" s="28">
        <v>40</v>
      </c>
    </row>
    <row r="20" spans="1:7" x14ac:dyDescent="0.3">
      <c r="A20" s="24"/>
      <c r="B20" s="17" t="s">
        <v>823</v>
      </c>
      <c r="C20" s="26" t="s">
        <v>824</v>
      </c>
      <c r="D20" s="27" t="s">
        <v>825</v>
      </c>
      <c r="E20" s="17"/>
      <c r="F20" s="28"/>
      <c r="G20" s="28">
        <v>2600</v>
      </c>
    </row>
    <row r="21" spans="1:7" x14ac:dyDescent="0.3">
      <c r="A21" s="24">
        <v>16</v>
      </c>
      <c r="B21" s="17" t="s">
        <v>818</v>
      </c>
      <c r="C21" s="26" t="s">
        <v>792</v>
      </c>
      <c r="D21" s="27" t="s">
        <v>793</v>
      </c>
      <c r="E21" s="17" t="s">
        <v>38</v>
      </c>
      <c r="F21" s="28"/>
      <c r="G21" s="28">
        <v>200</v>
      </c>
    </row>
    <row r="22" spans="1:7" x14ac:dyDescent="0.3">
      <c r="A22" s="24">
        <v>17</v>
      </c>
      <c r="B22" s="17" t="s">
        <v>828</v>
      </c>
      <c r="C22" s="26" t="s">
        <v>792</v>
      </c>
      <c r="D22" s="27" t="s">
        <v>793</v>
      </c>
      <c r="E22" s="17" t="s">
        <v>38</v>
      </c>
      <c r="F22" s="28"/>
      <c r="G22" s="28">
        <v>200</v>
      </c>
    </row>
    <row r="23" spans="1:7" x14ac:dyDescent="0.3">
      <c r="A23" s="24">
        <v>18</v>
      </c>
      <c r="B23" s="17" t="s">
        <v>829</v>
      </c>
      <c r="C23" s="26" t="s">
        <v>792</v>
      </c>
      <c r="D23" s="27" t="s">
        <v>793</v>
      </c>
      <c r="E23" s="17" t="s">
        <v>38</v>
      </c>
      <c r="F23" s="28"/>
      <c r="G23" s="28">
        <v>200</v>
      </c>
    </row>
    <row r="24" spans="1:7" x14ac:dyDescent="0.3">
      <c r="A24" s="24">
        <v>19</v>
      </c>
      <c r="B24" s="17" t="s">
        <v>830</v>
      </c>
      <c r="C24" s="26" t="s">
        <v>792</v>
      </c>
      <c r="D24" s="27" t="s">
        <v>793</v>
      </c>
      <c r="E24" s="17" t="s">
        <v>38</v>
      </c>
      <c r="F24" s="28"/>
      <c r="G24" s="28">
        <v>200</v>
      </c>
    </row>
    <row r="25" spans="1:7" x14ac:dyDescent="0.3">
      <c r="A25" s="24">
        <v>20</v>
      </c>
      <c r="B25" s="17" t="s">
        <v>831</v>
      </c>
      <c r="C25" s="26" t="s">
        <v>792</v>
      </c>
      <c r="D25" s="27" t="s">
        <v>793</v>
      </c>
      <c r="E25" s="17" t="s">
        <v>38</v>
      </c>
      <c r="F25" s="28"/>
      <c r="G25" s="28">
        <v>200</v>
      </c>
    </row>
    <row r="26" spans="1:7" x14ac:dyDescent="0.3">
      <c r="A26" s="24">
        <v>21</v>
      </c>
      <c r="B26" s="17" t="s">
        <v>832</v>
      </c>
      <c r="C26" s="26" t="s">
        <v>792</v>
      </c>
      <c r="D26" s="27" t="s">
        <v>793</v>
      </c>
      <c r="E26" s="17" t="s">
        <v>38</v>
      </c>
      <c r="F26" s="28"/>
      <c r="G26" s="28">
        <v>200</v>
      </c>
    </row>
    <row r="27" spans="1:7" x14ac:dyDescent="0.3">
      <c r="A27" s="24">
        <v>22</v>
      </c>
      <c r="B27" s="17" t="s">
        <v>833</v>
      </c>
      <c r="C27" s="26" t="s">
        <v>792</v>
      </c>
      <c r="D27" s="27" t="s">
        <v>793</v>
      </c>
      <c r="E27" s="17" t="s">
        <v>38</v>
      </c>
      <c r="F27" s="57"/>
      <c r="G27" s="28">
        <v>200</v>
      </c>
    </row>
    <row r="28" spans="1:7" x14ac:dyDescent="0.3">
      <c r="A28" s="24">
        <v>23</v>
      </c>
      <c r="B28" s="17" t="s">
        <v>834</v>
      </c>
      <c r="C28" s="26" t="s">
        <v>792</v>
      </c>
      <c r="D28" s="27" t="s">
        <v>793</v>
      </c>
      <c r="E28" s="17" t="s">
        <v>38</v>
      </c>
      <c r="F28" s="57"/>
      <c r="G28" s="28">
        <v>200</v>
      </c>
    </row>
    <row r="29" spans="1:7" x14ac:dyDescent="0.3">
      <c r="A29" s="24">
        <v>24</v>
      </c>
      <c r="B29" s="17" t="s">
        <v>835</v>
      </c>
      <c r="C29" s="26" t="s">
        <v>792</v>
      </c>
      <c r="D29" s="27" t="s">
        <v>793</v>
      </c>
      <c r="E29" s="17" t="s">
        <v>38</v>
      </c>
      <c r="F29" s="57"/>
      <c r="G29" s="28">
        <v>200</v>
      </c>
    </row>
    <row r="30" spans="1:7" x14ac:dyDescent="0.3">
      <c r="A30" s="24"/>
      <c r="B30" s="36"/>
      <c r="C30" s="26"/>
      <c r="D30" s="27"/>
      <c r="E30" s="27"/>
      <c r="F30" s="59"/>
      <c r="G30" s="59"/>
    </row>
    <row r="31" spans="1:7" x14ac:dyDescent="0.3">
      <c r="A31" s="24"/>
      <c r="B31" s="36"/>
      <c r="C31" s="26"/>
      <c r="D31" s="27"/>
      <c r="E31" s="27"/>
      <c r="F31" s="59">
        <f>F3+F4+F5+F6+F7+F18</f>
        <v>-6479.9000000000015</v>
      </c>
      <c r="G31" s="59">
        <f>G9+G10+G11+G12+G16+G17+G19+G13+G14+G15+G21+G22+G23+G24+G25+G26+G27+G28+G29+G8+G20</f>
        <v>8680</v>
      </c>
    </row>
    <row r="32" spans="1:7" x14ac:dyDescent="0.3">
      <c r="A32" s="24"/>
      <c r="B32" s="36"/>
      <c r="C32" s="241" t="s">
        <v>73</v>
      </c>
      <c r="D32" s="240"/>
      <c r="E32" s="27"/>
      <c r="F32" s="66">
        <f>F31-G31</f>
        <v>-15159.900000000001</v>
      </c>
      <c r="G32" s="23"/>
    </row>
  </sheetData>
  <mergeCells count="3">
    <mergeCell ref="A1:G1"/>
    <mergeCell ref="D3:E3"/>
    <mergeCell ref="C32:D3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outlinePr summaryBelow="0" summaryRight="0"/>
  </sheetPr>
  <dimension ref="A1:G49"/>
  <sheetViews>
    <sheetView workbookViewId="0"/>
  </sheetViews>
  <sheetFormatPr defaultColWidth="14.44140625" defaultRowHeight="15" customHeight="1" x14ac:dyDescent="0.3"/>
  <cols>
    <col min="1" max="1" width="11.109375" customWidth="1"/>
    <col min="2" max="2" width="13.44140625" customWidth="1"/>
    <col min="3" max="3" width="31.109375" customWidth="1"/>
    <col min="4" max="4" width="41" customWidth="1"/>
  </cols>
  <sheetData>
    <row r="1" spans="1:7" x14ac:dyDescent="0.3">
      <c r="A1" s="236" t="s">
        <v>791</v>
      </c>
      <c r="B1" s="237"/>
      <c r="C1" s="237"/>
      <c r="D1" s="237"/>
      <c r="E1" s="237"/>
      <c r="F1" s="237"/>
      <c r="G1" s="238"/>
    </row>
    <row r="2" spans="1:7" x14ac:dyDescent="0.3">
      <c r="A2" s="5" t="s">
        <v>6</v>
      </c>
      <c r="B2" s="6" t="s">
        <v>8</v>
      </c>
      <c r="C2" s="8" t="s">
        <v>10</v>
      </c>
      <c r="D2" s="6" t="s">
        <v>12</v>
      </c>
      <c r="E2" s="6" t="s">
        <v>15</v>
      </c>
      <c r="F2" s="11" t="s">
        <v>16</v>
      </c>
      <c r="G2" s="14" t="s">
        <v>19</v>
      </c>
    </row>
    <row r="3" spans="1:7" x14ac:dyDescent="0.3">
      <c r="A3" s="16"/>
      <c r="B3" s="18"/>
      <c r="C3" s="19"/>
      <c r="D3" s="239" t="s">
        <v>25</v>
      </c>
      <c r="E3" s="240"/>
      <c r="F3" s="21">
        <f>'May 2026'!F32</f>
        <v>-15159.900000000001</v>
      </c>
      <c r="G3" s="23"/>
    </row>
    <row r="4" spans="1:7" x14ac:dyDescent="0.3">
      <c r="A4" s="24">
        <v>1</v>
      </c>
      <c r="B4" s="25">
        <v>46028</v>
      </c>
      <c r="C4" s="26" t="s">
        <v>792</v>
      </c>
      <c r="D4" s="27" t="s">
        <v>793</v>
      </c>
      <c r="E4" s="17" t="s">
        <v>38</v>
      </c>
      <c r="F4" s="28"/>
      <c r="G4" s="28">
        <v>200</v>
      </c>
    </row>
    <row r="5" spans="1:7" x14ac:dyDescent="0.3">
      <c r="A5" s="24">
        <v>2</v>
      </c>
      <c r="B5" s="25">
        <v>46059</v>
      </c>
      <c r="C5" s="26" t="s">
        <v>798</v>
      </c>
      <c r="D5" s="27" t="s">
        <v>800</v>
      </c>
      <c r="E5" s="17" t="s">
        <v>38</v>
      </c>
      <c r="F5" s="28"/>
      <c r="G5" s="28">
        <v>70</v>
      </c>
    </row>
    <row r="6" spans="1:7" x14ac:dyDescent="0.3">
      <c r="A6" s="24">
        <v>3</v>
      </c>
      <c r="B6" s="25">
        <v>46059</v>
      </c>
      <c r="C6" s="26" t="s">
        <v>792</v>
      </c>
      <c r="D6" s="27" t="s">
        <v>793</v>
      </c>
      <c r="E6" s="17" t="s">
        <v>38</v>
      </c>
      <c r="F6" s="28"/>
      <c r="G6" s="28">
        <v>200</v>
      </c>
    </row>
    <row r="7" spans="1:7" x14ac:dyDescent="0.3">
      <c r="A7" s="24">
        <v>4</v>
      </c>
      <c r="B7" s="25">
        <v>46087</v>
      </c>
      <c r="C7" s="26" t="s">
        <v>792</v>
      </c>
      <c r="D7" s="27" t="s">
        <v>793</v>
      </c>
      <c r="E7" s="17" t="s">
        <v>38</v>
      </c>
      <c r="F7" s="28"/>
      <c r="G7" s="28">
        <v>200</v>
      </c>
    </row>
    <row r="8" spans="1:7" x14ac:dyDescent="0.3">
      <c r="A8" s="24">
        <v>5</v>
      </c>
      <c r="B8" s="25">
        <v>46118</v>
      </c>
      <c r="C8" s="26" t="s">
        <v>792</v>
      </c>
      <c r="D8" s="27" t="s">
        <v>793</v>
      </c>
      <c r="E8" s="17" t="s">
        <v>38</v>
      </c>
      <c r="F8" s="28"/>
      <c r="G8" s="28">
        <v>300</v>
      </c>
    </row>
    <row r="9" spans="1:7" x14ac:dyDescent="0.3">
      <c r="A9" s="24">
        <v>6</v>
      </c>
      <c r="B9" s="25">
        <v>46148</v>
      </c>
      <c r="C9" s="26" t="s">
        <v>814</v>
      </c>
      <c r="D9" s="27" t="s">
        <v>815</v>
      </c>
      <c r="E9" s="17"/>
      <c r="F9" s="28"/>
      <c r="G9" s="28">
        <v>2500</v>
      </c>
    </row>
    <row r="10" spans="1:7" x14ac:dyDescent="0.3">
      <c r="A10" s="24">
        <v>7</v>
      </c>
      <c r="B10" s="25">
        <v>46148</v>
      </c>
      <c r="C10" s="26" t="s">
        <v>792</v>
      </c>
      <c r="D10" s="27" t="s">
        <v>793</v>
      </c>
      <c r="E10" s="17" t="s">
        <v>38</v>
      </c>
      <c r="F10" s="28"/>
      <c r="G10" s="28">
        <v>200</v>
      </c>
    </row>
    <row r="11" spans="1:7" x14ac:dyDescent="0.3">
      <c r="A11" s="24">
        <v>8</v>
      </c>
      <c r="B11" s="25">
        <v>46179</v>
      </c>
      <c r="C11" s="26" t="s">
        <v>821</v>
      </c>
      <c r="D11" s="27" t="s">
        <v>822</v>
      </c>
      <c r="E11" s="17" t="s">
        <v>38</v>
      </c>
      <c r="F11" s="28"/>
      <c r="G11" s="28">
        <v>336</v>
      </c>
    </row>
    <row r="12" spans="1:7" x14ac:dyDescent="0.3">
      <c r="A12" s="24">
        <v>9</v>
      </c>
      <c r="B12" s="25">
        <v>46179</v>
      </c>
      <c r="C12" s="26" t="s">
        <v>826</v>
      </c>
      <c r="D12" s="27" t="s">
        <v>827</v>
      </c>
      <c r="E12" s="17" t="s">
        <v>38</v>
      </c>
      <c r="F12" s="28"/>
      <c r="G12" s="28">
        <v>110</v>
      </c>
    </row>
    <row r="13" spans="1:7" x14ac:dyDescent="0.3">
      <c r="A13" s="24">
        <v>10</v>
      </c>
      <c r="B13" s="25">
        <v>46179</v>
      </c>
      <c r="C13" s="26" t="s">
        <v>792</v>
      </c>
      <c r="D13" s="27" t="s">
        <v>793</v>
      </c>
      <c r="E13" s="17" t="s">
        <v>38</v>
      </c>
      <c r="F13" s="28"/>
      <c r="G13" s="28">
        <v>200</v>
      </c>
    </row>
    <row r="14" spans="1:7" x14ac:dyDescent="0.3">
      <c r="A14" s="24">
        <v>11</v>
      </c>
      <c r="B14" s="25">
        <v>46179</v>
      </c>
      <c r="C14" s="26" t="s">
        <v>43</v>
      </c>
      <c r="D14" s="27" t="s">
        <v>44</v>
      </c>
      <c r="E14" s="17" t="s">
        <v>45</v>
      </c>
      <c r="F14" s="28">
        <v>30</v>
      </c>
      <c r="G14" s="28"/>
    </row>
    <row r="15" spans="1:7" x14ac:dyDescent="0.3">
      <c r="A15" s="24">
        <v>12</v>
      </c>
      <c r="B15" s="25">
        <v>46209</v>
      </c>
      <c r="C15" s="26" t="s">
        <v>792</v>
      </c>
      <c r="D15" s="27" t="s">
        <v>793</v>
      </c>
      <c r="E15" s="17" t="s">
        <v>38</v>
      </c>
      <c r="F15" s="28"/>
      <c r="G15" s="28">
        <v>100</v>
      </c>
    </row>
    <row r="16" spans="1:7" x14ac:dyDescent="0.3">
      <c r="A16" s="24">
        <v>13</v>
      </c>
      <c r="B16" s="25">
        <v>46240</v>
      </c>
      <c r="C16" s="26" t="s">
        <v>792</v>
      </c>
      <c r="D16" s="27" t="s">
        <v>793</v>
      </c>
      <c r="E16" s="17" t="s">
        <v>38</v>
      </c>
      <c r="F16" s="28"/>
      <c r="G16" s="28">
        <v>200</v>
      </c>
    </row>
    <row r="17" spans="1:7" x14ac:dyDescent="0.3">
      <c r="A17" s="24">
        <v>14</v>
      </c>
      <c r="B17" s="25">
        <v>46271</v>
      </c>
      <c r="C17" s="26" t="s">
        <v>792</v>
      </c>
      <c r="D17" s="27" t="s">
        <v>793</v>
      </c>
      <c r="E17" s="17" t="s">
        <v>38</v>
      </c>
      <c r="F17" s="28"/>
      <c r="G17" s="28">
        <v>100</v>
      </c>
    </row>
    <row r="18" spans="1:7" x14ac:dyDescent="0.3">
      <c r="A18" s="24">
        <v>15</v>
      </c>
      <c r="B18" s="25">
        <v>46301</v>
      </c>
      <c r="C18" s="26" t="s">
        <v>792</v>
      </c>
      <c r="D18" s="27" t="s">
        <v>793</v>
      </c>
      <c r="E18" s="17" t="s">
        <v>38</v>
      </c>
      <c r="F18" s="28"/>
      <c r="G18" s="28">
        <v>200</v>
      </c>
    </row>
    <row r="19" spans="1:7" x14ac:dyDescent="0.3">
      <c r="A19" s="24">
        <v>16</v>
      </c>
      <c r="B19" s="25">
        <v>46332</v>
      </c>
      <c r="C19" s="26" t="s">
        <v>792</v>
      </c>
      <c r="D19" s="27" t="s">
        <v>793</v>
      </c>
      <c r="E19" s="17" t="s">
        <v>38</v>
      </c>
      <c r="F19" s="28"/>
      <c r="G19" s="28">
        <v>200</v>
      </c>
    </row>
    <row r="20" spans="1:7" x14ac:dyDescent="0.3">
      <c r="A20" s="24">
        <v>17</v>
      </c>
      <c r="B20" s="25">
        <v>46332</v>
      </c>
      <c r="C20" s="26" t="s">
        <v>43</v>
      </c>
      <c r="D20" s="27" t="s">
        <v>44</v>
      </c>
      <c r="E20" s="17" t="s">
        <v>45</v>
      </c>
      <c r="F20" s="28">
        <v>30</v>
      </c>
      <c r="G20" s="28"/>
    </row>
    <row r="21" spans="1:7" x14ac:dyDescent="0.3">
      <c r="A21" s="24">
        <v>18</v>
      </c>
      <c r="B21" s="25">
        <v>46332</v>
      </c>
      <c r="C21" s="26" t="s">
        <v>836</v>
      </c>
      <c r="D21" s="27" t="s">
        <v>837</v>
      </c>
      <c r="E21" s="17" t="s">
        <v>38</v>
      </c>
      <c r="F21" s="28"/>
      <c r="G21" s="28">
        <v>200</v>
      </c>
    </row>
    <row r="22" spans="1:7" x14ac:dyDescent="0.3">
      <c r="A22" s="24">
        <v>19</v>
      </c>
      <c r="B22" s="25">
        <v>46362</v>
      </c>
      <c r="C22" s="26" t="s">
        <v>792</v>
      </c>
      <c r="D22" s="27" t="s">
        <v>793</v>
      </c>
      <c r="E22" s="17" t="s">
        <v>38</v>
      </c>
      <c r="F22" s="28"/>
      <c r="G22" s="28">
        <v>100</v>
      </c>
    </row>
    <row r="23" spans="1:7" x14ac:dyDescent="0.3">
      <c r="A23" s="24">
        <v>20</v>
      </c>
      <c r="B23" s="17" t="s">
        <v>838</v>
      </c>
      <c r="C23" s="26" t="s">
        <v>792</v>
      </c>
      <c r="D23" s="27" t="s">
        <v>793</v>
      </c>
      <c r="E23" s="17" t="s">
        <v>45</v>
      </c>
      <c r="F23" s="28"/>
      <c r="G23" s="28">
        <v>200</v>
      </c>
    </row>
    <row r="24" spans="1:7" x14ac:dyDescent="0.3">
      <c r="A24" s="24">
        <v>21</v>
      </c>
      <c r="B24" s="17" t="s">
        <v>839</v>
      </c>
      <c r="C24" s="26" t="s">
        <v>792</v>
      </c>
      <c r="D24" s="27" t="s">
        <v>793</v>
      </c>
      <c r="E24" s="17" t="s">
        <v>45</v>
      </c>
      <c r="F24" s="28"/>
      <c r="G24" s="28">
        <v>200</v>
      </c>
    </row>
    <row r="25" spans="1:7" x14ac:dyDescent="0.3">
      <c r="A25" s="24">
        <v>22</v>
      </c>
      <c r="B25" s="17" t="s">
        <v>840</v>
      </c>
      <c r="C25" s="26" t="s">
        <v>792</v>
      </c>
      <c r="D25" s="27" t="s">
        <v>793</v>
      </c>
      <c r="E25" s="17" t="s">
        <v>38</v>
      </c>
      <c r="F25" s="28"/>
      <c r="G25" s="28">
        <v>200</v>
      </c>
    </row>
    <row r="26" spans="1:7" x14ac:dyDescent="0.3">
      <c r="A26" s="24">
        <v>23</v>
      </c>
      <c r="B26" s="17" t="s">
        <v>841</v>
      </c>
      <c r="C26" s="26" t="s">
        <v>43</v>
      </c>
      <c r="D26" s="27" t="s">
        <v>44</v>
      </c>
      <c r="E26" s="17" t="s">
        <v>45</v>
      </c>
      <c r="F26" s="28">
        <v>30</v>
      </c>
      <c r="G26" s="28"/>
    </row>
    <row r="27" spans="1:7" x14ac:dyDescent="0.3">
      <c r="A27" s="24">
        <v>24</v>
      </c>
      <c r="B27" s="17" t="s">
        <v>842</v>
      </c>
      <c r="C27" s="26" t="s">
        <v>792</v>
      </c>
      <c r="D27" s="27" t="s">
        <v>793</v>
      </c>
      <c r="E27" s="17" t="s">
        <v>45</v>
      </c>
      <c r="F27" s="28"/>
      <c r="G27" s="28">
        <v>200</v>
      </c>
    </row>
    <row r="28" spans="1:7" x14ac:dyDescent="0.3">
      <c r="A28" s="24">
        <v>25</v>
      </c>
      <c r="B28" s="17" t="s">
        <v>843</v>
      </c>
      <c r="C28" s="26" t="s">
        <v>43</v>
      </c>
      <c r="D28" s="27" t="s">
        <v>44</v>
      </c>
      <c r="E28" s="17" t="s">
        <v>45</v>
      </c>
      <c r="F28" s="28">
        <v>30</v>
      </c>
      <c r="G28" s="28"/>
    </row>
    <row r="29" spans="1:7" x14ac:dyDescent="0.3">
      <c r="A29" s="24">
        <v>26</v>
      </c>
      <c r="B29" s="17" t="s">
        <v>844</v>
      </c>
      <c r="C29" s="26" t="s">
        <v>792</v>
      </c>
      <c r="D29" s="27" t="s">
        <v>793</v>
      </c>
      <c r="E29" s="17" t="s">
        <v>38</v>
      </c>
      <c r="F29" s="28"/>
      <c r="G29" s="28">
        <v>100</v>
      </c>
    </row>
    <row r="30" spans="1:7" x14ac:dyDescent="0.3">
      <c r="A30" s="24">
        <v>27</v>
      </c>
      <c r="B30" s="17" t="s">
        <v>845</v>
      </c>
      <c r="C30" s="26" t="s">
        <v>792</v>
      </c>
      <c r="D30" s="27" t="s">
        <v>793</v>
      </c>
      <c r="E30" s="17" t="s">
        <v>38</v>
      </c>
      <c r="F30" s="28"/>
      <c r="G30" s="28">
        <v>100</v>
      </c>
    </row>
    <row r="31" spans="1:7" x14ac:dyDescent="0.3">
      <c r="A31" s="24">
        <v>28</v>
      </c>
      <c r="B31" s="17" t="s">
        <v>846</v>
      </c>
      <c r="C31" s="26" t="s">
        <v>847</v>
      </c>
      <c r="D31" s="27" t="s">
        <v>848</v>
      </c>
      <c r="E31" s="17" t="s">
        <v>38</v>
      </c>
      <c r="F31" s="57"/>
      <c r="G31" s="28">
        <v>300</v>
      </c>
    </row>
    <row r="32" spans="1:7" x14ac:dyDescent="0.3">
      <c r="A32" s="24">
        <v>29</v>
      </c>
      <c r="B32" s="17" t="s">
        <v>846</v>
      </c>
      <c r="C32" s="26" t="s">
        <v>849</v>
      </c>
      <c r="D32" s="27" t="s">
        <v>837</v>
      </c>
      <c r="E32" s="17" t="s">
        <v>45</v>
      </c>
      <c r="F32" s="57">
        <v>3000</v>
      </c>
      <c r="G32" s="28"/>
    </row>
    <row r="33" spans="1:7" x14ac:dyDescent="0.3">
      <c r="A33" s="24">
        <v>30</v>
      </c>
      <c r="B33" s="17" t="s">
        <v>846</v>
      </c>
      <c r="C33" s="26" t="s">
        <v>792</v>
      </c>
      <c r="D33" s="27" t="s">
        <v>793</v>
      </c>
      <c r="E33" s="17" t="s">
        <v>38</v>
      </c>
      <c r="F33" s="57"/>
      <c r="G33" s="28">
        <v>100</v>
      </c>
    </row>
    <row r="34" spans="1:7" x14ac:dyDescent="0.3">
      <c r="A34" s="24">
        <v>31</v>
      </c>
      <c r="B34" s="27" t="s">
        <v>850</v>
      </c>
      <c r="C34" s="26" t="s">
        <v>792</v>
      </c>
      <c r="D34" s="27" t="s">
        <v>793</v>
      </c>
      <c r="E34" s="27" t="s">
        <v>38</v>
      </c>
      <c r="F34" s="59"/>
      <c r="G34" s="59">
        <v>100</v>
      </c>
    </row>
    <row r="35" spans="1:7" x14ac:dyDescent="0.3">
      <c r="A35" s="24">
        <v>32</v>
      </c>
      <c r="B35" s="27" t="s">
        <v>851</v>
      </c>
      <c r="C35" s="26" t="s">
        <v>792</v>
      </c>
      <c r="D35" s="27" t="s">
        <v>793</v>
      </c>
      <c r="E35" s="27" t="s">
        <v>38</v>
      </c>
      <c r="F35" s="59"/>
      <c r="G35" s="59">
        <v>100</v>
      </c>
    </row>
    <row r="36" spans="1:7" x14ac:dyDescent="0.3">
      <c r="A36" s="24">
        <v>33</v>
      </c>
      <c r="B36" s="27" t="s">
        <v>852</v>
      </c>
      <c r="C36" s="26" t="s">
        <v>792</v>
      </c>
      <c r="D36" s="27" t="s">
        <v>793</v>
      </c>
      <c r="E36" s="27" t="s">
        <v>38</v>
      </c>
      <c r="F36" s="59"/>
      <c r="G36" s="59">
        <v>100</v>
      </c>
    </row>
    <row r="37" spans="1:7" x14ac:dyDescent="0.3">
      <c r="A37" s="24">
        <v>34</v>
      </c>
      <c r="B37" s="27" t="s">
        <v>853</v>
      </c>
      <c r="C37" s="26" t="s">
        <v>854</v>
      </c>
      <c r="D37" s="27" t="s">
        <v>855</v>
      </c>
      <c r="E37" s="27" t="s">
        <v>506</v>
      </c>
      <c r="F37" s="59"/>
      <c r="G37" s="59">
        <v>3900</v>
      </c>
    </row>
    <row r="38" spans="1:7" x14ac:dyDescent="0.3">
      <c r="A38" s="24">
        <v>35</v>
      </c>
      <c r="B38" s="27" t="s">
        <v>853</v>
      </c>
      <c r="C38" s="26" t="s">
        <v>792</v>
      </c>
      <c r="D38" s="27" t="s">
        <v>793</v>
      </c>
      <c r="E38" s="27" t="s">
        <v>38</v>
      </c>
      <c r="F38" s="59"/>
      <c r="G38" s="59">
        <v>100</v>
      </c>
    </row>
    <row r="39" spans="1:7" x14ac:dyDescent="0.3">
      <c r="A39" s="24">
        <v>36</v>
      </c>
      <c r="B39" s="27" t="s">
        <v>856</v>
      </c>
      <c r="C39" s="26" t="s">
        <v>792</v>
      </c>
      <c r="D39" s="27" t="s">
        <v>793</v>
      </c>
      <c r="E39" s="27" t="s">
        <v>38</v>
      </c>
      <c r="F39" s="59"/>
      <c r="G39" s="59">
        <v>100</v>
      </c>
    </row>
    <row r="40" spans="1:7" x14ac:dyDescent="0.3">
      <c r="A40" s="24">
        <v>37</v>
      </c>
      <c r="B40" s="27" t="s">
        <v>857</v>
      </c>
      <c r="C40" s="26" t="s">
        <v>792</v>
      </c>
      <c r="D40" s="27" t="s">
        <v>793</v>
      </c>
      <c r="E40" s="27" t="s">
        <v>38</v>
      </c>
      <c r="F40" s="59"/>
      <c r="G40" s="59">
        <v>200</v>
      </c>
    </row>
    <row r="41" spans="1:7" x14ac:dyDescent="0.3">
      <c r="A41" s="24">
        <v>38</v>
      </c>
      <c r="B41" s="27" t="s">
        <v>858</v>
      </c>
      <c r="C41" s="26" t="s">
        <v>859</v>
      </c>
      <c r="D41" s="27" t="s">
        <v>837</v>
      </c>
      <c r="E41" s="27" t="s">
        <v>45</v>
      </c>
      <c r="F41" s="59">
        <v>3000</v>
      </c>
      <c r="G41" s="59"/>
    </row>
    <row r="42" spans="1:7" x14ac:dyDescent="0.3">
      <c r="A42" s="24">
        <v>39</v>
      </c>
      <c r="B42" s="27" t="s">
        <v>860</v>
      </c>
      <c r="C42" s="26" t="s">
        <v>792</v>
      </c>
      <c r="D42" s="27" t="s">
        <v>793</v>
      </c>
      <c r="E42" s="27" t="s">
        <v>38</v>
      </c>
      <c r="F42" s="59"/>
      <c r="G42" s="59">
        <v>200</v>
      </c>
    </row>
    <row r="43" spans="1:7" x14ac:dyDescent="0.3">
      <c r="A43" s="24">
        <v>40</v>
      </c>
      <c r="B43" s="27" t="s">
        <v>860</v>
      </c>
      <c r="C43" s="26" t="s">
        <v>861</v>
      </c>
      <c r="D43" s="27" t="s">
        <v>822</v>
      </c>
      <c r="E43" s="27" t="s">
        <v>38</v>
      </c>
      <c r="F43" s="59"/>
      <c r="G43" s="59">
        <v>80</v>
      </c>
    </row>
    <row r="44" spans="1:7" x14ac:dyDescent="0.3">
      <c r="A44" s="24">
        <v>41</v>
      </c>
      <c r="B44" s="27" t="s">
        <v>862</v>
      </c>
      <c r="C44" s="26" t="s">
        <v>792</v>
      </c>
      <c r="D44" s="27" t="s">
        <v>793</v>
      </c>
      <c r="E44" s="27" t="s">
        <v>45</v>
      </c>
      <c r="F44" s="59"/>
      <c r="G44" s="59">
        <v>200</v>
      </c>
    </row>
    <row r="45" spans="1:7" x14ac:dyDescent="0.3">
      <c r="A45" s="24">
        <v>42</v>
      </c>
      <c r="B45" s="27" t="s">
        <v>863</v>
      </c>
      <c r="C45" s="26" t="s">
        <v>792</v>
      </c>
      <c r="D45" s="27" t="s">
        <v>793</v>
      </c>
      <c r="E45" s="27" t="s">
        <v>38</v>
      </c>
      <c r="F45" s="59"/>
      <c r="G45" s="59">
        <v>200</v>
      </c>
    </row>
    <row r="46" spans="1:7" x14ac:dyDescent="0.3">
      <c r="A46" s="24">
        <v>43</v>
      </c>
      <c r="B46" s="27" t="s">
        <v>864</v>
      </c>
      <c r="C46" s="26" t="s">
        <v>792</v>
      </c>
      <c r="D46" s="27" t="s">
        <v>793</v>
      </c>
      <c r="E46" s="27" t="s">
        <v>38</v>
      </c>
      <c r="F46" s="59"/>
      <c r="G46" s="59">
        <v>200</v>
      </c>
    </row>
    <row r="47" spans="1:7" x14ac:dyDescent="0.3">
      <c r="A47" s="24"/>
      <c r="B47" s="36"/>
      <c r="C47" s="26"/>
      <c r="D47" s="27"/>
      <c r="E47" s="27"/>
      <c r="F47" s="59"/>
      <c r="G47" s="59"/>
    </row>
    <row r="48" spans="1:7" x14ac:dyDescent="0.3">
      <c r="A48" s="24"/>
      <c r="B48" s="36"/>
      <c r="C48" s="26"/>
      <c r="D48" s="27"/>
      <c r="E48" s="27"/>
      <c r="F48" s="59">
        <f>F3+F4+F6+F7+F8+F23+F14+F20+F26+F28+F32+F41</f>
        <v>-9039.9000000000015</v>
      </c>
      <c r="G48" s="59">
        <f>G10+G13+G14+G15+G20+G22+G24+G16+G17+G19+G25+G26+G27+G28+G29+G30+G31+G32+G33+G4+G6+G7+G8+G11+G12+G18+G9+G23+G34+G35+G36+G38+G39+G40+G42+G43+G44+G46+G37++G21+G45+G5</f>
        <v>12296</v>
      </c>
    </row>
    <row r="49" spans="1:7" x14ac:dyDescent="0.3">
      <c r="A49" s="24"/>
      <c r="B49" s="36"/>
      <c r="C49" s="241" t="s">
        <v>73</v>
      </c>
      <c r="D49" s="240"/>
      <c r="E49" s="27"/>
      <c r="F49" s="66">
        <f>F48-G48</f>
        <v>-21335.9</v>
      </c>
      <c r="G49" s="23"/>
    </row>
  </sheetData>
  <mergeCells count="3">
    <mergeCell ref="A1:G1"/>
    <mergeCell ref="D3:E3"/>
    <mergeCell ref="C49:D49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outlinePr summaryBelow="0" summaryRight="0"/>
  </sheetPr>
  <dimension ref="A1:H54"/>
  <sheetViews>
    <sheetView tabSelected="1" topLeftCell="A31" workbookViewId="0">
      <selection activeCell="C43" sqref="C43"/>
    </sheetView>
  </sheetViews>
  <sheetFormatPr defaultColWidth="14.44140625" defaultRowHeight="15" customHeight="1" x14ac:dyDescent="0.3"/>
  <cols>
    <col min="1" max="1" width="11.109375" customWidth="1"/>
    <col min="2" max="2" width="13.44140625" customWidth="1"/>
    <col min="3" max="3" width="31.109375" customWidth="1"/>
    <col min="4" max="4" width="41" customWidth="1"/>
  </cols>
  <sheetData>
    <row r="1" spans="1:7" x14ac:dyDescent="0.3">
      <c r="A1" s="1"/>
      <c r="B1" s="1"/>
      <c r="C1" s="1"/>
      <c r="D1" s="1"/>
      <c r="E1" s="1"/>
      <c r="F1" s="1"/>
      <c r="G1" s="1"/>
    </row>
    <row r="2" spans="1:7" x14ac:dyDescent="0.3">
      <c r="A2" s="236" t="s">
        <v>865</v>
      </c>
      <c r="B2" s="237"/>
      <c r="C2" s="237"/>
      <c r="D2" s="237"/>
      <c r="E2" s="237"/>
      <c r="F2" s="237"/>
      <c r="G2" s="238"/>
    </row>
    <row r="3" spans="1:7" x14ac:dyDescent="0.3">
      <c r="A3" s="5" t="s">
        <v>6</v>
      </c>
      <c r="B3" s="6" t="s">
        <v>8</v>
      </c>
      <c r="C3" s="8" t="s">
        <v>10</v>
      </c>
      <c r="D3" s="6" t="s">
        <v>12</v>
      </c>
      <c r="E3" s="6" t="s">
        <v>15</v>
      </c>
      <c r="F3" s="11" t="s">
        <v>16</v>
      </c>
      <c r="G3" s="14" t="s">
        <v>19</v>
      </c>
    </row>
    <row r="4" spans="1:7" x14ac:dyDescent="0.3">
      <c r="A4" s="16"/>
      <c r="B4" s="18"/>
      <c r="C4" s="19"/>
      <c r="D4" s="239" t="s">
        <v>25</v>
      </c>
      <c r="E4" s="240"/>
      <c r="F4" s="21">
        <v>-21336</v>
      </c>
      <c r="G4" s="23"/>
    </row>
    <row r="5" spans="1:7" x14ac:dyDescent="0.3">
      <c r="A5" s="24">
        <v>1</v>
      </c>
      <c r="B5" s="25">
        <v>46029</v>
      </c>
      <c r="C5" s="26" t="s">
        <v>866</v>
      </c>
      <c r="D5" s="27" t="s">
        <v>867</v>
      </c>
      <c r="E5" s="17" t="s">
        <v>38</v>
      </c>
      <c r="F5" s="28"/>
      <c r="G5" s="28">
        <v>200</v>
      </c>
    </row>
    <row r="6" spans="1:7" x14ac:dyDescent="0.3">
      <c r="A6" s="24">
        <v>2</v>
      </c>
      <c r="B6" s="25">
        <v>46060</v>
      </c>
      <c r="C6" s="26" t="s">
        <v>866</v>
      </c>
      <c r="D6" s="27" t="s">
        <v>867</v>
      </c>
      <c r="E6" s="17" t="s">
        <v>45</v>
      </c>
      <c r="F6" s="28"/>
      <c r="G6" s="28">
        <v>100</v>
      </c>
    </row>
    <row r="7" spans="1:7" x14ac:dyDescent="0.3">
      <c r="A7" s="24">
        <v>3</v>
      </c>
      <c r="B7" s="25">
        <v>46088</v>
      </c>
      <c r="C7" s="26" t="s">
        <v>866</v>
      </c>
      <c r="D7" s="27" t="s">
        <v>867</v>
      </c>
      <c r="E7" s="17" t="s">
        <v>45</v>
      </c>
      <c r="F7" s="28"/>
      <c r="G7" s="28">
        <v>200</v>
      </c>
    </row>
    <row r="8" spans="1:7" x14ac:dyDescent="0.3">
      <c r="A8" s="24">
        <v>4</v>
      </c>
      <c r="B8" s="25">
        <v>46119</v>
      </c>
      <c r="C8" s="26" t="s">
        <v>836</v>
      </c>
      <c r="D8" s="27" t="s">
        <v>93</v>
      </c>
      <c r="E8" s="17" t="s">
        <v>45</v>
      </c>
      <c r="F8" s="28"/>
      <c r="G8" s="28">
        <v>200</v>
      </c>
    </row>
    <row r="9" spans="1:7" x14ac:dyDescent="0.3">
      <c r="A9" s="24">
        <v>5</v>
      </c>
      <c r="B9" s="25">
        <v>46119</v>
      </c>
      <c r="C9" s="26" t="s">
        <v>866</v>
      </c>
      <c r="D9" s="27" t="s">
        <v>867</v>
      </c>
      <c r="E9" s="17" t="s">
        <v>45</v>
      </c>
      <c r="F9" s="28"/>
      <c r="G9" s="28">
        <v>100</v>
      </c>
    </row>
    <row r="10" spans="1:7" x14ac:dyDescent="0.3">
      <c r="A10" s="24">
        <v>6</v>
      </c>
      <c r="B10" s="25">
        <v>46149</v>
      </c>
      <c r="C10" s="26" t="s">
        <v>866</v>
      </c>
      <c r="D10" s="27" t="s">
        <v>867</v>
      </c>
      <c r="E10" s="17" t="s">
        <v>45</v>
      </c>
      <c r="F10" s="28"/>
      <c r="G10" s="28">
        <v>100</v>
      </c>
    </row>
    <row r="11" spans="1:7" x14ac:dyDescent="0.3">
      <c r="A11" s="24">
        <v>7</v>
      </c>
      <c r="B11" s="25">
        <v>46149</v>
      </c>
      <c r="C11" s="26" t="s">
        <v>868</v>
      </c>
      <c r="D11" s="27" t="s">
        <v>869</v>
      </c>
      <c r="E11" s="17" t="s">
        <v>38</v>
      </c>
      <c r="F11" s="28"/>
      <c r="G11" s="28">
        <v>60</v>
      </c>
    </row>
    <row r="12" spans="1:7" x14ac:dyDescent="0.3">
      <c r="A12" s="24">
        <v>8</v>
      </c>
      <c r="B12" s="25">
        <v>46149</v>
      </c>
      <c r="C12" s="26" t="s">
        <v>870</v>
      </c>
      <c r="D12" s="27" t="s">
        <v>871</v>
      </c>
      <c r="E12" s="17" t="s">
        <v>45</v>
      </c>
      <c r="F12" s="28"/>
      <c r="G12" s="28">
        <v>20</v>
      </c>
    </row>
    <row r="13" spans="1:7" x14ac:dyDescent="0.3">
      <c r="A13" s="24">
        <v>9</v>
      </c>
      <c r="B13" s="25">
        <v>46180</v>
      </c>
      <c r="C13" s="26" t="s">
        <v>866</v>
      </c>
      <c r="D13" s="27" t="s">
        <v>867</v>
      </c>
      <c r="E13" s="17" t="s">
        <v>45</v>
      </c>
      <c r="F13" s="28"/>
      <c r="G13" s="28">
        <v>200</v>
      </c>
    </row>
    <row r="14" spans="1:7" x14ac:dyDescent="0.3">
      <c r="A14" s="24">
        <v>10</v>
      </c>
      <c r="B14" s="25">
        <v>46210</v>
      </c>
      <c r="C14" s="26" t="s">
        <v>866</v>
      </c>
      <c r="D14" s="27" t="s">
        <v>867</v>
      </c>
      <c r="E14" s="17" t="s">
        <v>45</v>
      </c>
      <c r="F14" s="28"/>
      <c r="G14" s="28">
        <v>200</v>
      </c>
    </row>
    <row r="15" spans="1:7" x14ac:dyDescent="0.3">
      <c r="A15" s="24">
        <v>11</v>
      </c>
      <c r="B15" s="25">
        <v>46241</v>
      </c>
      <c r="C15" s="26" t="s">
        <v>866</v>
      </c>
      <c r="D15" s="27" t="s">
        <v>867</v>
      </c>
      <c r="E15" s="17" t="s">
        <v>45</v>
      </c>
      <c r="F15" s="28"/>
      <c r="G15" s="28">
        <v>200</v>
      </c>
    </row>
    <row r="16" spans="1:7" x14ac:dyDescent="0.3">
      <c r="A16" s="24">
        <v>12</v>
      </c>
      <c r="B16" s="25">
        <v>46272</v>
      </c>
      <c r="C16" s="26" t="s">
        <v>866</v>
      </c>
      <c r="D16" s="27" t="s">
        <v>867</v>
      </c>
      <c r="E16" s="17" t="s">
        <v>45</v>
      </c>
      <c r="F16" s="28"/>
      <c r="G16" s="28">
        <v>200</v>
      </c>
    </row>
    <row r="17" spans="1:7" x14ac:dyDescent="0.3">
      <c r="A17" s="24">
        <v>13</v>
      </c>
      <c r="B17" s="25">
        <v>46272</v>
      </c>
      <c r="C17" s="26" t="s">
        <v>872</v>
      </c>
      <c r="D17" s="27" t="s">
        <v>93</v>
      </c>
      <c r="E17" s="17" t="s">
        <v>45</v>
      </c>
      <c r="F17" s="28">
        <v>3000</v>
      </c>
      <c r="G17" s="28"/>
    </row>
    <row r="18" spans="1:7" x14ac:dyDescent="0.3">
      <c r="A18" s="24">
        <v>14</v>
      </c>
      <c r="B18" s="25">
        <v>46302</v>
      </c>
      <c r="C18" s="26" t="s">
        <v>866</v>
      </c>
      <c r="D18" s="27" t="s">
        <v>867</v>
      </c>
      <c r="E18" s="17" t="s">
        <v>45</v>
      </c>
      <c r="F18" s="28"/>
      <c r="G18" s="28">
        <v>200</v>
      </c>
    </row>
    <row r="19" spans="1:7" x14ac:dyDescent="0.3">
      <c r="A19" s="24">
        <v>15</v>
      </c>
      <c r="B19" s="25">
        <v>46333</v>
      </c>
      <c r="C19" s="26" t="s">
        <v>866</v>
      </c>
      <c r="D19" s="27" t="s">
        <v>867</v>
      </c>
      <c r="E19" s="17" t="s">
        <v>45</v>
      </c>
      <c r="F19" s="28"/>
      <c r="G19" s="28">
        <v>200</v>
      </c>
    </row>
    <row r="20" spans="1:7" x14ac:dyDescent="0.3">
      <c r="A20" s="24">
        <v>16</v>
      </c>
      <c r="B20" s="25">
        <v>46333</v>
      </c>
      <c r="C20" s="26" t="s">
        <v>873</v>
      </c>
      <c r="D20" s="27" t="s">
        <v>871</v>
      </c>
      <c r="E20" s="17" t="s">
        <v>45</v>
      </c>
      <c r="F20" s="28"/>
      <c r="G20" s="28">
        <v>15</v>
      </c>
    </row>
    <row r="21" spans="1:7" x14ac:dyDescent="0.3">
      <c r="A21" s="24">
        <v>17</v>
      </c>
      <c r="B21" s="25">
        <v>46363</v>
      </c>
      <c r="C21" s="26" t="s">
        <v>866</v>
      </c>
      <c r="D21" s="27" t="s">
        <v>867</v>
      </c>
      <c r="E21" s="17" t="s">
        <v>38</v>
      </c>
      <c r="F21" s="28"/>
      <c r="G21" s="28">
        <v>200</v>
      </c>
    </row>
    <row r="22" spans="1:7" x14ac:dyDescent="0.3">
      <c r="A22" s="24">
        <v>18</v>
      </c>
      <c r="B22" s="17" t="s">
        <v>874</v>
      </c>
      <c r="C22" s="26" t="s">
        <v>866</v>
      </c>
      <c r="D22" s="27" t="s">
        <v>867</v>
      </c>
      <c r="E22" s="17" t="s">
        <v>38</v>
      </c>
      <c r="F22" s="28"/>
      <c r="G22" s="28">
        <v>100</v>
      </c>
    </row>
    <row r="23" spans="1:7" x14ac:dyDescent="0.3">
      <c r="A23" s="24">
        <v>19</v>
      </c>
      <c r="B23" s="17" t="s">
        <v>874</v>
      </c>
      <c r="C23" s="26" t="s">
        <v>866</v>
      </c>
      <c r="D23" s="27" t="s">
        <v>867</v>
      </c>
      <c r="E23" s="17" t="s">
        <v>38</v>
      </c>
      <c r="F23" s="28"/>
      <c r="G23" s="28">
        <v>100</v>
      </c>
    </row>
    <row r="24" spans="1:7" x14ac:dyDescent="0.3">
      <c r="A24" s="24">
        <v>20</v>
      </c>
      <c r="B24" s="17" t="s">
        <v>875</v>
      </c>
      <c r="C24" s="26" t="s">
        <v>866</v>
      </c>
      <c r="D24" s="27" t="s">
        <v>867</v>
      </c>
      <c r="E24" s="17" t="s">
        <v>38</v>
      </c>
      <c r="F24" s="28"/>
      <c r="G24" s="28">
        <v>200</v>
      </c>
    </row>
    <row r="25" spans="1:7" x14ac:dyDescent="0.3">
      <c r="A25" s="24">
        <v>21</v>
      </c>
      <c r="B25" s="17" t="s">
        <v>875</v>
      </c>
      <c r="C25" s="26" t="s">
        <v>876</v>
      </c>
      <c r="D25" s="27" t="s">
        <v>877</v>
      </c>
      <c r="E25" s="17" t="s">
        <v>38</v>
      </c>
      <c r="F25" s="28"/>
      <c r="G25" s="28">
        <v>680</v>
      </c>
    </row>
    <row r="26" spans="1:7" x14ac:dyDescent="0.3">
      <c r="A26" s="24">
        <v>22</v>
      </c>
      <c r="B26" s="17" t="s">
        <v>875</v>
      </c>
      <c r="C26" s="26" t="s">
        <v>878</v>
      </c>
      <c r="D26" s="27" t="s">
        <v>879</v>
      </c>
      <c r="E26" s="17" t="s">
        <v>38</v>
      </c>
      <c r="F26" s="28"/>
      <c r="G26" s="28">
        <v>1300</v>
      </c>
    </row>
    <row r="27" spans="1:7" x14ac:dyDescent="0.3">
      <c r="A27" s="24">
        <v>23</v>
      </c>
      <c r="B27" s="17" t="s">
        <v>880</v>
      </c>
      <c r="C27" s="26" t="s">
        <v>866</v>
      </c>
      <c r="D27" s="27" t="s">
        <v>867</v>
      </c>
      <c r="E27" s="17" t="s">
        <v>38</v>
      </c>
      <c r="F27" s="28"/>
      <c r="G27" s="28">
        <v>200</v>
      </c>
    </row>
    <row r="28" spans="1:7" x14ac:dyDescent="0.3">
      <c r="A28" s="24">
        <v>24</v>
      </c>
      <c r="B28" s="17" t="s">
        <v>881</v>
      </c>
      <c r="C28" s="26" t="s">
        <v>866</v>
      </c>
      <c r="D28" s="27" t="s">
        <v>867</v>
      </c>
      <c r="E28" s="17" t="s">
        <v>38</v>
      </c>
      <c r="F28" s="28"/>
      <c r="G28" s="28">
        <v>200</v>
      </c>
    </row>
    <row r="29" spans="1:7" ht="15.6" x14ac:dyDescent="0.3">
      <c r="A29" s="310">
        <v>25</v>
      </c>
      <c r="B29" s="17" t="s">
        <v>882</v>
      </c>
      <c r="C29" s="295" t="s">
        <v>866</v>
      </c>
      <c r="D29" s="296" t="s">
        <v>867</v>
      </c>
      <c r="E29" s="297" t="s">
        <v>38</v>
      </c>
      <c r="F29" s="298"/>
      <c r="G29" s="298">
        <v>200</v>
      </c>
    </row>
    <row r="30" spans="1:7" ht="28.8" x14ac:dyDescent="0.3">
      <c r="A30" s="312">
        <v>26</v>
      </c>
      <c r="B30" s="307" t="s">
        <v>882</v>
      </c>
      <c r="C30" s="303" t="s">
        <v>902</v>
      </c>
      <c r="D30" s="304" t="s">
        <v>93</v>
      </c>
      <c r="E30" s="305" t="s">
        <v>38</v>
      </c>
      <c r="F30" s="306">
        <v>3000</v>
      </c>
      <c r="G30" s="303"/>
    </row>
    <row r="31" spans="1:7" ht="15.6" x14ac:dyDescent="0.3">
      <c r="A31" s="312">
        <v>27</v>
      </c>
      <c r="B31" s="308" t="s">
        <v>82</v>
      </c>
      <c r="C31" s="299" t="s">
        <v>866</v>
      </c>
      <c r="D31" s="300" t="s">
        <v>867</v>
      </c>
      <c r="E31" s="301" t="s">
        <v>38</v>
      </c>
      <c r="F31" s="302"/>
      <c r="G31" s="302">
        <v>200</v>
      </c>
    </row>
    <row r="32" spans="1:7" ht="15" customHeight="1" x14ac:dyDescent="0.3">
      <c r="A32" s="312">
        <v>28</v>
      </c>
      <c r="B32" s="308" t="s">
        <v>82</v>
      </c>
      <c r="C32" s="26" t="s">
        <v>883</v>
      </c>
      <c r="D32" s="27" t="s">
        <v>869</v>
      </c>
      <c r="E32" s="17" t="s">
        <v>38</v>
      </c>
      <c r="F32" s="28"/>
      <c r="G32" s="28">
        <v>100</v>
      </c>
    </row>
    <row r="33" spans="1:8" ht="15" customHeight="1" x14ac:dyDescent="0.3">
      <c r="A33" s="312">
        <v>29</v>
      </c>
      <c r="B33" s="308" t="s">
        <v>83</v>
      </c>
      <c r="C33" s="26" t="s">
        <v>866</v>
      </c>
      <c r="D33" s="27" t="s">
        <v>867</v>
      </c>
      <c r="E33" s="17" t="s">
        <v>38</v>
      </c>
      <c r="F33" s="28"/>
      <c r="G33" s="28">
        <v>200</v>
      </c>
    </row>
    <row r="34" spans="1:8" ht="15" customHeight="1" x14ac:dyDescent="0.3">
      <c r="A34" s="312">
        <v>30</v>
      </c>
      <c r="B34" s="308" t="s">
        <v>86</v>
      </c>
      <c r="C34" s="26" t="s">
        <v>866</v>
      </c>
      <c r="D34" s="27" t="s">
        <v>867</v>
      </c>
      <c r="E34" s="17" t="s">
        <v>38</v>
      </c>
      <c r="F34" s="57"/>
      <c r="G34" s="28">
        <v>200</v>
      </c>
    </row>
    <row r="35" spans="1:8" ht="15" customHeight="1" x14ac:dyDescent="0.3">
      <c r="A35" s="312">
        <v>31</v>
      </c>
      <c r="B35" s="308" t="s">
        <v>91</v>
      </c>
      <c r="C35" s="26" t="s">
        <v>866</v>
      </c>
      <c r="D35" s="27" t="s">
        <v>867</v>
      </c>
      <c r="E35" s="17" t="s">
        <v>38</v>
      </c>
      <c r="F35" s="57"/>
      <c r="G35" s="28">
        <v>200</v>
      </c>
    </row>
    <row r="36" spans="1:8" ht="15" customHeight="1" x14ac:dyDescent="0.3">
      <c r="A36" s="312">
        <v>32</v>
      </c>
      <c r="B36" s="308" t="s">
        <v>884</v>
      </c>
      <c r="C36" s="26" t="s">
        <v>885</v>
      </c>
      <c r="D36" s="27" t="s">
        <v>886</v>
      </c>
      <c r="E36" s="17" t="s">
        <v>38</v>
      </c>
      <c r="F36" s="57"/>
      <c r="G36" s="28">
        <v>300</v>
      </c>
    </row>
    <row r="37" spans="1:8" ht="15" customHeight="1" x14ac:dyDescent="0.3">
      <c r="A37" s="312">
        <v>33</v>
      </c>
      <c r="B37" s="309" t="s">
        <v>884</v>
      </c>
      <c r="C37" s="26" t="s">
        <v>887</v>
      </c>
      <c r="D37" s="27" t="s">
        <v>871</v>
      </c>
      <c r="E37" s="27" t="s">
        <v>38</v>
      </c>
      <c r="F37" s="59"/>
      <c r="G37" s="59">
        <v>150</v>
      </c>
    </row>
    <row r="38" spans="1:8" ht="15" customHeight="1" x14ac:dyDescent="0.3">
      <c r="A38" s="312">
        <v>34</v>
      </c>
      <c r="B38" s="309" t="s">
        <v>884</v>
      </c>
      <c r="C38" s="26" t="s">
        <v>866</v>
      </c>
      <c r="D38" s="27" t="s">
        <v>867</v>
      </c>
      <c r="E38" s="27" t="s">
        <v>38</v>
      </c>
      <c r="F38" s="59"/>
      <c r="G38" s="59">
        <v>200</v>
      </c>
    </row>
    <row r="39" spans="1:8" ht="15" customHeight="1" x14ac:dyDescent="0.3">
      <c r="A39" s="312">
        <v>35</v>
      </c>
      <c r="B39" s="309" t="s">
        <v>888</v>
      </c>
      <c r="C39" s="26" t="s">
        <v>866</v>
      </c>
      <c r="D39" s="27" t="s">
        <v>867</v>
      </c>
      <c r="E39" s="27" t="s">
        <v>38</v>
      </c>
      <c r="F39" s="59"/>
      <c r="G39" s="59">
        <v>200</v>
      </c>
    </row>
    <row r="40" spans="1:8" ht="15" customHeight="1" x14ac:dyDescent="0.3">
      <c r="A40" s="312">
        <v>36</v>
      </c>
      <c r="B40" s="309" t="s">
        <v>889</v>
      </c>
      <c r="C40" s="26" t="s">
        <v>866</v>
      </c>
      <c r="D40" s="27" t="s">
        <v>867</v>
      </c>
      <c r="E40" s="27" t="s">
        <v>38</v>
      </c>
      <c r="F40" s="59"/>
      <c r="G40" s="59">
        <v>200</v>
      </c>
    </row>
    <row r="41" spans="1:8" ht="15" customHeight="1" x14ac:dyDescent="0.3">
      <c r="A41" s="312">
        <v>37</v>
      </c>
      <c r="B41" s="309" t="s">
        <v>889</v>
      </c>
      <c r="C41" s="26" t="s">
        <v>890</v>
      </c>
      <c r="D41" s="27" t="s">
        <v>891</v>
      </c>
      <c r="E41" s="27" t="s">
        <v>38</v>
      </c>
      <c r="F41" s="59"/>
      <c r="G41" s="59">
        <v>200</v>
      </c>
    </row>
    <row r="42" spans="1:8" ht="15" customHeight="1" x14ac:dyDescent="0.3">
      <c r="A42" s="312">
        <v>38</v>
      </c>
      <c r="B42" s="309" t="s">
        <v>892</v>
      </c>
      <c r="C42" s="26" t="s">
        <v>893</v>
      </c>
      <c r="D42" s="27" t="s">
        <v>871</v>
      </c>
      <c r="E42" s="27" t="s">
        <v>38</v>
      </c>
      <c r="F42" s="59"/>
      <c r="G42" s="59">
        <v>120</v>
      </c>
      <c r="H42" s="234" t="s">
        <v>680</v>
      </c>
    </row>
    <row r="43" spans="1:8" ht="15" customHeight="1" x14ac:dyDescent="0.3">
      <c r="A43" s="312">
        <v>39</v>
      </c>
      <c r="B43" s="309" t="s">
        <v>892</v>
      </c>
      <c r="C43" s="26" t="s">
        <v>866</v>
      </c>
      <c r="D43" s="27" t="s">
        <v>867</v>
      </c>
      <c r="E43" s="27" t="s">
        <v>38</v>
      </c>
      <c r="F43" s="59"/>
      <c r="G43" s="59">
        <v>200</v>
      </c>
    </row>
    <row r="44" spans="1:8" ht="15" customHeight="1" x14ac:dyDescent="0.3">
      <c r="A44" s="312">
        <v>40</v>
      </c>
      <c r="B44" s="309" t="s">
        <v>894</v>
      </c>
      <c r="C44" s="26" t="s">
        <v>866</v>
      </c>
      <c r="D44" s="27" t="s">
        <v>867</v>
      </c>
      <c r="E44" s="27" t="s">
        <v>38</v>
      </c>
      <c r="F44" s="59"/>
      <c r="G44" s="59">
        <v>100</v>
      </c>
    </row>
    <row r="45" spans="1:8" ht="15" customHeight="1" x14ac:dyDescent="0.3">
      <c r="A45" s="312">
        <v>41</v>
      </c>
      <c r="B45" s="309" t="s">
        <v>894</v>
      </c>
      <c r="C45" s="26" t="s">
        <v>895</v>
      </c>
      <c r="D45" s="27" t="s">
        <v>44</v>
      </c>
      <c r="E45" s="27" t="s">
        <v>45</v>
      </c>
      <c r="F45" s="59">
        <v>30</v>
      </c>
      <c r="G45" s="59"/>
    </row>
    <row r="46" spans="1:8" ht="15" customHeight="1" x14ac:dyDescent="0.3">
      <c r="A46" s="312">
        <v>42</v>
      </c>
      <c r="B46" s="309" t="s">
        <v>896</v>
      </c>
      <c r="C46" s="26" t="s">
        <v>866</v>
      </c>
      <c r="D46" s="27" t="s">
        <v>867</v>
      </c>
      <c r="E46" s="27" t="s">
        <v>38</v>
      </c>
      <c r="F46" s="59"/>
      <c r="G46" s="59">
        <v>200</v>
      </c>
    </row>
    <row r="47" spans="1:8" ht="15" customHeight="1" x14ac:dyDescent="0.3">
      <c r="A47" s="312">
        <v>43</v>
      </c>
      <c r="B47" s="309" t="s">
        <v>897</v>
      </c>
      <c r="C47" s="26" t="s">
        <v>866</v>
      </c>
      <c r="D47" s="27" t="s">
        <v>867</v>
      </c>
      <c r="E47" s="27" t="s">
        <v>38</v>
      </c>
      <c r="F47" s="59"/>
      <c r="G47" s="59">
        <v>200</v>
      </c>
    </row>
    <row r="48" spans="1:8" ht="15" customHeight="1" x14ac:dyDescent="0.3">
      <c r="A48" s="312">
        <v>44</v>
      </c>
      <c r="B48" s="309" t="s">
        <v>898</v>
      </c>
      <c r="C48" s="26" t="s">
        <v>866</v>
      </c>
      <c r="D48" s="27" t="s">
        <v>867</v>
      </c>
      <c r="E48" s="27" t="s">
        <v>38</v>
      </c>
      <c r="F48" s="59"/>
      <c r="G48" s="59">
        <v>200</v>
      </c>
    </row>
    <row r="49" spans="1:8" ht="15" customHeight="1" x14ac:dyDescent="0.3">
      <c r="A49" s="312">
        <v>45</v>
      </c>
      <c r="B49" s="309" t="s">
        <v>899</v>
      </c>
      <c r="C49" s="26" t="s">
        <v>866</v>
      </c>
      <c r="D49" s="27" t="s">
        <v>867</v>
      </c>
      <c r="E49" s="27" t="s">
        <v>38</v>
      </c>
      <c r="F49" s="59"/>
      <c r="G49" s="59">
        <v>200</v>
      </c>
    </row>
    <row r="50" spans="1:8" ht="15" customHeight="1" x14ac:dyDescent="0.3">
      <c r="A50" s="312">
        <v>46</v>
      </c>
      <c r="B50" s="309" t="s">
        <v>899</v>
      </c>
      <c r="C50" s="26" t="s">
        <v>900</v>
      </c>
      <c r="D50" s="27" t="s">
        <v>871</v>
      </c>
      <c r="E50" s="27" t="s">
        <v>45</v>
      </c>
      <c r="F50" s="59"/>
      <c r="G50" s="59">
        <v>50</v>
      </c>
      <c r="H50" s="234" t="s">
        <v>680</v>
      </c>
    </row>
    <row r="51" spans="1:8" ht="15" customHeight="1" x14ac:dyDescent="0.3">
      <c r="A51" s="312">
        <v>47</v>
      </c>
      <c r="B51" s="309" t="s">
        <v>901</v>
      </c>
      <c r="C51" s="26" t="s">
        <v>866</v>
      </c>
      <c r="D51" s="27" t="s">
        <v>867</v>
      </c>
      <c r="E51" s="27" t="s">
        <v>45</v>
      </c>
      <c r="F51" s="59"/>
      <c r="G51" s="59">
        <v>200</v>
      </c>
    </row>
    <row r="52" spans="1:8" ht="15.6" x14ac:dyDescent="0.3">
      <c r="A52" s="311"/>
      <c r="B52" s="36"/>
      <c r="C52" s="26"/>
      <c r="D52" s="27"/>
      <c r="E52" s="27"/>
      <c r="F52" s="59"/>
      <c r="G52" s="59"/>
    </row>
    <row r="53" spans="1:8" x14ac:dyDescent="0.3">
      <c r="A53" s="24"/>
      <c r="B53" s="36"/>
      <c r="C53" s="26"/>
      <c r="D53" s="27"/>
      <c r="E53" s="27"/>
      <c r="F53" s="59">
        <f>F4+F5+F6+F7+F9+F24+F16+F22+F28+F31+F35+F43+F17+F45+F30</f>
        <v>-15306</v>
      </c>
      <c r="G53" s="59">
        <f>G12+G15+G16+G17+G22+G23+G26+G18+G19+G21+G27+G28+G29+G31+G32+G33+G34+G35+G36+G5+G6+G7+G9+G13+G14+G20+G10+G24+G37+G38+G39+G40+G41+G42+G44+G45+G46+G50+G8+G25+G11+G47+G43+G48+G49+G51</f>
        <v>8995</v>
      </c>
    </row>
    <row r="54" spans="1:8" x14ac:dyDescent="0.3">
      <c r="A54" s="24"/>
      <c r="B54" s="36"/>
      <c r="C54" s="241" t="s">
        <v>73</v>
      </c>
      <c r="D54" s="240"/>
      <c r="E54" s="27"/>
      <c r="F54" s="66">
        <f>F53-G53</f>
        <v>-24301</v>
      </c>
      <c r="G54" s="23"/>
    </row>
  </sheetData>
  <mergeCells count="3">
    <mergeCell ref="A2:G2"/>
    <mergeCell ref="D4:E4"/>
    <mergeCell ref="C54:D5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46</vt:i4>
      </vt:variant>
    </vt:vector>
  </HeadingPairs>
  <TitlesOfParts>
    <vt:vector size="46" baseType="lpstr">
      <vt:lpstr>Summary Sheet</vt:lpstr>
      <vt:lpstr>Sheet14</vt:lpstr>
      <vt:lpstr>AUGUST 26</vt:lpstr>
      <vt:lpstr>15th Aug-23</vt:lpstr>
      <vt:lpstr>H Wing</vt:lpstr>
      <vt:lpstr>22th Jan-24</vt:lpstr>
      <vt:lpstr>26th Jan-24</vt:lpstr>
      <vt:lpstr>August-23</vt:lpstr>
      <vt:lpstr>Sept-23</vt:lpstr>
      <vt:lpstr>Oct-23</vt:lpstr>
      <vt:lpstr>Nov-23</vt:lpstr>
      <vt:lpstr>Dec-23</vt:lpstr>
      <vt:lpstr>Jan-24</vt:lpstr>
      <vt:lpstr>Feb-24</vt:lpstr>
      <vt:lpstr>E Wing Electrical Work</vt:lpstr>
      <vt:lpstr>Mar-24</vt:lpstr>
      <vt:lpstr>Holi Event 26th Mar-24</vt:lpstr>
      <vt:lpstr>Apr-24</vt:lpstr>
      <vt:lpstr>May-24</vt:lpstr>
      <vt:lpstr>Jun-24</vt:lpstr>
      <vt:lpstr>Jul-24</vt:lpstr>
      <vt:lpstr>15 Aug-24</vt:lpstr>
      <vt:lpstr>Aug-24</vt:lpstr>
      <vt:lpstr>Oct-2024</vt:lpstr>
      <vt:lpstr>Sept-24</vt:lpstr>
      <vt:lpstr> Nov-2024</vt:lpstr>
      <vt:lpstr>Oct-24</vt:lpstr>
      <vt:lpstr>Nov-24</vt:lpstr>
      <vt:lpstr>Feb 25</vt:lpstr>
      <vt:lpstr>March 25</vt:lpstr>
      <vt:lpstr>April 25</vt:lpstr>
      <vt:lpstr>May 2025</vt:lpstr>
      <vt:lpstr>June 2025</vt:lpstr>
      <vt:lpstr>July 2025</vt:lpstr>
      <vt:lpstr>August 2025</vt:lpstr>
      <vt:lpstr>September 2025</vt:lpstr>
      <vt:lpstr>October 2025</vt:lpstr>
      <vt:lpstr>November 2025</vt:lpstr>
      <vt:lpstr>December 2025</vt:lpstr>
      <vt:lpstr>January 2026</vt:lpstr>
      <vt:lpstr>Feb.2026</vt:lpstr>
      <vt:lpstr>March 2026</vt:lpstr>
      <vt:lpstr>April 2026</vt:lpstr>
      <vt:lpstr>May 2026</vt:lpstr>
      <vt:lpstr>June 2026</vt:lpstr>
      <vt:lpstr>July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Shree</dc:creator>
  <cp:lastModifiedBy>Mahesh Dhoot</cp:lastModifiedBy>
  <dcterms:created xsi:type="dcterms:W3CDTF">2015-06-05T18:17:20Z</dcterms:created>
  <dcterms:modified xsi:type="dcterms:W3CDTF">2026-09-05T12:06:15Z</dcterms:modified>
</cp:coreProperties>
</file>