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215" windowHeight="6555"/>
  </bookViews>
  <sheets>
    <sheet name="DETALLE" sheetId="1" r:id="rId1"/>
    <sheet name="NOTAS DE INGRESO" sheetId="3" r:id="rId2"/>
    <sheet name="Hoja2" sheetId="2" r:id="rId3"/>
    <sheet name="Hoja1" sheetId="4" r:id="rId4"/>
  </sheets>
  <calcPr calcId="152511"/>
</workbook>
</file>

<file path=xl/calcChain.xml><?xml version="1.0" encoding="utf-8"?>
<calcChain xmlns="http://schemas.openxmlformats.org/spreadsheetml/2006/main">
  <c r="G21" i="1" l="1"/>
  <c r="I20" i="1"/>
  <c r="I19" i="1"/>
  <c r="J19" i="1" s="1"/>
  <c r="K19" i="1" s="1"/>
  <c r="I18" i="1"/>
  <c r="I17" i="1"/>
  <c r="I16" i="1"/>
  <c r="J16" i="1" s="1"/>
  <c r="K16" i="1" s="1"/>
  <c r="I15" i="1"/>
  <c r="J17" i="1" s="1"/>
  <c r="K17" i="1" s="1"/>
  <c r="J18" i="1" l="1"/>
  <c r="K18" i="1" s="1"/>
  <c r="J20" i="1"/>
  <c r="K20" i="1" s="1"/>
  <c r="J15" i="1"/>
  <c r="K15" i="1" s="1"/>
  <c r="I21" i="1"/>
  <c r="J21" i="1" l="1"/>
  <c r="K21" i="1" s="1"/>
</calcChain>
</file>

<file path=xl/sharedStrings.xml><?xml version="1.0" encoding="utf-8"?>
<sst xmlns="http://schemas.openxmlformats.org/spreadsheetml/2006/main" count="122" uniqueCount="77">
  <si>
    <t>NOTA DE INGRESO</t>
  </si>
  <si>
    <t>ORIGEN</t>
  </si>
  <si>
    <t>DESTINO</t>
  </si>
  <si>
    <t>PRODUCTO</t>
  </si>
  <si>
    <t>UNIDAD DE
MEDIDA</t>
  </si>
  <si>
    <t>CANTIDAD</t>
  </si>
  <si>
    <t xml:space="preserve">VALOR </t>
  </si>
  <si>
    <t>PROVEEDOR</t>
  </si>
  <si>
    <t>PROVEEDOR:</t>
  </si>
  <si>
    <t>NUMERO DE FACTURA GV:</t>
  </si>
  <si>
    <t>FECHA FACTURA GV:</t>
  </si>
  <si>
    <t xml:space="preserve">TRANSPORTES DEL  SUR SAC </t>
  </si>
  <si>
    <t>0001-00000623</t>
  </si>
  <si>
    <t>FECHA PEDIDO:</t>
  </si>
  <si>
    <t>NRO PEDIDO DE COMPRA:</t>
  </si>
  <si>
    <t>DETALLE</t>
  </si>
  <si>
    <t>ING-000963</t>
  </si>
  <si>
    <t>ING-000964</t>
  </si>
  <si>
    <t>ubicación/proveedores</t>
  </si>
  <si>
    <t>wh/existencias</t>
  </si>
  <si>
    <t>PRODUCTO A</t>
  </si>
  <si>
    <t>PRODUCTO B</t>
  </si>
  <si>
    <t>PRODUCTO C</t>
  </si>
  <si>
    <t>kg</t>
  </si>
  <si>
    <t>p.unit</t>
  </si>
  <si>
    <t>FACTOR</t>
  </si>
  <si>
    <t>FLETE</t>
  </si>
  <si>
    <t>PRORRATEAR EN FUNCION:</t>
  </si>
  <si>
    <t>POR CANTIDAD</t>
  </si>
  <si>
    <t xml:space="preserve">POR VALOR </t>
  </si>
  <si>
    <t>VALOR:</t>
  </si>
  <si>
    <t>TOMAR VALOR DE :</t>
  </si>
  <si>
    <t>VALOR DE FACTURA</t>
  </si>
  <si>
    <t>VALOR DE PEDIDO</t>
  </si>
  <si>
    <t>PC-789</t>
  </si>
  <si>
    <t>INGRESOS</t>
  </si>
  <si>
    <t xml:space="preserve">INDICACIONES: </t>
  </si>
  <si>
    <t>1.- crear el objeto gastos vinculados ( cabecera y detalle )  en donde se pueda relacinar facturas o  pedidos de compra   para jalar el valor del flete (  ya sea de una factura o de un pedido del servicio de flete )</t>
  </si>
  <si>
    <t xml:space="preserve">cuando se seleccione tomar el valor de pedido el flte se va a prorratear en funcion a la base imponible del pedido de  compra , y si se selecciona facira se tomara la base de la fcatura </t>
  </si>
  <si>
    <t xml:space="preserve">2.- En la pestaña notas de ingreso el usuario iara añadiendo notas de ingreso de almacen y en la pestaña detalle se iran añadiendo las lineas de esas nots de ingreso  , si el usuario borra una nota de ingreso </t>
  </si>
  <si>
    <t xml:space="preserve">todas las lineas que se copiaron a la tabla de la pestaña detalle que esten asociadas a esa nota de ingreso se borraran </t>
  </si>
  <si>
    <t>factura :   account_invoice   y pedido purcharse order.  Ahora ls valores siempre seran en soles , si ela factura o el pedido es en dolares multiplicar la base por el tipo de cambio de la fecha  del documento</t>
  </si>
  <si>
    <t xml:space="preserve">3.- Factor y flete se realizaran los cálculos de acuerdo a la siguiente lógica : </t>
  </si>
  <si>
    <t xml:space="preserve">a) Si se elige tomar valor de pedido y prorratear en funcion a cantidad </t>
  </si>
  <si>
    <t>- para encontrar el flete se multiplica el factor de cada línea por el valor del pedido ( celda E5)</t>
  </si>
  <si>
    <t xml:space="preserve">- para encontrar el valor factor se divide lo que esta en la columna valor porducto entre la sumatoria de esa columna </t>
  </si>
  <si>
    <t>- para encontrar el flete se multiplica el factor por el valor del pedido ( celda  E5)</t>
  </si>
  <si>
    <t>c) Si se elige tomar el valor de la factura y prorratear en funcion a cantidad</t>
  </si>
  <si>
    <t xml:space="preserve">- para encontrar el factor se divide la cantidad entre la suma de las cantidades </t>
  </si>
  <si>
    <t xml:space="preserve">d) Si se elige tomar el valor de la fcatura y prorratear en funcion a valor del producto </t>
  </si>
  <si>
    <t xml:space="preserve">b) Si se elige tomar valor de pedido y prorratear en funcion a valor de producto  </t>
  </si>
  <si>
    <t>- para encontrar el flete se multiplica el factor por el valor de la factura  ( celda  B5)</t>
  </si>
  <si>
    <t>- para encontrar el flete se multiplica el factor de cada línea por el valor de la factura ( celda B5)</t>
  </si>
  <si>
    <t xml:space="preserve">y mostrará las siguientes columnas </t>
  </si>
  <si>
    <t>GV-00000001</t>
  </si>
  <si>
    <t xml:space="preserve">4.- Los objetos gastos vinculados que se vayan creando se mostraran en una grilla a la que se accede desde el  menu gastos vinculados,  dicha gruilla tendra arriba la opcion de crear nuevos gastos vinculados </t>
  </si>
  <si>
    <t>CORRELATIVO</t>
  </si>
  <si>
    <t>FECHA FACTURA</t>
  </si>
  <si>
    <t xml:space="preserve">VALOR FACTURA </t>
  </si>
  <si>
    <t>FECHA PEDIDO</t>
  </si>
  <si>
    <t xml:space="preserve">NRO PEDIDO </t>
  </si>
  <si>
    <t>VALOR PEDIDO</t>
  </si>
  <si>
    <t xml:space="preserve">TOMA VALOR DE </t>
  </si>
  <si>
    <t xml:space="preserve">PRORRATEADO POR </t>
  </si>
  <si>
    <t xml:space="preserve">NUMERO FACTURA </t>
  </si>
  <si>
    <t>ACCOUNT INVOICE</t>
  </si>
  <si>
    <t>PURCHASE ORDER</t>
  </si>
  <si>
    <t>STOCK PICKING</t>
  </si>
  <si>
    <t>STOCK_MOVE</t>
  </si>
  <si>
    <t>ACCOUNT_INVOICE_LINE</t>
  </si>
  <si>
    <t>PURCHASE_ORDER_LINE</t>
  </si>
  <si>
    <t xml:space="preserve">FACTURA DE PROVEEDOR Y CLIENTE </t>
  </si>
  <si>
    <t>PEDIDO DE COMPRA</t>
  </si>
  <si>
    <t>MOVIMIENTOS DE ALMACEN / INVENTARIO</t>
  </si>
  <si>
    <t>CREAR</t>
  </si>
  <si>
    <t>PROCESAR</t>
  </si>
  <si>
    <t>VALIDAR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</si>
</sst>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indent="6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164" fontId="0" fillId="0" borderId="0" xfId="0" applyNumberFormat="1"/>
    <xf numFmtId="0" fontId="0" fillId="0" borderId="0" xfId="0" quotePrefix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14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indent="6"/>
    </xf>
    <xf numFmtId="0" fontId="1" fillId="0" borderId="0" xfId="0" applyFont="1" applyBorder="1" applyAlignment="1">
      <alignment wrapText="1"/>
    </xf>
    <xf numFmtId="0" fontId="1" fillId="0" borderId="6" xfId="0" applyFont="1" applyBorder="1"/>
    <xf numFmtId="16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16" fmlaLink="Hoja2!$C$1" fmlaRange="Hoja2!$A$1:$A$2" sel="2" val="0"/>
</file>

<file path=xl/ctrlProps/ctrlProp2.xml><?xml version="1.0" encoding="utf-8"?>
<formControlPr xmlns="http://schemas.microsoft.com/office/spreadsheetml/2009/9/main" objectType="Drop" dropStyle="combo" dx="16" fmlaLink="Hoja2!$G$1" fmlaRange="Hoja2!$E$1:$E$2" noThreeD="1" sel="2" val="0"/>
</file>

<file path=xl/ctrlProps/ctrlProp3.xml><?xml version="1.0" encoding="utf-8"?>
<formControlPr xmlns="http://schemas.microsoft.com/office/spreadsheetml/2009/9/main" objectType="Drop" dropStyle="combo" dx="16" fmlaLink="Hoja2!$C$1" fmlaRange="Hoja2!$A$1:$A$2" sel="2" val="0"/>
</file>

<file path=xl/ctrlProps/ctrlProp4.xml><?xml version="1.0" encoding="utf-8"?>
<formControlPr xmlns="http://schemas.microsoft.com/office/spreadsheetml/2009/9/main" objectType="Drop" dropStyle="combo" dx="16" fmlaLink="Hoja2!$G$1" fmlaRange="Hoja2!$E$1:$E$2" noThreeD="1" sel="2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19049</xdr:rowOff>
    </xdr:from>
    <xdr:to>
      <xdr:col>1</xdr:col>
      <xdr:colOff>1409700</xdr:colOff>
      <xdr:row>12</xdr:row>
      <xdr:rowOff>333375</xdr:rowOff>
    </xdr:to>
    <xdr:sp macro="" textlink="">
      <xdr:nvSpPr>
        <xdr:cNvPr id="2" name="1 Operación manual"/>
        <xdr:cNvSpPr/>
      </xdr:nvSpPr>
      <xdr:spPr>
        <a:xfrm rot="10800000">
          <a:off x="0" y="2114549"/>
          <a:ext cx="1409700" cy="314326"/>
        </a:xfrm>
        <a:prstGeom prst="flowChartManualOperation">
          <a:avLst/>
        </a:prstGeom>
        <a:solidFill>
          <a:schemeClr val="accent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1428750</xdr:colOff>
      <xdr:row>12</xdr:row>
      <xdr:rowOff>19050</xdr:rowOff>
    </xdr:from>
    <xdr:to>
      <xdr:col>2</xdr:col>
      <xdr:colOff>1200150</xdr:colOff>
      <xdr:row>12</xdr:row>
      <xdr:rowOff>333376</xdr:rowOff>
    </xdr:to>
    <xdr:sp macro="" textlink="">
      <xdr:nvSpPr>
        <xdr:cNvPr id="5" name="4 Operación manual"/>
        <xdr:cNvSpPr/>
      </xdr:nvSpPr>
      <xdr:spPr>
        <a:xfrm rot="10800000">
          <a:off x="1428750" y="2114550"/>
          <a:ext cx="1409700" cy="314326"/>
        </a:xfrm>
        <a:prstGeom prst="flowChartManualOperation">
          <a:avLst/>
        </a:prstGeom>
        <a:solidFill>
          <a:schemeClr val="accent1">
            <a:alpha val="4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304800</xdr:colOff>
          <xdr:row>10</xdr:row>
          <xdr:rowOff>9525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66675</xdr:rowOff>
        </xdr:from>
        <xdr:to>
          <xdr:col>3</xdr:col>
          <xdr:colOff>304800</xdr:colOff>
          <xdr:row>7</xdr:row>
          <xdr:rowOff>266700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1590675</xdr:colOff>
      <xdr:row>10</xdr:row>
      <xdr:rowOff>9524</xdr:rowOff>
    </xdr:from>
    <xdr:to>
      <xdr:col>1</xdr:col>
      <xdr:colOff>1219200</xdr:colOff>
      <xdr:row>10</xdr:row>
      <xdr:rowOff>323850</xdr:rowOff>
    </xdr:to>
    <xdr:sp macro="" textlink="">
      <xdr:nvSpPr>
        <xdr:cNvPr id="2" name="1 Operación manual"/>
        <xdr:cNvSpPr/>
      </xdr:nvSpPr>
      <xdr:spPr>
        <a:xfrm rot="10800000">
          <a:off x="1590675" y="1971674"/>
          <a:ext cx="1409700" cy="314326"/>
        </a:xfrm>
        <a:prstGeom prst="flowChartManualOperation">
          <a:avLst/>
        </a:prstGeom>
        <a:solidFill>
          <a:schemeClr val="accent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1552575</xdr:colOff>
      <xdr:row>10</xdr:row>
      <xdr:rowOff>314326</xdr:rowOff>
    </xdr:to>
    <xdr:sp macro="" textlink="">
      <xdr:nvSpPr>
        <xdr:cNvPr id="3" name="2 Operación manual"/>
        <xdr:cNvSpPr/>
      </xdr:nvSpPr>
      <xdr:spPr>
        <a:xfrm rot="10800000">
          <a:off x="0" y="1962150"/>
          <a:ext cx="1552575" cy="314326"/>
        </a:xfrm>
        <a:prstGeom prst="flowChartManualOperation">
          <a:avLst/>
        </a:prstGeom>
        <a:solidFill>
          <a:schemeClr val="accent1">
            <a:alpha val="4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1714500</xdr:colOff>
          <xdr:row>8</xdr:row>
          <xdr:rowOff>9525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66675</xdr:rowOff>
        </xdr:from>
        <xdr:to>
          <xdr:col>1</xdr:col>
          <xdr:colOff>1714500</xdr:colOff>
          <xdr:row>5</xdr:row>
          <xdr:rowOff>266700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1:K54"/>
  <sheetViews>
    <sheetView tabSelected="1" workbookViewId="0">
      <selection activeCell="D1" sqref="D1"/>
    </sheetView>
  </sheetViews>
  <sheetFormatPr baseColWidth="10" defaultRowHeight="15" x14ac:dyDescent="0.25"/>
  <cols>
    <col min="1" max="1" width="2.375" customWidth="1"/>
    <col min="2" max="2" width="23.375" customWidth="1"/>
    <col min="3" max="3" width="21.125" customWidth="1"/>
    <col min="4" max="4" width="15.25" bestFit="1" customWidth="1"/>
    <col min="5" max="5" width="24.125" bestFit="1" customWidth="1"/>
    <col min="6" max="6" width="18" customWidth="1"/>
    <col min="7" max="7" width="15.25" customWidth="1"/>
    <col min="8" max="8" width="13" customWidth="1"/>
    <col min="9" max="9" width="14.125" bestFit="1" customWidth="1"/>
    <col min="10" max="10" width="18" customWidth="1"/>
    <col min="11" max="11" width="19" bestFit="1" customWidth="1"/>
    <col min="12" max="12" width="2.125" customWidth="1"/>
  </cols>
  <sheetData>
    <row r="1" spans="2:11" ht="15.75" thickBot="1" x14ac:dyDescent="0.3">
      <c r="B1" t="s">
        <v>74</v>
      </c>
      <c r="C1" t="s">
        <v>75</v>
      </c>
      <c r="D1" t="s">
        <v>76</v>
      </c>
    </row>
    <row r="2" spans="2:11" ht="23.25" x14ac:dyDescent="0.35">
      <c r="B2" s="10" t="s">
        <v>54</v>
      </c>
      <c r="C2" s="11"/>
      <c r="D2" s="11"/>
      <c r="E2" s="11"/>
      <c r="F2" s="11"/>
      <c r="G2" s="11"/>
      <c r="H2" s="11"/>
      <c r="I2" s="11"/>
      <c r="J2" s="11"/>
      <c r="K2" s="12"/>
    </row>
    <row r="3" spans="2:11" x14ac:dyDescent="0.25">
      <c r="B3" s="13"/>
      <c r="C3" s="14"/>
      <c r="D3" s="14"/>
      <c r="E3" s="14"/>
      <c r="F3" s="14"/>
      <c r="G3" s="14"/>
      <c r="H3" s="14"/>
      <c r="I3" s="14"/>
      <c r="J3" s="14"/>
      <c r="K3" s="15"/>
    </row>
    <row r="4" spans="2:11" x14ac:dyDescent="0.25">
      <c r="B4" s="16" t="s">
        <v>8</v>
      </c>
      <c r="C4" s="14" t="s">
        <v>11</v>
      </c>
      <c r="D4" s="14"/>
      <c r="E4" s="14"/>
      <c r="F4" s="14"/>
      <c r="G4" s="14"/>
      <c r="H4" s="14"/>
      <c r="I4" s="14"/>
      <c r="J4" s="14"/>
      <c r="K4" s="15"/>
    </row>
    <row r="5" spans="2:11" x14ac:dyDescent="0.25">
      <c r="B5" s="16" t="s">
        <v>10</v>
      </c>
      <c r="C5" s="17">
        <v>43327</v>
      </c>
      <c r="D5" s="14"/>
      <c r="E5" s="18" t="s">
        <v>13</v>
      </c>
      <c r="F5" s="17">
        <v>43326</v>
      </c>
      <c r="G5" s="14"/>
      <c r="H5" s="14"/>
      <c r="I5" s="14"/>
      <c r="J5" s="14"/>
      <c r="K5" s="15"/>
    </row>
    <row r="6" spans="2:11" x14ac:dyDescent="0.25">
      <c r="B6" s="16" t="s">
        <v>9</v>
      </c>
      <c r="C6" s="14" t="s">
        <v>12</v>
      </c>
      <c r="D6" s="14"/>
      <c r="E6" s="18" t="s">
        <v>14</v>
      </c>
      <c r="F6" s="19" t="s">
        <v>34</v>
      </c>
      <c r="G6" s="14"/>
      <c r="H6" s="14"/>
      <c r="I6" s="14"/>
      <c r="J6" s="14"/>
      <c r="K6" s="15"/>
    </row>
    <row r="7" spans="2:11" ht="20.25" customHeight="1" x14ac:dyDescent="0.25">
      <c r="B7" s="16" t="s">
        <v>30</v>
      </c>
      <c r="C7" s="14">
        <v>4000</v>
      </c>
      <c r="D7" s="14"/>
      <c r="E7" s="18" t="s">
        <v>30</v>
      </c>
      <c r="F7" s="14">
        <v>3900</v>
      </c>
      <c r="G7" s="14"/>
      <c r="H7" s="14"/>
      <c r="I7" s="14"/>
      <c r="J7" s="14"/>
      <c r="K7" s="15"/>
    </row>
    <row r="8" spans="2:11" ht="22.5" customHeight="1" x14ac:dyDescent="0.25">
      <c r="B8" s="20" t="s">
        <v>31</v>
      </c>
      <c r="C8" s="14"/>
      <c r="D8" s="14"/>
      <c r="E8" s="18"/>
      <c r="F8" s="14"/>
      <c r="G8" s="14"/>
      <c r="H8" s="14"/>
      <c r="I8" s="14"/>
      <c r="J8" s="14"/>
      <c r="K8" s="15"/>
    </row>
    <row r="9" spans="2:11" ht="6.75" customHeight="1" x14ac:dyDescent="0.25">
      <c r="B9" s="16"/>
      <c r="C9" s="14"/>
      <c r="D9" s="14"/>
      <c r="E9" s="14"/>
      <c r="F9" s="14"/>
      <c r="G9" s="14"/>
      <c r="H9" s="14"/>
      <c r="I9" s="14"/>
      <c r="J9" s="14"/>
      <c r="K9" s="15"/>
    </row>
    <row r="10" spans="2:11" x14ac:dyDescent="0.25">
      <c r="B10" s="20" t="s">
        <v>27</v>
      </c>
      <c r="C10" s="14"/>
      <c r="D10" s="14"/>
      <c r="E10" s="14"/>
      <c r="F10" s="14"/>
      <c r="G10" s="14"/>
      <c r="H10" s="14"/>
      <c r="I10" s="14"/>
      <c r="J10" s="14"/>
      <c r="K10" s="15"/>
    </row>
    <row r="11" spans="2:11" x14ac:dyDescent="0.25">
      <c r="B11" s="16"/>
      <c r="C11" s="14"/>
      <c r="D11" s="14"/>
      <c r="E11" s="14"/>
      <c r="F11" s="14"/>
      <c r="G11" s="14"/>
      <c r="H11" s="14"/>
      <c r="I11" s="14"/>
      <c r="J11" s="14"/>
      <c r="K11" s="15"/>
    </row>
    <row r="12" spans="2:11" x14ac:dyDescent="0.25">
      <c r="B12" s="13"/>
      <c r="C12" s="14"/>
      <c r="D12" s="14"/>
      <c r="E12" s="14"/>
      <c r="F12" s="14"/>
      <c r="G12" s="14"/>
      <c r="H12" s="14"/>
      <c r="I12" s="14"/>
      <c r="J12" s="14"/>
      <c r="K12" s="15"/>
    </row>
    <row r="13" spans="2:11" ht="27" customHeight="1" x14ac:dyDescent="0.25">
      <c r="B13" s="21" t="s">
        <v>15</v>
      </c>
      <c r="C13" s="14"/>
      <c r="D13" s="14"/>
      <c r="E13" s="14"/>
      <c r="F13" s="14"/>
      <c r="G13" s="14"/>
      <c r="H13" s="14"/>
      <c r="I13" s="14"/>
      <c r="J13" s="14"/>
      <c r="K13" s="15"/>
    </row>
    <row r="14" spans="2:11" ht="30" x14ac:dyDescent="0.25">
      <c r="B14" s="16" t="s">
        <v>0</v>
      </c>
      <c r="C14" s="18" t="s">
        <v>1</v>
      </c>
      <c r="D14" s="18" t="s">
        <v>2</v>
      </c>
      <c r="E14" s="18" t="s">
        <v>3</v>
      </c>
      <c r="F14" s="22" t="s">
        <v>4</v>
      </c>
      <c r="G14" s="18" t="s">
        <v>5</v>
      </c>
      <c r="H14" s="18" t="s">
        <v>24</v>
      </c>
      <c r="I14" s="18" t="s">
        <v>6</v>
      </c>
      <c r="J14" s="22" t="s">
        <v>25</v>
      </c>
      <c r="K14" s="23" t="s">
        <v>26</v>
      </c>
    </row>
    <row r="15" spans="2:11" x14ac:dyDescent="0.25">
      <c r="B15" s="13" t="s">
        <v>16</v>
      </c>
      <c r="C15" s="14" t="s">
        <v>18</v>
      </c>
      <c r="D15" s="14" t="s">
        <v>19</v>
      </c>
      <c r="E15" s="14" t="s">
        <v>20</v>
      </c>
      <c r="F15" s="14" t="s">
        <v>23</v>
      </c>
      <c r="G15" s="14">
        <v>300</v>
      </c>
      <c r="H15" s="14">
        <v>10</v>
      </c>
      <c r="I15" s="14">
        <f>G15*H15</f>
        <v>3000</v>
      </c>
      <c r="J15" s="24">
        <f>IF(Hoja2!$C$1=1,G15/SUM(DETALLE!$G$15:$G$20),I15/SUM(DETALLE!$I$15:$I$20))</f>
        <v>0.30506096134877619</v>
      </c>
      <c r="K15" s="15">
        <f>IF(Hoja2!$G$1=1,DETALLE!$C$7*DETALLE!J15,DETALLE!$F$7*DETALLE!J15)</f>
        <v>1189.7377492602272</v>
      </c>
    </row>
    <row r="16" spans="2:11" x14ac:dyDescent="0.25">
      <c r="B16" s="13" t="s">
        <v>16</v>
      </c>
      <c r="C16" s="14" t="s">
        <v>18</v>
      </c>
      <c r="D16" s="14" t="s">
        <v>19</v>
      </c>
      <c r="E16" s="14" t="s">
        <v>21</v>
      </c>
      <c r="F16" s="14" t="s">
        <v>23</v>
      </c>
      <c r="G16" s="14">
        <v>200</v>
      </c>
      <c r="H16" s="14">
        <v>11.25</v>
      </c>
      <c r="I16" s="14">
        <f t="shared" ref="I16:I20" si="0">G16*H16</f>
        <v>2250</v>
      </c>
      <c r="J16" s="24">
        <f>IF(Hoja2!$C$1=1,G16/SUM(DETALLE!$G$15:$G$20),I16/SUM(DETALLE!$I$15:$I$20))</f>
        <v>0.22879572101158213</v>
      </c>
      <c r="K16" s="15">
        <f>IF(Hoja2!$G$1=1,DETALLE!$C$7*DETALLE!J16,DETALLE!$F$7*DETALLE!J16)</f>
        <v>892.30331194517032</v>
      </c>
    </row>
    <row r="17" spans="2:11" x14ac:dyDescent="0.25">
      <c r="B17" s="13" t="s">
        <v>16</v>
      </c>
      <c r="C17" s="14" t="s">
        <v>18</v>
      </c>
      <c r="D17" s="14" t="s">
        <v>19</v>
      </c>
      <c r="E17" s="14" t="s">
        <v>22</v>
      </c>
      <c r="F17" s="14" t="s">
        <v>23</v>
      </c>
      <c r="G17" s="14">
        <v>150</v>
      </c>
      <c r="H17" s="14">
        <v>12</v>
      </c>
      <c r="I17" s="14">
        <f t="shared" si="0"/>
        <v>1800</v>
      </c>
      <c r="J17" s="24">
        <f>IF(Hoja2!$C$1=1,G17/SUM(DETALLE!$G$15:$G$20),I17/SUM(DETALLE!$I$15:$I$20))</f>
        <v>0.18303657680926572</v>
      </c>
      <c r="K17" s="15">
        <f>IF(Hoja2!$G$1=1,DETALLE!$C$7*DETALLE!J17,DETALLE!$F$7*DETALLE!J17)</f>
        <v>713.84264955613628</v>
      </c>
    </row>
    <row r="18" spans="2:11" x14ac:dyDescent="0.25">
      <c r="B18" s="13" t="s">
        <v>17</v>
      </c>
      <c r="C18" s="14" t="s">
        <v>18</v>
      </c>
      <c r="D18" s="14" t="s">
        <v>19</v>
      </c>
      <c r="E18" s="14" t="s">
        <v>20</v>
      </c>
      <c r="F18" s="14" t="s">
        <v>23</v>
      </c>
      <c r="G18" s="14">
        <v>200</v>
      </c>
      <c r="H18" s="14">
        <v>10</v>
      </c>
      <c r="I18" s="14">
        <f t="shared" si="0"/>
        <v>2000</v>
      </c>
      <c r="J18" s="24">
        <f>IF(Hoja2!$C$1=1,G18/SUM(DETALLE!$G$15:$G$20),I18/SUM(DETALLE!$I$15:$I$20))</f>
        <v>0.20337397423251746</v>
      </c>
      <c r="K18" s="15">
        <f>IF(Hoja2!$G$1=1,DETALLE!$C$7*DETALLE!J18,DETALLE!$F$7*DETALLE!J18)</f>
        <v>793.15849950681809</v>
      </c>
    </row>
    <row r="19" spans="2:11" x14ac:dyDescent="0.25">
      <c r="B19" s="13" t="s">
        <v>17</v>
      </c>
      <c r="C19" s="14" t="s">
        <v>18</v>
      </c>
      <c r="D19" s="14" t="s">
        <v>19</v>
      </c>
      <c r="E19" s="14" t="s">
        <v>21</v>
      </c>
      <c r="F19" s="14" t="s">
        <v>23</v>
      </c>
      <c r="G19" s="14">
        <v>50</v>
      </c>
      <c r="H19" s="14">
        <v>9.85</v>
      </c>
      <c r="I19" s="14">
        <f t="shared" si="0"/>
        <v>492.5</v>
      </c>
      <c r="J19" s="24">
        <f>IF(Hoja2!$C$1=1,G19/SUM(DETALLE!$G$15:$G$20),I19/SUM(DETALLE!$I$15:$I$20))</f>
        <v>5.0080841154757423E-2</v>
      </c>
      <c r="K19" s="15">
        <f>IF(Hoja2!$G$1=1,DETALLE!$C$7*DETALLE!J19,DETALLE!$F$7*DETALLE!J19)</f>
        <v>195.31528050355394</v>
      </c>
    </row>
    <row r="20" spans="2:11" x14ac:dyDescent="0.25">
      <c r="B20" s="13" t="s">
        <v>17</v>
      </c>
      <c r="C20" s="14" t="s">
        <v>18</v>
      </c>
      <c r="D20" s="14" t="s">
        <v>19</v>
      </c>
      <c r="E20" s="14" t="s">
        <v>22</v>
      </c>
      <c r="F20" s="14" t="s">
        <v>23</v>
      </c>
      <c r="G20" s="14">
        <v>90</v>
      </c>
      <c r="H20" s="14">
        <v>3.24</v>
      </c>
      <c r="I20" s="14">
        <f t="shared" si="0"/>
        <v>291.60000000000002</v>
      </c>
      <c r="J20" s="24">
        <f>IF(Hoja2!$C$1=1,G20/SUM(DETALLE!$G$15:$G$20),I20/SUM(DETALLE!$I$15:$I$20))</f>
        <v>2.9651925443101048E-2</v>
      </c>
      <c r="K20" s="15">
        <f>IF(Hoja2!$G$1=1,DETALLE!$C$7*DETALLE!J20,DETALLE!$F$7*DETALLE!J20)</f>
        <v>115.64250922809408</v>
      </c>
    </row>
    <row r="21" spans="2:11" ht="15.75" thickBot="1" x14ac:dyDescent="0.3">
      <c r="B21" s="25"/>
      <c r="C21" s="26"/>
      <c r="D21" s="26"/>
      <c r="E21" s="26"/>
      <c r="F21" s="26"/>
      <c r="G21" s="7">
        <f>SUM(G15:G20)</f>
        <v>990</v>
      </c>
      <c r="H21" s="7"/>
      <c r="I21" s="7">
        <f>SUM(I15:I20)</f>
        <v>9834.1</v>
      </c>
      <c r="J21" s="7">
        <f>SUM(J15:J20)</f>
        <v>0.99999999999999989</v>
      </c>
      <c r="K21" s="27">
        <f>IF(Hoja2!$G$1=1,DETALLE!$C$7*DETALLE!J21,DETALLE!$F$7*DETALLE!J21)</f>
        <v>3899.9999999999995</v>
      </c>
    </row>
    <row r="24" spans="2:11" x14ac:dyDescent="0.25">
      <c r="B24" t="s">
        <v>36</v>
      </c>
    </row>
    <row r="26" spans="2:11" x14ac:dyDescent="0.25">
      <c r="B26" t="s">
        <v>37</v>
      </c>
    </row>
    <row r="27" spans="2:11" x14ac:dyDescent="0.25">
      <c r="B27" t="s">
        <v>38</v>
      </c>
    </row>
    <row r="28" spans="2:11" x14ac:dyDescent="0.25">
      <c r="B28" t="s">
        <v>41</v>
      </c>
    </row>
    <row r="29" spans="2:11" x14ac:dyDescent="0.25">
      <c r="B29" t="s">
        <v>39</v>
      </c>
    </row>
    <row r="30" spans="2:11" x14ac:dyDescent="0.25">
      <c r="B30" t="s">
        <v>40</v>
      </c>
    </row>
    <row r="31" spans="2:11" x14ac:dyDescent="0.25">
      <c r="B31" t="s">
        <v>42</v>
      </c>
    </row>
    <row r="33" spans="2:2" x14ac:dyDescent="0.25">
      <c r="B33" t="s">
        <v>43</v>
      </c>
    </row>
    <row r="34" spans="2:2" x14ac:dyDescent="0.25">
      <c r="B34" s="9" t="s">
        <v>48</v>
      </c>
    </row>
    <row r="35" spans="2:2" x14ac:dyDescent="0.25">
      <c r="B35" s="9" t="s">
        <v>44</v>
      </c>
    </row>
    <row r="37" spans="2:2" x14ac:dyDescent="0.25">
      <c r="B37" t="s">
        <v>50</v>
      </c>
    </row>
    <row r="38" spans="2:2" x14ac:dyDescent="0.25">
      <c r="B38" s="9" t="s">
        <v>45</v>
      </c>
    </row>
    <row r="39" spans="2:2" x14ac:dyDescent="0.25">
      <c r="B39" s="9" t="s">
        <v>46</v>
      </c>
    </row>
    <row r="42" spans="2:2" x14ac:dyDescent="0.25">
      <c r="B42" t="s">
        <v>47</v>
      </c>
    </row>
    <row r="43" spans="2:2" x14ac:dyDescent="0.25">
      <c r="B43" s="9" t="s">
        <v>48</v>
      </c>
    </row>
    <row r="44" spans="2:2" x14ac:dyDescent="0.25">
      <c r="B44" s="9" t="s">
        <v>52</v>
      </c>
    </row>
    <row r="46" spans="2:2" x14ac:dyDescent="0.25">
      <c r="B46" t="s">
        <v>49</v>
      </c>
    </row>
    <row r="47" spans="2:2" x14ac:dyDescent="0.25">
      <c r="B47" s="9" t="s">
        <v>45</v>
      </c>
    </row>
    <row r="48" spans="2:2" x14ac:dyDescent="0.25">
      <c r="B48" s="9" t="s">
        <v>51</v>
      </c>
    </row>
    <row r="50" spans="2:11" x14ac:dyDescent="0.25">
      <c r="B50" t="s">
        <v>55</v>
      </c>
    </row>
    <row r="51" spans="2:11" x14ac:dyDescent="0.25">
      <c r="B51" t="s">
        <v>53</v>
      </c>
    </row>
    <row r="53" spans="2:11" x14ac:dyDescent="0.25">
      <c r="B53" t="s">
        <v>56</v>
      </c>
      <c r="C53" t="s">
        <v>7</v>
      </c>
      <c r="D53" t="s">
        <v>57</v>
      </c>
      <c r="E53" t="s">
        <v>64</v>
      </c>
      <c r="F53" t="s">
        <v>58</v>
      </c>
      <c r="G53" t="s">
        <v>59</v>
      </c>
      <c r="H53" t="s">
        <v>60</v>
      </c>
      <c r="I53" t="s">
        <v>61</v>
      </c>
      <c r="J53" t="s">
        <v>62</v>
      </c>
      <c r="K53" t="s">
        <v>63</v>
      </c>
    </row>
    <row r="54" spans="2:11" ht="30" x14ac:dyDescent="0.25">
      <c r="B54" t="s">
        <v>54</v>
      </c>
      <c r="C54" s="28" t="s">
        <v>11</v>
      </c>
      <c r="D54" s="17">
        <v>43327</v>
      </c>
      <c r="E54" s="14" t="s">
        <v>12</v>
      </c>
      <c r="F54" s="14">
        <v>4000</v>
      </c>
      <c r="G54" s="17">
        <v>43326</v>
      </c>
      <c r="H54" s="19" t="s">
        <v>34</v>
      </c>
      <c r="I54" s="14">
        <v>3900</v>
      </c>
      <c r="J54" t="s">
        <v>32</v>
      </c>
      <c r="K54" t="s">
        <v>28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3</xdr:col>
                    <xdr:colOff>304800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2</xdr:col>
                    <xdr:colOff>0</xdr:colOff>
                    <xdr:row>7</xdr:row>
                    <xdr:rowOff>66675</xdr:rowOff>
                  </from>
                  <to>
                    <xdr:col>3</xdr:col>
                    <xdr:colOff>304800</xdr:colOff>
                    <xdr:row>7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I17"/>
  <sheetViews>
    <sheetView workbookViewId="0">
      <selection activeCell="A12" sqref="A12"/>
    </sheetView>
  </sheetViews>
  <sheetFormatPr baseColWidth="10" defaultRowHeight="15" x14ac:dyDescent="0.25"/>
  <cols>
    <col min="1" max="1" width="26.75" customWidth="1"/>
    <col min="2" max="2" width="26" bestFit="1" customWidth="1"/>
    <col min="3" max="3" width="19.25" bestFit="1" customWidth="1"/>
    <col min="4" max="4" width="24.125" bestFit="1" customWidth="1"/>
    <col min="5" max="5" width="11" bestFit="1" customWidth="1"/>
  </cols>
  <sheetData>
    <row r="2" spans="1:9" x14ac:dyDescent="0.25">
      <c r="A2" s="2" t="s">
        <v>8</v>
      </c>
      <c r="B2" t="s">
        <v>11</v>
      </c>
    </row>
    <row r="3" spans="1:9" x14ac:dyDescent="0.25">
      <c r="A3" s="2" t="s">
        <v>10</v>
      </c>
      <c r="B3" s="1">
        <v>43327</v>
      </c>
      <c r="D3" s="2" t="s">
        <v>13</v>
      </c>
      <c r="E3" s="1">
        <v>43326</v>
      </c>
    </row>
    <row r="4" spans="1:9" x14ac:dyDescent="0.25">
      <c r="A4" s="2" t="s">
        <v>9</v>
      </c>
      <c r="B4" t="s">
        <v>12</v>
      </c>
      <c r="D4" s="2" t="s">
        <v>14</v>
      </c>
      <c r="E4" s="6" t="s">
        <v>34</v>
      </c>
    </row>
    <row r="5" spans="1:9" ht="20.25" customHeight="1" x14ac:dyDescent="0.25">
      <c r="A5" s="2" t="s">
        <v>30</v>
      </c>
      <c r="B5">
        <v>1500</v>
      </c>
      <c r="D5" s="2" t="s">
        <v>30</v>
      </c>
      <c r="E5">
        <v>3200</v>
      </c>
    </row>
    <row r="6" spans="1:9" ht="22.5" customHeight="1" x14ac:dyDescent="0.25">
      <c r="A6" s="5" t="s">
        <v>31</v>
      </c>
      <c r="D6" s="2"/>
    </row>
    <row r="7" spans="1:9" ht="6.75" customHeight="1" x14ac:dyDescent="0.25">
      <c r="A7" s="2"/>
    </row>
    <row r="8" spans="1:9" x14ac:dyDescent="0.25">
      <c r="A8" s="5" t="s">
        <v>27</v>
      </c>
    </row>
    <row r="9" spans="1:9" x14ac:dyDescent="0.25">
      <c r="A9" s="2"/>
    </row>
    <row r="11" spans="1:9" ht="27" customHeight="1" x14ac:dyDescent="0.25">
      <c r="A11" s="4"/>
      <c r="B11" s="3" t="s">
        <v>35</v>
      </c>
    </row>
    <row r="12" spans="1:9" x14ac:dyDescent="0.25">
      <c r="A12" t="s">
        <v>16</v>
      </c>
      <c r="I12" s="8"/>
    </row>
    <row r="13" spans="1:9" x14ac:dyDescent="0.25">
      <c r="A13" t="s">
        <v>17</v>
      </c>
      <c r="I13" s="8"/>
    </row>
    <row r="14" spans="1:9" x14ac:dyDescent="0.25">
      <c r="I14" s="8"/>
    </row>
    <row r="15" spans="1:9" x14ac:dyDescent="0.25">
      <c r="I15" s="8"/>
    </row>
    <row r="16" spans="1:9" x14ac:dyDescent="0.25">
      <c r="I16" s="8"/>
    </row>
    <row r="17" spans="9:9" x14ac:dyDescent="0.25">
      <c r="I17" s="8"/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1714500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defaultSize="0" autoLine="0" autoPict="0">
                <anchor moveWithCells="1">
                  <from>
                    <xdr:col>1</xdr:col>
                    <xdr:colOff>0</xdr:colOff>
                    <xdr:row>5</xdr:row>
                    <xdr:rowOff>66675</xdr:rowOff>
                  </from>
                  <to>
                    <xdr:col>1</xdr:col>
                    <xdr:colOff>1714500</xdr:colOff>
                    <xdr:row>5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2"/>
  <sheetViews>
    <sheetView workbookViewId="0">
      <selection activeCell="C22" sqref="C22"/>
    </sheetView>
  </sheetViews>
  <sheetFormatPr baseColWidth="10" defaultRowHeight="15" x14ac:dyDescent="0.25"/>
  <cols>
    <col min="1" max="1" width="14.375" bestFit="1" customWidth="1"/>
    <col min="5" max="5" width="18.375" bestFit="1" customWidth="1"/>
  </cols>
  <sheetData>
    <row r="1" spans="1:7" x14ac:dyDescent="0.25">
      <c r="A1" t="s">
        <v>28</v>
      </c>
      <c r="C1">
        <v>2</v>
      </c>
      <c r="E1" t="s">
        <v>32</v>
      </c>
      <c r="G1">
        <v>2</v>
      </c>
    </row>
    <row r="2" spans="1:7" x14ac:dyDescent="0.25">
      <c r="A2" t="s">
        <v>29</v>
      </c>
      <c r="E2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4" sqref="C4:C5"/>
    </sheetView>
  </sheetViews>
  <sheetFormatPr baseColWidth="10" defaultRowHeight="15" x14ac:dyDescent="0.25"/>
  <cols>
    <col min="2" max="2" width="23.25" bestFit="1" customWidth="1"/>
    <col min="3" max="3" width="40.375" customWidth="1"/>
  </cols>
  <sheetData>
    <row r="2" spans="2:3" x14ac:dyDescent="0.25">
      <c r="B2" t="s">
        <v>65</v>
      </c>
      <c r="C2" s="29" t="s">
        <v>71</v>
      </c>
    </row>
    <row r="3" spans="2:3" x14ac:dyDescent="0.25">
      <c r="B3" t="s">
        <v>69</v>
      </c>
      <c r="C3" s="29"/>
    </row>
    <row r="4" spans="2:3" x14ac:dyDescent="0.25">
      <c r="B4" t="s">
        <v>66</v>
      </c>
      <c r="C4" s="29" t="s">
        <v>72</v>
      </c>
    </row>
    <row r="5" spans="2:3" x14ac:dyDescent="0.25">
      <c r="B5" t="s">
        <v>70</v>
      </c>
      <c r="C5" s="29"/>
    </row>
    <row r="6" spans="2:3" x14ac:dyDescent="0.25">
      <c r="B6" t="s">
        <v>67</v>
      </c>
      <c r="C6" s="29" t="s">
        <v>73</v>
      </c>
    </row>
    <row r="7" spans="2:3" x14ac:dyDescent="0.25">
      <c r="B7" t="s">
        <v>68</v>
      </c>
      <c r="C7" s="29"/>
    </row>
  </sheetData>
  <mergeCells count="3">
    <mergeCell ref="C2:C3"/>
    <mergeCell ref="C4:C5"/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DETALLE</vt:lpstr>
      <vt:lpstr>NOTAS DE INGRESO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Usuario de Windows</cp:lastModifiedBy>
  <dcterms:created xsi:type="dcterms:W3CDTF">2018-07-20T18:47:14Z</dcterms:created>
  <dcterms:modified xsi:type="dcterms:W3CDTF">2018-07-23T13:46:21Z</dcterms:modified>
</cp:coreProperties>
</file>