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SUCCESS\New folder\trunk\Danh Sach Lop\"/>
    </mc:Choice>
  </mc:AlternateContent>
  <bookViews>
    <workbookView xWindow="0" yWindow="0" windowWidth="20490" windowHeight="7155" activeTab="3"/>
  </bookViews>
  <sheets>
    <sheet name="Tháng 8" sheetId="1" r:id="rId1"/>
    <sheet name="Tháng 10" sheetId="2" r:id="rId2"/>
    <sheet name="Thống kê Tháng 10" sheetId="3" r:id="rId3"/>
    <sheet name="TOEIC Tháng 12" sheetId="5" r:id="rId4"/>
  </sheets>
  <definedNames>
    <definedName name="_xlnm._FilterDatabase" localSheetId="1" hidden="1">'Tháng 10'!$A$1:$M$14</definedName>
    <definedName name="_xlnm._FilterDatabase" localSheetId="0" hidden="1">'Tháng 8'!$A$1:$M$40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0" i="3" l="1"/>
  <c r="P29" i="3"/>
  <c r="I31" i="3"/>
  <c r="I30" i="3"/>
  <c r="I29" i="3"/>
  <c r="C30" i="3"/>
  <c r="C31" i="3"/>
  <c r="C29" i="3"/>
  <c r="P6" i="3" l="1"/>
  <c r="P5" i="3"/>
  <c r="I7" i="3"/>
  <c r="I6" i="3"/>
  <c r="I5" i="3"/>
  <c r="C7" i="3"/>
  <c r="C6" i="3"/>
  <c r="C5" i="3"/>
  <c r="C8" i="3" l="1"/>
  <c r="D8" i="3" s="1"/>
  <c r="P7" i="3"/>
  <c r="Q7" i="3" s="1"/>
  <c r="I8" i="3"/>
  <c r="J8" i="3" s="1"/>
  <c r="I32" i="3"/>
  <c r="J32" i="3" s="1"/>
  <c r="P31" i="3"/>
  <c r="Q31" i="3" s="1"/>
  <c r="Q5" i="3" l="1"/>
  <c r="Q6" i="3"/>
  <c r="D7" i="3"/>
  <c r="D5" i="3"/>
  <c r="D6" i="3"/>
  <c r="J6" i="3"/>
  <c r="J5" i="3"/>
  <c r="J7" i="3"/>
  <c r="J29" i="3"/>
  <c r="J30" i="3"/>
  <c r="J31" i="3"/>
  <c r="Q29" i="3"/>
  <c r="Q30" i="3"/>
  <c r="C32" i="3"/>
  <c r="D32" i="3" l="1"/>
  <c r="D30" i="3"/>
  <c r="D31" i="3"/>
  <c r="D29" i="3"/>
</calcChain>
</file>

<file path=xl/sharedStrings.xml><?xml version="1.0" encoding="utf-8"?>
<sst xmlns="http://schemas.openxmlformats.org/spreadsheetml/2006/main" count="953" uniqueCount="281">
  <si>
    <t>Tên FB</t>
  </si>
  <si>
    <t>Tư vấn trực tiếp</t>
  </si>
  <si>
    <t>Khanh</t>
  </si>
  <si>
    <t>Kênh</t>
  </si>
  <si>
    <t>Nguyễn Ngọc Anh</t>
  </si>
  <si>
    <t>500-700</t>
  </si>
  <si>
    <t>Học viên cũ</t>
  </si>
  <si>
    <t>STT</t>
  </si>
  <si>
    <t>Họ và Tên</t>
  </si>
  <si>
    <t>Năm Sinh</t>
  </si>
  <si>
    <t>Giới Tính</t>
  </si>
  <si>
    <t>SĐT</t>
  </si>
  <si>
    <t>Khóa Học</t>
  </si>
  <si>
    <t>Học Phí</t>
  </si>
  <si>
    <t>Chiến Lược</t>
  </si>
  <si>
    <t>Người Tư Vấn</t>
  </si>
  <si>
    <t>Ghi chú</t>
  </si>
  <si>
    <t>Bạn của Ngọc Anh</t>
  </si>
  <si>
    <t>Hữu Lập</t>
  </si>
  <si>
    <t>Võ Ngọc Huyền</t>
  </si>
  <si>
    <t>300-500</t>
  </si>
  <si>
    <t>Phong</t>
  </si>
  <si>
    <t>Minh Tuấn</t>
  </si>
  <si>
    <t>Lam Phương</t>
  </si>
  <si>
    <t>Ngô Thị Châm Phon</t>
  </si>
  <si>
    <t>X</t>
  </si>
  <si>
    <t>Nữ</t>
  </si>
  <si>
    <t>01672813806</t>
  </si>
  <si>
    <t>FB cá nhân</t>
  </si>
  <si>
    <t>FB fanpage</t>
  </si>
  <si>
    <t>Nam</t>
  </si>
  <si>
    <t>Bạn của Hà Vy 300-500 K5</t>
  </si>
  <si>
    <t>Ngày Liên Hệ</t>
  </si>
  <si>
    <t>Bạn của Vũ 300-500 K4</t>
  </si>
  <si>
    <t xml:space="preserve">Lệ Quỳnh </t>
  </si>
  <si>
    <t>Lệ Quỳnh</t>
  </si>
  <si>
    <t>Thoan Htk</t>
  </si>
  <si>
    <t>Thảo</t>
  </si>
  <si>
    <t>Thảo ciu</t>
  </si>
  <si>
    <t>Linh</t>
  </si>
  <si>
    <t>Lê Hữu Minh Thạnh</t>
  </si>
  <si>
    <t xml:space="preserve">Lê Hữu Minh Thạnh </t>
  </si>
  <si>
    <t>Hà Thúc Khoa</t>
  </si>
  <si>
    <t xml:space="preserve">Nam </t>
  </si>
  <si>
    <t>01645725933</t>
  </si>
  <si>
    <t>Yến Nhi</t>
  </si>
  <si>
    <t xml:space="preserve"> 01669435084</t>
  </si>
  <si>
    <t>Minh Trang</t>
  </si>
  <si>
    <t xml:space="preserve">Nữ </t>
  </si>
  <si>
    <t>Thảo Tr</t>
  </si>
  <si>
    <t>Suli</t>
  </si>
  <si>
    <t>Sulie Lê</t>
  </si>
  <si>
    <t>Võ Thị Cẩm Nguyệt</t>
  </si>
  <si>
    <t>01266617337</t>
  </si>
  <si>
    <t>Cái Hoàng Mai</t>
  </si>
  <si>
    <t>Như Mai</t>
  </si>
  <si>
    <t>Nhu Mai Ho Vo</t>
  </si>
  <si>
    <t>Cường Phạm</t>
  </si>
  <si>
    <t>Cuong Pham</t>
  </si>
  <si>
    <t>Khánh Nhi</t>
  </si>
  <si>
    <t xml:space="preserve">Nhung </t>
  </si>
  <si>
    <t>Nhungg Nhungg</t>
  </si>
  <si>
    <t>0945797474</t>
  </si>
  <si>
    <t>Thu Oanh</t>
  </si>
  <si>
    <t xml:space="preserve">Thu Oanh Nguyễn </t>
  </si>
  <si>
    <t>Ngọc Hà</t>
  </si>
  <si>
    <t>Phạm Ngọc Hà</t>
  </si>
  <si>
    <t>Nguyệt</t>
  </si>
  <si>
    <t>Nguyệt Nguyệt</t>
  </si>
  <si>
    <t>0902440603</t>
  </si>
  <si>
    <t>01662933961</t>
  </si>
  <si>
    <t>Phương Châu</t>
  </si>
  <si>
    <t>01206152822</t>
  </si>
  <si>
    <t>Khanh Nhi Nguyen</t>
  </si>
  <si>
    <t>Thu Hà</t>
  </si>
  <si>
    <t>Phạm Thu Hà</t>
  </si>
  <si>
    <t>Hiền Lê</t>
  </si>
  <si>
    <t xml:space="preserve">Hien Le </t>
  </si>
  <si>
    <t>01673773116</t>
  </si>
  <si>
    <t>Kiều Oanh</t>
  </si>
  <si>
    <t>Kieu Oanh</t>
  </si>
  <si>
    <t>Nhung Nguyễn</t>
  </si>
  <si>
    <t xml:space="preserve">Nhung Nguyễn </t>
  </si>
  <si>
    <t>Kiều Trinh</t>
  </si>
  <si>
    <t xml:space="preserve">Kiều Trinh </t>
  </si>
  <si>
    <t>Vũ Cúc</t>
  </si>
  <si>
    <t>Cẩm Nhung</t>
  </si>
  <si>
    <t>Nguyễn Văn Hiếu</t>
  </si>
  <si>
    <t>Lê Văn Thống Nhất</t>
  </si>
  <si>
    <t>Tú Nhi</t>
  </si>
  <si>
    <t>Út Trung Kiên</t>
  </si>
  <si>
    <t>Anh Vũ</t>
  </si>
  <si>
    <t>Trương Trọng Nghĩa</t>
  </si>
  <si>
    <t xml:space="preserve">Tư vấn trực tiếp </t>
  </si>
  <si>
    <t>Nguyễn Hoàng Chi</t>
  </si>
  <si>
    <t>Nana Nguyễn</t>
  </si>
  <si>
    <t>Hậu</t>
  </si>
  <si>
    <t>0935535196</t>
  </si>
  <si>
    <t>Hùng</t>
  </si>
  <si>
    <t>0916663859</t>
  </si>
  <si>
    <t>Trần Thị Ngọc Anh</t>
  </si>
  <si>
    <t>Tư Vấn Trực Tiếp</t>
  </si>
  <si>
    <t>Phương</t>
  </si>
  <si>
    <t>Phuong Hoang</t>
  </si>
  <si>
    <t>Hồng</t>
  </si>
  <si>
    <t>Hồng Ngô</t>
  </si>
  <si>
    <t>Đinh Thị Dung</t>
  </si>
  <si>
    <t>01688741383</t>
  </si>
  <si>
    <t>Phạm Quỳnh Như</t>
  </si>
  <si>
    <t>Lê Thị Ngọc Trà</t>
  </si>
  <si>
    <t>Trà Lê</t>
  </si>
  <si>
    <t xml:space="preserve">Minh Hiếu </t>
  </si>
  <si>
    <t>Hieu Minh Tran</t>
  </si>
  <si>
    <t>Mỹ Trinh</t>
  </si>
  <si>
    <t>Fb cá nhân</t>
  </si>
  <si>
    <t>Bạn của Mỹ Trinh</t>
  </si>
  <si>
    <t>01643794391</t>
  </si>
  <si>
    <t>Đức Lê</t>
  </si>
  <si>
    <t>TOEIC tháng 8</t>
  </si>
  <si>
    <t>Lê lê</t>
  </si>
  <si>
    <t>Lê</t>
  </si>
  <si>
    <t>Đặng Văn Vi</t>
  </si>
  <si>
    <t>0905618996</t>
  </si>
  <si>
    <t>Vũ Thanh Hiền</t>
  </si>
  <si>
    <t>TOEIC Tháng 10</t>
  </si>
  <si>
    <t>Lê Thị Lam Phương</t>
  </si>
  <si>
    <t>500 - 700</t>
  </si>
  <si>
    <t>01696365707</t>
  </si>
  <si>
    <t>01222425494</t>
  </si>
  <si>
    <t>Bạn của Vy lớp 300-500 K5</t>
  </si>
  <si>
    <t>01673647975</t>
  </si>
  <si>
    <t>Lưu Thị Ngân</t>
  </si>
  <si>
    <t>Diệu Phương</t>
  </si>
  <si>
    <t>Dương Phương Uyên</t>
  </si>
  <si>
    <t>01258949790</t>
  </si>
  <si>
    <t>Ngô Thị Hồng</t>
  </si>
  <si>
    <t>Listening</t>
  </si>
  <si>
    <t>Reading</t>
  </si>
  <si>
    <t>L Correct Answer</t>
  </si>
  <si>
    <t>R Correct Answer</t>
  </si>
  <si>
    <t>L Points</t>
  </si>
  <si>
    <t>R Points</t>
  </si>
  <si>
    <t>Total Score</t>
  </si>
  <si>
    <t>Part 1</t>
  </si>
  <si>
    <t>Part 2</t>
  </si>
  <si>
    <t>Part 3</t>
  </si>
  <si>
    <t>Part 4</t>
  </si>
  <si>
    <t>Part 5</t>
  </si>
  <si>
    <t>Part 6</t>
  </si>
  <si>
    <t>Part 7</t>
  </si>
  <si>
    <t>Nguyễn Thị Nhật Vi</t>
  </si>
  <si>
    <t>Hồ Thoa</t>
  </si>
  <si>
    <t>Thoa</t>
  </si>
  <si>
    <t>Ngân</t>
  </si>
  <si>
    <t>Ngân Nguyễn</t>
  </si>
  <si>
    <t>Thảo Nguyên</t>
  </si>
  <si>
    <t>300 - 500</t>
  </si>
  <si>
    <t>01214231477</t>
  </si>
  <si>
    <t>01676629420</t>
  </si>
  <si>
    <t>Nguyễn Thị Kiều Ngân</t>
  </si>
  <si>
    <t>0935300632</t>
  </si>
  <si>
    <t>01215991514</t>
  </si>
  <si>
    <t>01225358800</t>
  </si>
  <si>
    <t xml:space="preserve"> Lê Thị Yến Nhi</t>
  </si>
  <si>
    <t>Trần Thị Thúy Nga</t>
  </si>
  <si>
    <t>Thu Uyen Pham</t>
  </si>
  <si>
    <t>Thùy Nhung</t>
  </si>
  <si>
    <t>Huy</t>
  </si>
  <si>
    <t>Huy Trần</t>
  </si>
  <si>
    <t>Thanh Nga</t>
  </si>
  <si>
    <t>Tâm</t>
  </si>
  <si>
    <t>Bạn của Khánh Nhi</t>
  </si>
  <si>
    <t>Khánh Nhi Nguyễn</t>
  </si>
  <si>
    <t>Hằng</t>
  </si>
  <si>
    <t>Hằng Nguyễn</t>
  </si>
  <si>
    <t>Hoàng Thanh Hải</t>
  </si>
  <si>
    <t>Nguyễn Bảo Nhi</t>
  </si>
  <si>
    <t>0909246801</t>
  </si>
  <si>
    <t>Mỹ</t>
  </si>
  <si>
    <t>Ngô Mỹ</t>
  </si>
  <si>
    <t>Nguyễn Bá Anh Vũ</t>
  </si>
  <si>
    <t>Nguyễn Hữu Hoàng</t>
  </si>
  <si>
    <t>Trần Thị Thùy</t>
  </si>
  <si>
    <t>Phạm Thị Thu Uyên</t>
  </si>
  <si>
    <t>01635133180</t>
  </si>
  <si>
    <t>0964510070</t>
  </si>
  <si>
    <t>Bùi Nhi</t>
  </si>
  <si>
    <t>Phạm Thị Tâm</t>
  </si>
  <si>
    <t xml:space="preserve">01674731073 </t>
  </si>
  <si>
    <t>Trần Thị Khánh Ly</t>
  </si>
  <si>
    <t xml:space="preserve">01689819367  </t>
  </si>
  <si>
    <t>Lê Thị Thảo Nguyên</t>
  </si>
  <si>
    <t>01246791074</t>
  </si>
  <si>
    <t>Nguyễn Thị Thùy Linh</t>
  </si>
  <si>
    <t>01695240235</t>
  </si>
  <si>
    <t>Hoàng Thị Thu Hồng</t>
  </si>
  <si>
    <t>0934999256</t>
  </si>
  <si>
    <t xml:space="preserve">Trần Ngọc Quỳnh Trân </t>
  </si>
  <si>
    <t>01215949985
01682882303</t>
  </si>
  <si>
    <t>Nguyễn Thị Diễm My</t>
  </si>
  <si>
    <t>01667286108</t>
  </si>
  <si>
    <t>Phước Quang</t>
  </si>
  <si>
    <t>Phạm Thị Quỳnh Như</t>
  </si>
  <si>
    <t>Uyên Nhi</t>
  </si>
  <si>
    <t>Thanh Hằng</t>
  </si>
  <si>
    <t>Thủy Phương</t>
  </si>
  <si>
    <t>Phương Thủy</t>
  </si>
  <si>
    <t>Nga</t>
  </si>
  <si>
    <t>Nga Lê</t>
  </si>
  <si>
    <t>Hồ Trần Hoài Nhi</t>
  </si>
  <si>
    <t>Nim</t>
  </si>
  <si>
    <t>0935218270</t>
  </si>
  <si>
    <t>Vũ Thị Thanh Hiền</t>
  </si>
  <si>
    <t xml:space="preserve">Bảo Ngọc </t>
  </si>
  <si>
    <t>Hồng Niệm</t>
  </si>
  <si>
    <t xml:space="preserve">Hậu </t>
  </si>
  <si>
    <t xml:space="preserve">Na </t>
  </si>
  <si>
    <t>Na Lê</t>
  </si>
  <si>
    <t>Trần Phương Lan</t>
  </si>
  <si>
    <t>Bảo Nhi</t>
  </si>
  <si>
    <t>0916491600
0946062074</t>
  </si>
  <si>
    <t>Ông Văn Huy</t>
  </si>
  <si>
    <t>Huy Văn Ông</t>
  </si>
  <si>
    <t>0963311599</t>
  </si>
  <si>
    <t>Hồ Xuân Văn</t>
  </si>
  <si>
    <t>Tư Vấn trực tiếp</t>
  </si>
  <si>
    <t>Số lượng</t>
  </si>
  <si>
    <t>Tổng</t>
  </si>
  <si>
    <t xml:space="preserve">Kênh tư vấn </t>
  </si>
  <si>
    <t>Tỉ lệ %</t>
  </si>
  <si>
    <t>Tỉ lệ (%)</t>
  </si>
  <si>
    <t>Đăng ký học</t>
  </si>
  <si>
    <t>Toeic 300 - 500</t>
  </si>
  <si>
    <t>Toeic 500 - 700</t>
  </si>
  <si>
    <t>Tổng đăng ký</t>
  </si>
  <si>
    <t>Lớp</t>
  </si>
  <si>
    <t>Khóa đăng ký</t>
  </si>
  <si>
    <t>SAU KHI CHẠY CHƯƠNG TRÌNH</t>
  </si>
  <si>
    <t>TRƯỚC KHI CHẠY CHƯƠNG TRÌNH</t>
  </si>
  <si>
    <t>Đỗ Văn Quang</t>
  </si>
  <si>
    <t>0962644063</t>
  </si>
  <si>
    <t>Nguyễn Thị Xuân Quỳnh</t>
  </si>
  <si>
    <t>01282795251</t>
  </si>
  <si>
    <t>Nguyễn Văn Hùng (Bạn của Thu Hồng)</t>
  </si>
  <si>
    <t>01636769837</t>
  </si>
  <si>
    <t>Nguyễn Văn Ân (Bạn củaQuang)</t>
  </si>
  <si>
    <t>Nguyễn Hữu Toàn</t>
  </si>
  <si>
    <t>Phan Nguyễn Tường Vi</t>
  </si>
  <si>
    <t>Thùy Elsa</t>
  </si>
  <si>
    <t>Thùy</t>
  </si>
  <si>
    <t>Phụng</t>
  </si>
  <si>
    <t>Phụng nè</t>
  </si>
  <si>
    <t>Mỹ Linh</t>
  </si>
  <si>
    <t>Trần Việt Bắc</t>
  </si>
  <si>
    <t>Nguyễn Văn Phúc</t>
  </si>
  <si>
    <t>01672494740</t>
  </si>
  <si>
    <t>TOEIC Tháng 12</t>
  </si>
  <si>
    <t>Võ Tuấn Linh</t>
  </si>
  <si>
    <t>01672301491</t>
  </si>
  <si>
    <t>01672417871</t>
  </si>
  <si>
    <t xml:space="preserve">Ngọc Duyên </t>
  </si>
  <si>
    <t>Ngọc Duyên</t>
  </si>
  <si>
    <t xml:space="preserve">Ngọc </t>
  </si>
  <si>
    <t>Ngọc</t>
  </si>
  <si>
    <t>Huỳnh Kim Đính</t>
  </si>
  <si>
    <t>Hồ Quý Ân</t>
  </si>
  <si>
    <t>Ân Quý</t>
  </si>
  <si>
    <t>Website</t>
  </si>
  <si>
    <t>Phan Thị Quỳnh Liên</t>
  </si>
  <si>
    <t>0932497649</t>
  </si>
  <si>
    <t>Calla lily</t>
  </si>
  <si>
    <t>Ielts</t>
  </si>
  <si>
    <t>fb cá nhân</t>
  </si>
  <si>
    <t xml:space="preserve">Nguyễn Thị Khánh Ly </t>
  </si>
  <si>
    <t>0917743756</t>
  </si>
  <si>
    <t>Vũ Ngọc My Ny</t>
  </si>
  <si>
    <t>Phạm Phương</t>
  </si>
  <si>
    <t>Xuân Quỳnh</t>
  </si>
  <si>
    <t>Xuân Quỳnh Nguyễn</t>
  </si>
  <si>
    <t>A</t>
  </si>
  <si>
    <t>Đức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</si>
</sst>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1"/>
      <color rgb="FF1D2129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rgb="FFFFFF00"/>
      <name val="Calibri"/>
      <family val="2"/>
      <scheme val="minor"/>
    </font>
    <font>
      <sz val="11"/>
      <color rgb="FFFFFF00"/>
      <name val="Calibri"/>
      <family val="2"/>
      <scheme val="minor"/>
    </font>
    <font>
      <sz val="1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1">
    <xf numFmtId="0" fontId="0" fillId="0" borderId="0"/>
    <xf numFmtId="0" fontId="1" fillId="2" borderId="0" applyNumberFormat="0" applyBorder="0" applyAlignment="0" applyProtection="0"/>
    <xf numFmtId="0" fontId="4" fillId="4" borderId="0" applyNumberFormat="0" applyBorder="0" applyAlignment="0" applyProtection="0"/>
    <xf numFmtId="0" fontId="5" fillId="5" borderId="0" applyNumberFormat="0" applyBorder="0" applyAlignment="0" applyProtection="0"/>
    <xf numFmtId="0" fontId="1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5" fillId="12" borderId="0" applyNumberFormat="0" applyBorder="0" applyAlignment="0" applyProtection="0"/>
  </cellStyleXfs>
  <cellXfs count="10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  <xf numFmtId="49" fontId="0" fillId="0" borderId="1" xfId="0" applyNumberFormat="1" applyBorder="1" applyAlignment="1">
      <alignment vertical="center"/>
    </xf>
    <xf numFmtId="49" fontId="0" fillId="0" borderId="1" xfId="0" applyNumberFormat="1" applyBorder="1"/>
    <xf numFmtId="49" fontId="0" fillId="0" borderId="0" xfId="0" applyNumberFormat="1"/>
    <xf numFmtId="0" fontId="2" fillId="2" borderId="1" xfId="1" applyFont="1" applyBorder="1" applyAlignment="1">
      <alignment horizontal="center"/>
    </xf>
    <xf numFmtId="0" fontId="2" fillId="2" borderId="1" xfId="1" applyFont="1" applyBorder="1" applyAlignment="1">
      <alignment horizontal="center" vertical="center"/>
    </xf>
    <xf numFmtId="49" fontId="2" fillId="2" borderId="1" xfId="1" applyNumberFormat="1" applyFont="1" applyBorder="1" applyAlignment="1">
      <alignment horizontal="center" vertical="center"/>
    </xf>
    <xf numFmtId="14" fontId="2" fillId="2" borderId="1" xfId="1" applyNumberFormat="1" applyFont="1" applyBorder="1" applyAlignment="1">
      <alignment horizontal="center" vertical="center"/>
    </xf>
    <xf numFmtId="14" fontId="0" fillId="0" borderId="1" xfId="0" applyNumberForma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1" xfId="0" applyFill="1" applyBorder="1"/>
    <xf numFmtId="0" fontId="0" fillId="0" borderId="2" xfId="0" applyBorder="1" applyAlignment="1">
      <alignment horizontal="center"/>
    </xf>
    <xf numFmtId="0" fontId="0" fillId="0" borderId="2" xfId="0" applyFill="1" applyBorder="1"/>
    <xf numFmtId="0" fontId="0" fillId="0" borderId="2" xfId="0" applyBorder="1"/>
    <xf numFmtId="49" fontId="0" fillId="0" borderId="2" xfId="0" applyNumberFormat="1" applyBorder="1"/>
    <xf numFmtId="14" fontId="0" fillId="0" borderId="2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49" fontId="0" fillId="3" borderId="1" xfId="0" applyNumberFormat="1" applyFill="1" applyBorder="1"/>
    <xf numFmtId="14" fontId="0" fillId="3" borderId="1" xfId="0" applyNumberFormat="1" applyFill="1" applyBorder="1" applyAlignment="1">
      <alignment horizontal="center"/>
    </xf>
    <xf numFmtId="0" fontId="0" fillId="3" borderId="0" xfId="0" applyFill="1"/>
    <xf numFmtId="0" fontId="3" fillId="3" borderId="0" xfId="0" applyFont="1" applyFill="1"/>
    <xf numFmtId="49" fontId="0" fillId="0" borderId="1" xfId="0" applyNumberFormat="1" applyBorder="1" applyAlignment="1">
      <alignment wrapText="1"/>
    </xf>
    <xf numFmtId="0" fontId="8" fillId="6" borderId="1" xfId="4" applyFont="1" applyBorder="1" applyAlignment="1">
      <alignment horizontal="center"/>
    </xf>
    <xf numFmtId="0" fontId="8" fillId="2" borderId="1" xfId="1" applyFont="1" applyBorder="1" applyAlignment="1">
      <alignment horizontal="center"/>
    </xf>
    <xf numFmtId="0" fontId="7" fillId="7" borderId="1" xfId="5" applyFont="1" applyBorder="1" applyAlignment="1">
      <alignment horizontal="center"/>
    </xf>
    <xf numFmtId="0" fontId="8" fillId="5" borderId="1" xfId="3" applyFont="1" applyBorder="1" applyAlignment="1">
      <alignment horizontal="center"/>
    </xf>
    <xf numFmtId="0" fontId="8" fillId="10" borderId="1" xfId="8" applyFont="1" applyBorder="1" applyAlignment="1">
      <alignment horizontal="center"/>
    </xf>
    <xf numFmtId="0" fontId="8" fillId="11" borderId="1" xfId="9" applyFont="1" applyBorder="1" applyAlignment="1">
      <alignment horizontal="center"/>
    </xf>
    <xf numFmtId="0" fontId="7" fillId="12" borderId="1" xfId="10" applyFont="1" applyBorder="1" applyAlignment="1">
      <alignment horizontal="center"/>
    </xf>
    <xf numFmtId="0" fontId="8" fillId="0" borderId="1" xfId="0" applyFont="1" applyBorder="1"/>
    <xf numFmtId="0" fontId="0" fillId="0" borderId="1" xfId="0" applyBorder="1" applyAlignment="1">
      <alignment horizontal="right"/>
    </xf>
    <xf numFmtId="2" fontId="0" fillId="0" borderId="1" xfId="0" applyNumberFormat="1" applyBorder="1"/>
    <xf numFmtId="0" fontId="10" fillId="14" borderId="0" xfId="0" applyFont="1" applyFill="1"/>
    <xf numFmtId="0" fontId="12" fillId="13" borderId="0" xfId="0" applyFont="1" applyFill="1"/>
    <xf numFmtId="0" fontId="0" fillId="0" borderId="1" xfId="0" applyBorder="1" applyAlignment="1">
      <alignment wrapText="1"/>
    </xf>
    <xf numFmtId="0" fontId="13" fillId="0" borderId="0" xfId="0" applyFont="1"/>
    <xf numFmtId="0" fontId="8" fillId="3" borderId="1" xfId="4" applyFont="1" applyFill="1" applyBorder="1" applyAlignment="1">
      <alignment horizontal="center"/>
    </xf>
    <xf numFmtId="0" fontId="8" fillId="3" borderId="1" xfId="1" applyFont="1" applyFill="1" applyBorder="1" applyAlignment="1">
      <alignment horizontal="center"/>
    </xf>
    <xf numFmtId="0" fontId="8" fillId="3" borderId="1" xfId="5" applyFont="1" applyFill="1" applyBorder="1" applyAlignment="1">
      <alignment horizontal="center"/>
    </xf>
    <xf numFmtId="0" fontId="8" fillId="3" borderId="1" xfId="3" applyFont="1" applyFill="1" applyBorder="1" applyAlignment="1">
      <alignment horizontal="center"/>
    </xf>
    <xf numFmtId="0" fontId="8" fillId="3" borderId="1" xfId="8" applyFont="1" applyFill="1" applyBorder="1" applyAlignment="1">
      <alignment horizontal="center"/>
    </xf>
    <xf numFmtId="0" fontId="8" fillId="3" borderId="1" xfId="9" applyFont="1" applyFill="1" applyBorder="1" applyAlignment="1">
      <alignment horizontal="center"/>
    </xf>
    <xf numFmtId="0" fontId="8" fillId="3" borderId="1" xfId="10" applyFont="1" applyFill="1" applyBorder="1" applyAlignment="1">
      <alignment horizontal="center"/>
    </xf>
    <xf numFmtId="0" fontId="1" fillId="3" borderId="0" xfId="0" applyFont="1" applyFill="1"/>
    <xf numFmtId="0" fontId="0" fillId="0" borderId="1" xfId="0" applyFont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1" fillId="3" borderId="1" xfId="1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/>
    <xf numFmtId="0" fontId="0" fillId="3" borderId="1" xfId="0" applyFont="1" applyFill="1" applyBorder="1"/>
    <xf numFmtId="14" fontId="1" fillId="3" borderId="1" xfId="0" applyNumberFormat="1" applyFont="1" applyFill="1" applyBorder="1" applyAlignment="1">
      <alignment horizontal="center"/>
    </xf>
    <xf numFmtId="0" fontId="1" fillId="3" borderId="1" xfId="1" applyFont="1" applyFill="1" applyBorder="1" applyAlignment="1">
      <alignment horizontal="center" vertical="center"/>
    </xf>
    <xf numFmtId="49" fontId="1" fillId="3" borderId="1" xfId="1" applyNumberFormat="1" applyFont="1" applyFill="1" applyBorder="1" applyAlignment="1">
      <alignment horizontal="center" vertical="center"/>
    </xf>
    <xf numFmtId="14" fontId="1" fillId="3" borderId="1" xfId="1" applyNumberFormat="1" applyFont="1" applyFill="1" applyBorder="1" applyAlignment="1">
      <alignment horizontal="center" vertical="center"/>
    </xf>
    <xf numFmtId="0" fontId="1" fillId="3" borderId="1" xfId="4" applyFont="1" applyFill="1" applyBorder="1" applyAlignment="1">
      <alignment horizontal="center"/>
    </xf>
    <xf numFmtId="0" fontId="1" fillId="3" borderId="1" xfId="5" applyFont="1" applyFill="1" applyBorder="1" applyAlignment="1">
      <alignment horizontal="center"/>
    </xf>
    <xf numFmtId="0" fontId="1" fillId="3" borderId="1" xfId="3" applyFont="1" applyFill="1" applyBorder="1" applyAlignment="1">
      <alignment horizontal="center"/>
    </xf>
    <xf numFmtId="0" fontId="1" fillId="3" borderId="1" xfId="8" applyFont="1" applyFill="1" applyBorder="1" applyAlignment="1">
      <alignment horizontal="center"/>
    </xf>
    <xf numFmtId="0" fontId="1" fillId="3" borderId="1" xfId="9" applyFont="1" applyFill="1" applyBorder="1" applyAlignment="1">
      <alignment horizontal="center"/>
    </xf>
    <xf numFmtId="0" fontId="1" fillId="3" borderId="1" xfId="10" applyFont="1" applyFill="1" applyBorder="1" applyAlignment="1">
      <alignment horizontal="center"/>
    </xf>
    <xf numFmtId="0" fontId="0" fillId="3" borderId="1" xfId="0" applyFont="1" applyFill="1" applyBorder="1" applyAlignment="1">
      <alignment horizontal="left"/>
    </xf>
    <xf numFmtId="0" fontId="0" fillId="0" borderId="1" xfId="0" applyBorder="1" applyAlignment="1">
      <alignment horizontal="left" wrapText="1"/>
    </xf>
    <xf numFmtId="0" fontId="1" fillId="3" borderId="1" xfId="1" applyFont="1" applyFill="1" applyBorder="1" applyAlignment="1">
      <alignment horizontal="left" vertical="center"/>
    </xf>
    <xf numFmtId="0" fontId="0" fillId="0" borderId="1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0" fillId="3" borderId="1" xfId="1" applyFont="1" applyFill="1" applyBorder="1" applyAlignment="1">
      <alignment horizontal="center" vertical="center"/>
    </xf>
    <xf numFmtId="0" fontId="0" fillId="3" borderId="1" xfId="1" applyFont="1" applyFill="1" applyBorder="1" applyAlignment="1">
      <alignment horizontal="left" vertical="center"/>
    </xf>
    <xf numFmtId="0" fontId="1" fillId="0" borderId="1" xfId="0" applyFont="1" applyBorder="1"/>
    <xf numFmtId="0" fontId="13" fillId="3" borderId="1" xfId="7" applyFont="1" applyFill="1" applyBorder="1" applyAlignment="1">
      <alignment vertical="center"/>
    </xf>
    <xf numFmtId="0" fontId="7" fillId="9" borderId="1" xfId="7" applyFont="1" applyBorder="1" applyAlignment="1">
      <alignment horizontal="center" vertical="center"/>
    </xf>
    <xf numFmtId="0" fontId="6" fillId="4" borderId="1" xfId="2" applyFont="1" applyBorder="1" applyAlignment="1">
      <alignment horizontal="center"/>
    </xf>
    <xf numFmtId="0" fontId="7" fillId="8" borderId="1" xfId="6" applyFont="1" applyBorder="1" applyAlignment="1">
      <alignment horizontal="center"/>
    </xf>
    <xf numFmtId="0" fontId="11" fillId="13" borderId="0" xfId="0" applyFont="1" applyFill="1" applyAlignment="1">
      <alignment horizontal="center"/>
    </xf>
    <xf numFmtId="0" fontId="9" fillId="15" borderId="1" xfId="0" applyFont="1" applyFill="1" applyBorder="1" applyAlignment="1">
      <alignment horizontal="center"/>
    </xf>
    <xf numFmtId="0" fontId="9" fillId="17" borderId="3" xfId="0" applyFont="1" applyFill="1" applyBorder="1" applyAlignment="1">
      <alignment horizontal="center"/>
    </xf>
    <xf numFmtId="0" fontId="9" fillId="17" borderId="4" xfId="0" applyFont="1" applyFill="1" applyBorder="1" applyAlignment="1">
      <alignment horizontal="center"/>
    </xf>
    <xf numFmtId="0" fontId="9" fillId="17" borderId="5" xfId="0" applyFont="1" applyFill="1" applyBorder="1" applyAlignment="1">
      <alignment horizontal="center"/>
    </xf>
    <xf numFmtId="0" fontId="9" fillId="16" borderId="3" xfId="0" applyFont="1" applyFill="1" applyBorder="1" applyAlignment="1">
      <alignment horizontal="center"/>
    </xf>
    <xf numFmtId="0" fontId="9" fillId="16" borderId="4" xfId="0" applyFont="1" applyFill="1" applyBorder="1" applyAlignment="1">
      <alignment horizontal="center"/>
    </xf>
    <xf numFmtId="0" fontId="9" fillId="16" borderId="5" xfId="0" applyFont="1" applyFill="1" applyBorder="1" applyAlignment="1">
      <alignment horizontal="center"/>
    </xf>
    <xf numFmtId="0" fontId="10" fillId="14" borderId="0" xfId="0" applyFont="1" applyFill="1" applyAlignment="1">
      <alignment horizontal="center"/>
    </xf>
    <xf numFmtId="0" fontId="7" fillId="9" borderId="2" xfId="7" applyFont="1" applyBorder="1" applyAlignment="1">
      <alignment horizontal="center" vertical="center"/>
    </xf>
    <xf numFmtId="0" fontId="7" fillId="9" borderId="6" xfId="7" applyFont="1" applyBorder="1" applyAlignment="1">
      <alignment horizontal="center" vertical="center"/>
    </xf>
    <xf numFmtId="0" fontId="2" fillId="2" borderId="2" xfId="1" applyFont="1" applyBorder="1" applyAlignment="1">
      <alignment horizontal="center" vertical="center"/>
    </xf>
    <xf numFmtId="0" fontId="2" fillId="2" borderId="6" xfId="1" applyFont="1" applyBorder="1" applyAlignment="1">
      <alignment horizontal="center" vertical="center"/>
    </xf>
    <xf numFmtId="49" fontId="2" fillId="2" borderId="2" xfId="1" applyNumberFormat="1" applyFont="1" applyBorder="1" applyAlignment="1">
      <alignment horizontal="center" vertical="center"/>
    </xf>
    <xf numFmtId="49" fontId="2" fillId="2" borderId="6" xfId="1" applyNumberFormat="1" applyFont="1" applyBorder="1" applyAlignment="1">
      <alignment horizontal="center" vertical="center"/>
    </xf>
    <xf numFmtId="14" fontId="2" fillId="2" borderId="2" xfId="1" applyNumberFormat="1" applyFont="1" applyBorder="1" applyAlignment="1">
      <alignment horizontal="center" vertical="center"/>
    </xf>
    <xf numFmtId="14" fontId="2" fillId="2" borderId="6" xfId="1" applyNumberFormat="1" applyFont="1" applyBorder="1" applyAlignment="1">
      <alignment horizontal="center" vertical="center"/>
    </xf>
  </cellXfs>
  <cellStyles count="11">
    <cellStyle name="20% - Accent1" xfId="4" builtinId="30"/>
    <cellStyle name="20% - Accent6" xfId="8" builtinId="50"/>
    <cellStyle name="40% - Accent1" xfId="1" builtinId="31"/>
    <cellStyle name="40% - Accent6" xfId="9" builtinId="51"/>
    <cellStyle name="60% - Accent1" xfId="5" builtinId="32"/>
    <cellStyle name="60% - Accent6" xfId="10" builtinId="52"/>
    <cellStyle name="Accent1" xfId="3" builtinId="29"/>
    <cellStyle name="Accent5" xfId="6" builtinId="45"/>
    <cellStyle name="Accent6" xfId="7" builtinId="49"/>
    <cellStyle name="Good" xfId="2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Kênh tư vấn</a:t>
            </a:r>
          </a:p>
        </c:rich>
      </c:tx>
      <c:layout>
        <c:manualLayout>
          <c:xMode val="edge"/>
          <c:yMode val="edge"/>
          <c:x val="0.37926561160053013"/>
          <c:y val="5.13718716754915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'Thống kê Tháng 10'!$C$28</c:f>
              <c:strCache>
                <c:ptCount val="1"/>
                <c:pt idx="0">
                  <c:v>Số lượng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'Thống kê Tháng 10'!$B$29:$B$32</c:f>
              <c:strCache>
                <c:ptCount val="4"/>
                <c:pt idx="0">
                  <c:v>Tư Vấn trực tiếp</c:v>
                </c:pt>
                <c:pt idx="1">
                  <c:v>FB fanpage</c:v>
                </c:pt>
                <c:pt idx="2">
                  <c:v>Fb cá nhân</c:v>
                </c:pt>
                <c:pt idx="3">
                  <c:v>Tổng</c:v>
                </c:pt>
              </c:strCache>
            </c:strRef>
          </c:cat>
          <c:val>
            <c:numRef>
              <c:f>'Thống kê Tháng 10'!$C$29:$C$32</c:f>
              <c:numCache>
                <c:formatCode>General</c:formatCode>
                <c:ptCount val="4"/>
                <c:pt idx="0">
                  <c:v>22</c:v>
                </c:pt>
                <c:pt idx="1">
                  <c:v>30</c:v>
                </c:pt>
                <c:pt idx="2">
                  <c:v>3</c:v>
                </c:pt>
                <c:pt idx="3">
                  <c:v>55</c:v>
                </c:pt>
              </c:numCache>
            </c:numRef>
          </c:val>
        </c:ser>
        <c:ser>
          <c:idx val="1"/>
          <c:order val="1"/>
          <c:tx>
            <c:strRef>
              <c:f>'Thống kê Tháng 10'!$D$28</c:f>
              <c:strCache>
                <c:ptCount val="1"/>
                <c:pt idx="0">
                  <c:v>Tỉ lệ (%)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'Thống kê Tháng 10'!$B$29:$B$32</c:f>
              <c:strCache>
                <c:ptCount val="4"/>
                <c:pt idx="0">
                  <c:v>Tư Vấn trực tiếp</c:v>
                </c:pt>
                <c:pt idx="1">
                  <c:v>FB fanpage</c:v>
                </c:pt>
                <c:pt idx="2">
                  <c:v>Fb cá nhân</c:v>
                </c:pt>
                <c:pt idx="3">
                  <c:v>Tổng</c:v>
                </c:pt>
              </c:strCache>
            </c:strRef>
          </c:cat>
          <c:val>
            <c:numRef>
              <c:f>'Thống kê Tháng 10'!$D$29:$D$32</c:f>
              <c:numCache>
                <c:formatCode>0.00</c:formatCode>
                <c:ptCount val="4"/>
                <c:pt idx="0">
                  <c:v>40</c:v>
                </c:pt>
                <c:pt idx="1">
                  <c:v>54.54545454545454</c:v>
                </c:pt>
                <c:pt idx="2">
                  <c:v>5.4545454545454541</c:v>
                </c:pt>
                <c:pt idx="3" formatCode="General">
                  <c:v>100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910620320"/>
        <c:axId val="-910618688"/>
      </c:barChart>
      <c:catAx>
        <c:axId val="-910620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10618688"/>
        <c:crosses val="autoZero"/>
        <c:auto val="1"/>
        <c:lblAlgn val="ctr"/>
        <c:lblOffset val="100"/>
        <c:noMultiLvlLbl val="0"/>
      </c:catAx>
      <c:valAx>
        <c:axId val="-91061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10620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Đăng ký học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'Thống kê Tháng 10'!$I$28</c:f>
              <c:strCache>
                <c:ptCount val="1"/>
                <c:pt idx="0">
                  <c:v>Số lượng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'Thống kê Tháng 10'!$H$29:$H$32</c:f>
              <c:strCache>
                <c:ptCount val="4"/>
                <c:pt idx="0">
                  <c:v>Tư vấn trực tiếp</c:v>
                </c:pt>
                <c:pt idx="1">
                  <c:v>FB fanpage</c:v>
                </c:pt>
                <c:pt idx="2">
                  <c:v>Fb cá nhân</c:v>
                </c:pt>
                <c:pt idx="3">
                  <c:v>Tổng</c:v>
                </c:pt>
              </c:strCache>
            </c:strRef>
          </c:cat>
          <c:val>
            <c:numRef>
              <c:f>'Thống kê Tháng 10'!$I$29:$I$32</c:f>
              <c:numCache>
                <c:formatCode>General</c:formatCode>
                <c:ptCount val="4"/>
                <c:pt idx="0">
                  <c:v>12</c:v>
                </c:pt>
                <c:pt idx="1">
                  <c:v>9</c:v>
                </c:pt>
                <c:pt idx="2">
                  <c:v>3</c:v>
                </c:pt>
                <c:pt idx="3">
                  <c:v>24</c:v>
                </c:pt>
              </c:numCache>
            </c:numRef>
          </c:val>
        </c:ser>
        <c:ser>
          <c:idx val="1"/>
          <c:order val="1"/>
          <c:tx>
            <c:strRef>
              <c:f>'Thống kê Tháng 10'!$J$28</c:f>
              <c:strCache>
                <c:ptCount val="1"/>
                <c:pt idx="0">
                  <c:v>Tỉ lệ (%)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'Thống kê Tháng 10'!$H$29:$H$32</c:f>
              <c:strCache>
                <c:ptCount val="4"/>
                <c:pt idx="0">
                  <c:v>Tư vấn trực tiếp</c:v>
                </c:pt>
                <c:pt idx="1">
                  <c:v>FB fanpage</c:v>
                </c:pt>
                <c:pt idx="2">
                  <c:v>Fb cá nhân</c:v>
                </c:pt>
                <c:pt idx="3">
                  <c:v>Tổng</c:v>
                </c:pt>
              </c:strCache>
            </c:strRef>
          </c:cat>
          <c:val>
            <c:numRef>
              <c:f>'Thống kê Tháng 10'!$J$29:$J$32</c:f>
              <c:numCache>
                <c:formatCode>0.00</c:formatCode>
                <c:ptCount val="4"/>
                <c:pt idx="0">
                  <c:v>50</c:v>
                </c:pt>
                <c:pt idx="1">
                  <c:v>37.5</c:v>
                </c:pt>
                <c:pt idx="2">
                  <c:v>12.5</c:v>
                </c:pt>
                <c:pt idx="3" formatCode="General">
                  <c:v>100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910630656"/>
        <c:axId val="-910623040"/>
      </c:barChart>
      <c:catAx>
        <c:axId val="-910630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10623040"/>
        <c:crosses val="autoZero"/>
        <c:auto val="1"/>
        <c:lblAlgn val="ctr"/>
        <c:lblOffset val="100"/>
        <c:noMultiLvlLbl val="0"/>
      </c:catAx>
      <c:valAx>
        <c:axId val="-91062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10630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Khóa đăng ký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'Thống kê Tháng 10'!$P$28</c:f>
              <c:strCache>
                <c:ptCount val="1"/>
                <c:pt idx="0">
                  <c:v>Số lượng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'Thống kê Tháng 10'!$O$29:$O$31</c:f>
              <c:strCache>
                <c:ptCount val="3"/>
                <c:pt idx="0">
                  <c:v>Toeic 300 - 500</c:v>
                </c:pt>
                <c:pt idx="1">
                  <c:v>Toeic 500 - 700</c:v>
                </c:pt>
                <c:pt idx="2">
                  <c:v>Tổng đăng ký</c:v>
                </c:pt>
              </c:strCache>
            </c:strRef>
          </c:cat>
          <c:val>
            <c:numRef>
              <c:f>'Thống kê Tháng 10'!$P$29:$P$31</c:f>
              <c:numCache>
                <c:formatCode>General</c:formatCode>
                <c:ptCount val="3"/>
                <c:pt idx="0">
                  <c:v>17</c:v>
                </c:pt>
                <c:pt idx="1">
                  <c:v>7</c:v>
                </c:pt>
                <c:pt idx="2">
                  <c:v>24</c:v>
                </c:pt>
              </c:numCache>
            </c:numRef>
          </c:val>
        </c:ser>
        <c:ser>
          <c:idx val="1"/>
          <c:order val="1"/>
          <c:tx>
            <c:strRef>
              <c:f>'Thống kê Tháng 10'!$Q$28</c:f>
              <c:strCache>
                <c:ptCount val="1"/>
                <c:pt idx="0">
                  <c:v>Tỉ lệ 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'Thống kê Tháng 10'!$O$29:$O$31</c:f>
              <c:strCache>
                <c:ptCount val="3"/>
                <c:pt idx="0">
                  <c:v>Toeic 300 - 500</c:v>
                </c:pt>
                <c:pt idx="1">
                  <c:v>Toeic 500 - 700</c:v>
                </c:pt>
                <c:pt idx="2">
                  <c:v>Tổng đăng ký</c:v>
                </c:pt>
              </c:strCache>
            </c:strRef>
          </c:cat>
          <c:val>
            <c:numRef>
              <c:f>'Thống kê Tháng 10'!$Q$29:$Q$31</c:f>
              <c:numCache>
                <c:formatCode>0.00</c:formatCode>
                <c:ptCount val="3"/>
                <c:pt idx="0">
                  <c:v>70.833333333333343</c:v>
                </c:pt>
                <c:pt idx="1">
                  <c:v>29.166666666666668</c:v>
                </c:pt>
                <c:pt idx="2" formatCode="General">
                  <c:v>100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910629568"/>
        <c:axId val="-910626304"/>
      </c:barChart>
      <c:catAx>
        <c:axId val="-910629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10626304"/>
        <c:crosses val="autoZero"/>
        <c:auto val="1"/>
        <c:lblAlgn val="ctr"/>
        <c:lblOffset val="100"/>
        <c:noMultiLvlLbl val="0"/>
      </c:catAx>
      <c:valAx>
        <c:axId val="-91062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10629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Kênh</a:t>
            </a:r>
            <a:r>
              <a:rPr lang="en-US" baseline="0"/>
              <a:t> tư vấn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'Thống kê Tháng 10'!$C$4</c:f>
              <c:strCache>
                <c:ptCount val="1"/>
                <c:pt idx="0">
                  <c:v>Số lượng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'Thống kê Tháng 10'!$B$5:$B$8</c:f>
              <c:strCache>
                <c:ptCount val="4"/>
                <c:pt idx="0">
                  <c:v>Tư Vấn trực tiếp</c:v>
                </c:pt>
                <c:pt idx="1">
                  <c:v>FB fanpage</c:v>
                </c:pt>
                <c:pt idx="2">
                  <c:v>Fb cá nhân</c:v>
                </c:pt>
                <c:pt idx="3">
                  <c:v>Tổng</c:v>
                </c:pt>
              </c:strCache>
            </c:strRef>
          </c:cat>
          <c:val>
            <c:numRef>
              <c:f>'Thống kê Tháng 10'!$C$5:$C$8</c:f>
              <c:numCache>
                <c:formatCode>General</c:formatCode>
                <c:ptCount val="4"/>
                <c:pt idx="0">
                  <c:v>4</c:v>
                </c:pt>
                <c:pt idx="1">
                  <c:v>6</c:v>
                </c:pt>
                <c:pt idx="2">
                  <c:v>4</c:v>
                </c:pt>
                <c:pt idx="3">
                  <c:v>14</c:v>
                </c:pt>
              </c:numCache>
            </c:numRef>
          </c:val>
        </c:ser>
        <c:ser>
          <c:idx val="1"/>
          <c:order val="1"/>
          <c:tx>
            <c:strRef>
              <c:f>'Thống kê Tháng 10'!$D$4</c:f>
              <c:strCache>
                <c:ptCount val="1"/>
                <c:pt idx="0">
                  <c:v>Tỉ lệ (%)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'Thống kê Tháng 10'!$B$5:$B$8</c:f>
              <c:strCache>
                <c:ptCount val="4"/>
                <c:pt idx="0">
                  <c:v>Tư Vấn trực tiếp</c:v>
                </c:pt>
                <c:pt idx="1">
                  <c:v>FB fanpage</c:v>
                </c:pt>
                <c:pt idx="2">
                  <c:v>Fb cá nhân</c:v>
                </c:pt>
                <c:pt idx="3">
                  <c:v>Tổng</c:v>
                </c:pt>
              </c:strCache>
            </c:strRef>
          </c:cat>
          <c:val>
            <c:numRef>
              <c:f>'Thống kê Tháng 10'!$D$5:$D$8</c:f>
              <c:numCache>
                <c:formatCode>0.00</c:formatCode>
                <c:ptCount val="4"/>
                <c:pt idx="0">
                  <c:v>28.571428571428569</c:v>
                </c:pt>
                <c:pt idx="1">
                  <c:v>42.857142857142854</c:v>
                </c:pt>
                <c:pt idx="2">
                  <c:v>28.571428571428569</c:v>
                </c:pt>
                <c:pt idx="3" formatCode="General">
                  <c:v>100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910621952"/>
        <c:axId val="-910617600"/>
      </c:barChart>
      <c:catAx>
        <c:axId val="-910621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10617600"/>
        <c:crosses val="autoZero"/>
        <c:auto val="1"/>
        <c:lblAlgn val="ctr"/>
        <c:lblOffset val="100"/>
        <c:noMultiLvlLbl val="0"/>
      </c:catAx>
      <c:valAx>
        <c:axId val="-91061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10621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Đăng ký học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'Thống kê Tháng 10'!$I$4</c:f>
              <c:strCache>
                <c:ptCount val="1"/>
                <c:pt idx="0">
                  <c:v>Số lượng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'Thống kê Tháng 10'!$H$5:$H$8</c:f>
              <c:strCache>
                <c:ptCount val="4"/>
                <c:pt idx="0">
                  <c:v>Tư vấn trực tiếp</c:v>
                </c:pt>
                <c:pt idx="1">
                  <c:v>FB fanpage</c:v>
                </c:pt>
                <c:pt idx="2">
                  <c:v>Fb cá nhân</c:v>
                </c:pt>
                <c:pt idx="3">
                  <c:v>Tổng</c:v>
                </c:pt>
              </c:strCache>
            </c:strRef>
          </c:cat>
          <c:val>
            <c:numRef>
              <c:f>'Thống kê Tháng 10'!$I$5:$I$8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4</c:v>
                </c:pt>
              </c:numCache>
            </c:numRef>
          </c:val>
        </c:ser>
        <c:ser>
          <c:idx val="1"/>
          <c:order val="1"/>
          <c:tx>
            <c:strRef>
              <c:f>'Thống kê Tháng 10'!$J$4</c:f>
              <c:strCache>
                <c:ptCount val="1"/>
                <c:pt idx="0">
                  <c:v>Tỉ lệ (%)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'Thống kê Tháng 10'!$H$5:$H$8</c:f>
              <c:strCache>
                <c:ptCount val="4"/>
                <c:pt idx="0">
                  <c:v>Tư vấn trực tiếp</c:v>
                </c:pt>
                <c:pt idx="1">
                  <c:v>FB fanpage</c:v>
                </c:pt>
                <c:pt idx="2">
                  <c:v>Fb cá nhân</c:v>
                </c:pt>
                <c:pt idx="3">
                  <c:v>Tổng</c:v>
                </c:pt>
              </c:strCache>
            </c:strRef>
          </c:cat>
          <c:val>
            <c:numRef>
              <c:f>'Thống kê Tháng 10'!$J$5:$J$8</c:f>
              <c:numCache>
                <c:formatCode>0.00</c:formatCode>
                <c:ptCount val="4"/>
                <c:pt idx="0">
                  <c:v>50</c:v>
                </c:pt>
                <c:pt idx="1">
                  <c:v>25</c:v>
                </c:pt>
                <c:pt idx="2">
                  <c:v>25</c:v>
                </c:pt>
                <c:pt idx="3" formatCode="General">
                  <c:v>100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910616512"/>
        <c:axId val="-1079975536"/>
      </c:barChart>
      <c:catAx>
        <c:axId val="-910616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79975536"/>
        <c:crosses val="autoZero"/>
        <c:auto val="1"/>
        <c:lblAlgn val="ctr"/>
        <c:lblOffset val="100"/>
        <c:noMultiLvlLbl val="0"/>
      </c:catAx>
      <c:valAx>
        <c:axId val="-107997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10616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Khóa đăng ký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'Thống kê Tháng 10'!$P$4</c:f>
              <c:strCache>
                <c:ptCount val="1"/>
                <c:pt idx="0">
                  <c:v>Số lượng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'Thống kê Tháng 10'!$O$5:$O$7</c:f>
              <c:strCache>
                <c:ptCount val="3"/>
                <c:pt idx="0">
                  <c:v>Toeic 300 - 500</c:v>
                </c:pt>
                <c:pt idx="1">
                  <c:v>Toeic 500 - 700</c:v>
                </c:pt>
                <c:pt idx="2">
                  <c:v>Tổng đăng ký</c:v>
                </c:pt>
              </c:strCache>
            </c:strRef>
          </c:cat>
          <c:val>
            <c:numRef>
              <c:f>'Thống kê Tháng 10'!$P$5:$P$7</c:f>
              <c:numCache>
                <c:formatCode>General</c:formatCode>
                <c:ptCount val="3"/>
                <c:pt idx="0">
                  <c:v>3</c:v>
                </c:pt>
                <c:pt idx="1">
                  <c:v>1</c:v>
                </c:pt>
                <c:pt idx="2">
                  <c:v>4</c:v>
                </c:pt>
              </c:numCache>
            </c:numRef>
          </c:val>
        </c:ser>
        <c:ser>
          <c:idx val="1"/>
          <c:order val="1"/>
          <c:tx>
            <c:strRef>
              <c:f>'Thống kê Tháng 10'!$Q$4</c:f>
              <c:strCache>
                <c:ptCount val="1"/>
                <c:pt idx="0">
                  <c:v>Tỉ lệ 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'Thống kê Tháng 10'!$O$5:$O$7</c:f>
              <c:strCache>
                <c:ptCount val="3"/>
                <c:pt idx="0">
                  <c:v>Toeic 300 - 500</c:v>
                </c:pt>
                <c:pt idx="1">
                  <c:v>Toeic 500 - 700</c:v>
                </c:pt>
                <c:pt idx="2">
                  <c:v>Tổng đăng ký</c:v>
                </c:pt>
              </c:strCache>
            </c:strRef>
          </c:cat>
          <c:val>
            <c:numRef>
              <c:f>'Thống kê Tháng 10'!$Q$5:$Q$7</c:f>
              <c:numCache>
                <c:formatCode>0.00</c:formatCode>
                <c:ptCount val="3"/>
                <c:pt idx="0">
                  <c:v>75</c:v>
                </c:pt>
                <c:pt idx="1">
                  <c:v>25</c:v>
                </c:pt>
                <c:pt idx="2" formatCode="General">
                  <c:v>100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844353792"/>
        <c:axId val="-844357056"/>
      </c:barChart>
      <c:catAx>
        <c:axId val="-844353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44357056"/>
        <c:crosses val="autoZero"/>
        <c:auto val="1"/>
        <c:lblAlgn val="ctr"/>
        <c:lblOffset val="100"/>
        <c:noMultiLvlLbl val="0"/>
      </c:catAx>
      <c:valAx>
        <c:axId val="-84435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44353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</xdr:colOff>
      <xdr:row>33</xdr:row>
      <xdr:rowOff>28576</xdr:rowOff>
    </xdr:from>
    <xdr:to>
      <xdr:col>6</xdr:col>
      <xdr:colOff>9524</xdr:colOff>
      <xdr:row>47</xdr:row>
      <xdr:rowOff>171450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33</xdr:row>
      <xdr:rowOff>9526</xdr:rowOff>
    </xdr:from>
    <xdr:to>
      <xdr:col>13</xdr:col>
      <xdr:colOff>0</xdr:colOff>
      <xdr:row>47</xdr:row>
      <xdr:rowOff>171450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581025</xdr:colOff>
      <xdr:row>33</xdr:row>
      <xdr:rowOff>19049</xdr:rowOff>
    </xdr:from>
    <xdr:to>
      <xdr:col>18</xdr:col>
      <xdr:colOff>600075</xdr:colOff>
      <xdr:row>47</xdr:row>
      <xdr:rowOff>180975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9</xdr:row>
      <xdr:rowOff>0</xdr:rowOff>
    </xdr:from>
    <xdr:to>
      <xdr:col>6</xdr:col>
      <xdr:colOff>19050</xdr:colOff>
      <xdr:row>22</xdr:row>
      <xdr:rowOff>171449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4762</xdr:colOff>
      <xdr:row>9</xdr:row>
      <xdr:rowOff>19050</xdr:rowOff>
    </xdr:from>
    <xdr:to>
      <xdr:col>12</xdr:col>
      <xdr:colOff>600075</xdr:colOff>
      <xdr:row>22</xdr:row>
      <xdr:rowOff>171450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9525</xdr:colOff>
      <xdr:row>9</xdr:row>
      <xdr:rowOff>14287</xdr:rowOff>
    </xdr:from>
    <xdr:to>
      <xdr:col>18</xdr:col>
      <xdr:colOff>600075</xdr:colOff>
      <xdr:row>22</xdr:row>
      <xdr:rowOff>171451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42"/>
  <sheetViews>
    <sheetView workbookViewId="0">
      <pane ySplit="1" topLeftCell="A11" activePane="bottomLeft" state="frozen"/>
      <selection pane="bottomLeft" activeCell="E19" sqref="E19"/>
    </sheetView>
  </sheetViews>
  <sheetFormatPr defaultRowHeight="15" x14ac:dyDescent="0.25"/>
  <cols>
    <col min="1" max="1" width="4.85546875" style="1" customWidth="1"/>
    <col min="2" max="2" width="27.42578125" customWidth="1"/>
    <col min="3" max="3" width="12.5703125" customWidth="1"/>
    <col min="4" max="4" width="9.42578125" style="1" customWidth="1"/>
    <col min="5" max="5" width="13.5703125" style="9" customWidth="1"/>
    <col min="6" max="6" width="18.42578125" customWidth="1"/>
    <col min="7" max="7" width="13.85546875" style="1" customWidth="1"/>
    <col min="8" max="8" width="12.28515625" style="1" customWidth="1"/>
    <col min="9" max="9" width="27.42578125" customWidth="1"/>
    <col min="10" max="10" width="17.85546875" customWidth="1"/>
    <col min="11" max="11" width="17.85546875" style="16" customWidth="1"/>
    <col min="12" max="12" width="18" style="1" customWidth="1"/>
    <col min="13" max="13" width="25.140625" customWidth="1"/>
  </cols>
  <sheetData>
    <row r="1" spans="1:13" ht="17.25" x14ac:dyDescent="0.3">
      <c r="A1" s="10" t="s">
        <v>7</v>
      </c>
      <c r="B1" s="11" t="s">
        <v>8</v>
      </c>
      <c r="C1" s="11" t="s">
        <v>9</v>
      </c>
      <c r="D1" s="11" t="s">
        <v>10</v>
      </c>
      <c r="E1" s="12" t="s">
        <v>11</v>
      </c>
      <c r="F1" s="11" t="s">
        <v>0</v>
      </c>
      <c r="G1" s="11" t="s">
        <v>12</v>
      </c>
      <c r="H1" s="11" t="s">
        <v>13</v>
      </c>
      <c r="I1" s="11" t="s">
        <v>3</v>
      </c>
      <c r="J1" s="11" t="s">
        <v>14</v>
      </c>
      <c r="K1" s="13" t="s">
        <v>32</v>
      </c>
      <c r="L1" s="11" t="s">
        <v>15</v>
      </c>
      <c r="M1" s="11" t="s">
        <v>16</v>
      </c>
    </row>
    <row r="2" spans="1:13" x14ac:dyDescent="0.25">
      <c r="A2" s="3">
        <v>1</v>
      </c>
      <c r="B2" s="5" t="s">
        <v>24</v>
      </c>
      <c r="C2" s="5"/>
      <c r="D2" s="4" t="s">
        <v>26</v>
      </c>
      <c r="E2" s="7" t="s">
        <v>27</v>
      </c>
      <c r="F2" s="5"/>
      <c r="G2" s="4" t="s">
        <v>20</v>
      </c>
      <c r="H2" s="4" t="s">
        <v>25</v>
      </c>
      <c r="I2" s="5" t="s">
        <v>1</v>
      </c>
      <c r="J2" s="2" t="s">
        <v>118</v>
      </c>
      <c r="K2" s="14">
        <v>42944</v>
      </c>
      <c r="L2" s="25" t="s">
        <v>2</v>
      </c>
      <c r="M2" s="6"/>
    </row>
    <row r="3" spans="1:13" x14ac:dyDescent="0.25">
      <c r="A3" s="3">
        <v>2</v>
      </c>
      <c r="B3" s="2" t="s">
        <v>4</v>
      </c>
      <c r="C3" s="2"/>
      <c r="D3" s="3" t="s">
        <v>30</v>
      </c>
      <c r="E3" s="8"/>
      <c r="F3" s="2"/>
      <c r="G3" s="3" t="s">
        <v>5</v>
      </c>
      <c r="H3" s="3" t="s">
        <v>25</v>
      </c>
      <c r="I3" s="2" t="s">
        <v>6</v>
      </c>
      <c r="J3" s="2" t="s">
        <v>118</v>
      </c>
      <c r="K3" s="15">
        <v>42947</v>
      </c>
      <c r="L3" s="24" t="s">
        <v>21</v>
      </c>
      <c r="M3" s="2"/>
    </row>
    <row r="4" spans="1:13" x14ac:dyDescent="0.25">
      <c r="A4" s="3">
        <v>3</v>
      </c>
      <c r="B4" s="2" t="s">
        <v>17</v>
      </c>
      <c r="C4" s="2"/>
      <c r="D4" s="3" t="s">
        <v>26</v>
      </c>
      <c r="E4" s="8"/>
      <c r="F4" s="2"/>
      <c r="G4" s="3" t="s">
        <v>5</v>
      </c>
      <c r="H4" s="3" t="s">
        <v>25</v>
      </c>
      <c r="I4" s="2" t="s">
        <v>1</v>
      </c>
      <c r="J4" s="2" t="s">
        <v>118</v>
      </c>
      <c r="K4" s="15">
        <v>42947</v>
      </c>
      <c r="L4" s="24" t="s">
        <v>21</v>
      </c>
      <c r="M4" s="2"/>
    </row>
    <row r="5" spans="1:13" x14ac:dyDescent="0.25">
      <c r="A5" s="3">
        <v>4</v>
      </c>
      <c r="B5" s="2" t="s">
        <v>18</v>
      </c>
      <c r="C5" s="2"/>
      <c r="D5" s="3" t="s">
        <v>30</v>
      </c>
      <c r="E5" s="8" t="s">
        <v>69</v>
      </c>
      <c r="F5" s="2"/>
      <c r="G5" s="3" t="s">
        <v>5</v>
      </c>
      <c r="H5" s="3" t="s">
        <v>25</v>
      </c>
      <c r="I5" s="2" t="s">
        <v>6</v>
      </c>
      <c r="J5" s="2" t="s">
        <v>118</v>
      </c>
      <c r="K5" s="15">
        <v>42947</v>
      </c>
      <c r="L5" s="24" t="s">
        <v>21</v>
      </c>
      <c r="M5" s="2"/>
    </row>
    <row r="6" spans="1:13" x14ac:dyDescent="0.25">
      <c r="A6" s="3">
        <v>5</v>
      </c>
      <c r="B6" s="17" t="s">
        <v>19</v>
      </c>
      <c r="C6" s="2"/>
      <c r="D6" s="3" t="s">
        <v>26</v>
      </c>
      <c r="E6" s="8"/>
      <c r="F6" s="2" t="s">
        <v>19</v>
      </c>
      <c r="G6" s="3" t="s">
        <v>20</v>
      </c>
      <c r="H6" s="3" t="s">
        <v>25</v>
      </c>
      <c r="I6" s="2" t="s">
        <v>28</v>
      </c>
      <c r="J6" s="2" t="s">
        <v>118</v>
      </c>
      <c r="K6" s="15">
        <v>42947</v>
      </c>
      <c r="L6" s="24" t="s">
        <v>21</v>
      </c>
      <c r="M6" s="2"/>
    </row>
    <row r="7" spans="1:13" x14ac:dyDescent="0.25">
      <c r="A7" s="3">
        <v>6</v>
      </c>
      <c r="B7" s="2" t="s">
        <v>22</v>
      </c>
      <c r="C7" s="2"/>
      <c r="D7" s="3" t="s">
        <v>30</v>
      </c>
      <c r="E7" s="8" t="s">
        <v>62</v>
      </c>
      <c r="F7" s="2" t="s">
        <v>22</v>
      </c>
      <c r="G7" s="3" t="s">
        <v>20</v>
      </c>
      <c r="H7" s="3" t="s">
        <v>25</v>
      </c>
      <c r="I7" s="2" t="s">
        <v>29</v>
      </c>
      <c r="J7" s="2" t="s">
        <v>118</v>
      </c>
      <c r="K7" s="15">
        <v>42947</v>
      </c>
      <c r="L7" s="24" t="s">
        <v>21</v>
      </c>
      <c r="M7" s="2"/>
    </row>
    <row r="8" spans="1:13" s="31" customFormat="1" x14ac:dyDescent="0.25">
      <c r="A8" s="27">
        <v>7</v>
      </c>
      <c r="B8" s="28" t="s">
        <v>23</v>
      </c>
      <c r="C8" s="28"/>
      <c r="D8" s="27" t="s">
        <v>26</v>
      </c>
      <c r="E8" s="29"/>
      <c r="F8" s="28" t="s">
        <v>23</v>
      </c>
      <c r="G8" s="27" t="s">
        <v>20</v>
      </c>
      <c r="H8" s="27"/>
      <c r="I8" s="28" t="s">
        <v>28</v>
      </c>
      <c r="J8" s="28" t="s">
        <v>118</v>
      </c>
      <c r="K8" s="30">
        <v>42947</v>
      </c>
      <c r="L8" s="27" t="s">
        <v>21</v>
      </c>
      <c r="M8" s="28" t="s">
        <v>31</v>
      </c>
    </row>
    <row r="9" spans="1:13" x14ac:dyDescent="0.25">
      <c r="A9" s="3">
        <v>8</v>
      </c>
      <c r="B9" s="2" t="s">
        <v>54</v>
      </c>
      <c r="C9" s="2"/>
      <c r="D9" s="3" t="s">
        <v>26</v>
      </c>
      <c r="E9" s="8" t="s">
        <v>53</v>
      </c>
      <c r="F9" s="2"/>
      <c r="G9" s="3" t="s">
        <v>20</v>
      </c>
      <c r="H9" s="3" t="s">
        <v>25</v>
      </c>
      <c r="I9" s="2" t="s">
        <v>1</v>
      </c>
      <c r="J9" s="2" t="s">
        <v>118</v>
      </c>
      <c r="K9" s="15">
        <v>42938</v>
      </c>
      <c r="L9" s="24" t="s">
        <v>2</v>
      </c>
      <c r="M9" s="2" t="s">
        <v>33</v>
      </c>
    </row>
    <row r="10" spans="1:13" s="31" customFormat="1" x14ac:dyDescent="0.25">
      <c r="A10" s="27">
        <v>9</v>
      </c>
      <c r="B10" s="28" t="s">
        <v>37</v>
      </c>
      <c r="C10" s="28"/>
      <c r="D10" s="27" t="s">
        <v>26</v>
      </c>
      <c r="E10" s="29"/>
      <c r="F10" s="28" t="s">
        <v>38</v>
      </c>
      <c r="G10" s="27"/>
      <c r="H10" s="27"/>
      <c r="I10" s="28" t="s">
        <v>29</v>
      </c>
      <c r="J10" s="28" t="s">
        <v>118</v>
      </c>
      <c r="K10" s="30">
        <v>42949</v>
      </c>
      <c r="L10" s="27" t="s">
        <v>2</v>
      </c>
      <c r="M10" s="28"/>
    </row>
    <row r="11" spans="1:13" s="31" customFormat="1" x14ac:dyDescent="0.25">
      <c r="A11" s="27">
        <v>10</v>
      </c>
      <c r="B11" s="28" t="s">
        <v>34</v>
      </c>
      <c r="C11" s="28"/>
      <c r="D11" s="27" t="s">
        <v>26</v>
      </c>
      <c r="E11" s="29"/>
      <c r="F11" s="28" t="s">
        <v>35</v>
      </c>
      <c r="G11" s="27"/>
      <c r="H11" s="27"/>
      <c r="I11" s="28" t="s">
        <v>29</v>
      </c>
      <c r="J11" s="28" t="s">
        <v>118</v>
      </c>
      <c r="K11" s="30">
        <v>42949</v>
      </c>
      <c r="L11" s="27" t="s">
        <v>2</v>
      </c>
      <c r="M11" s="28"/>
    </row>
    <row r="12" spans="1:13" s="31" customFormat="1" x14ac:dyDescent="0.25">
      <c r="A12" s="27">
        <v>11</v>
      </c>
      <c r="B12" s="32" t="s">
        <v>36</v>
      </c>
      <c r="C12" s="28"/>
      <c r="D12" s="27"/>
      <c r="E12" s="29"/>
      <c r="F12" s="28" t="s">
        <v>36</v>
      </c>
      <c r="G12" s="27"/>
      <c r="H12" s="27"/>
      <c r="I12" s="28" t="s">
        <v>29</v>
      </c>
      <c r="J12" s="28" t="s">
        <v>118</v>
      </c>
      <c r="K12" s="30">
        <v>42951</v>
      </c>
      <c r="L12" s="27" t="s">
        <v>39</v>
      </c>
      <c r="M12" s="28"/>
    </row>
    <row r="13" spans="1:13" s="31" customFormat="1" x14ac:dyDescent="0.25">
      <c r="A13" s="27">
        <v>12</v>
      </c>
      <c r="B13" s="28" t="s">
        <v>40</v>
      </c>
      <c r="C13" s="28"/>
      <c r="D13" s="27" t="s">
        <v>30</v>
      </c>
      <c r="E13" s="29"/>
      <c r="F13" s="28" t="s">
        <v>41</v>
      </c>
      <c r="G13" s="27"/>
      <c r="H13" s="27"/>
      <c r="I13" s="28" t="s">
        <v>29</v>
      </c>
      <c r="J13" s="28" t="s">
        <v>118</v>
      </c>
      <c r="K13" s="30">
        <v>42952</v>
      </c>
      <c r="L13" s="27" t="s">
        <v>39</v>
      </c>
      <c r="M13" s="28"/>
    </row>
    <row r="14" spans="1:13" x14ac:dyDescent="0.25">
      <c r="A14" s="3">
        <v>13</v>
      </c>
      <c r="B14" s="17" t="s">
        <v>42</v>
      </c>
      <c r="C14" s="2"/>
      <c r="D14" s="3" t="s">
        <v>43</v>
      </c>
      <c r="E14" s="8" t="s">
        <v>44</v>
      </c>
      <c r="F14" s="2"/>
      <c r="G14" s="3" t="s">
        <v>20</v>
      </c>
      <c r="H14" s="3" t="s">
        <v>25</v>
      </c>
      <c r="I14" s="17" t="s">
        <v>1</v>
      </c>
      <c r="J14" s="2" t="s">
        <v>118</v>
      </c>
      <c r="K14" s="15">
        <v>42952</v>
      </c>
      <c r="L14" s="24" t="s">
        <v>2</v>
      </c>
      <c r="M14" s="2"/>
    </row>
    <row r="15" spans="1:13" x14ac:dyDescent="0.25">
      <c r="A15" s="3">
        <v>14</v>
      </c>
      <c r="B15" s="17" t="s">
        <v>45</v>
      </c>
      <c r="C15" s="2"/>
      <c r="D15" s="3" t="s">
        <v>26</v>
      </c>
      <c r="E15" s="8" t="s">
        <v>46</v>
      </c>
      <c r="F15" s="2"/>
      <c r="G15" s="3" t="s">
        <v>20</v>
      </c>
      <c r="H15" s="3" t="s">
        <v>25</v>
      </c>
      <c r="I15" s="17" t="s">
        <v>1</v>
      </c>
      <c r="J15" s="2" t="s">
        <v>118</v>
      </c>
      <c r="K15" s="15">
        <v>42954</v>
      </c>
      <c r="L15" s="24" t="s">
        <v>2</v>
      </c>
      <c r="M15" s="2"/>
    </row>
    <row r="16" spans="1:13" x14ac:dyDescent="0.25">
      <c r="A16" s="3">
        <v>15</v>
      </c>
      <c r="B16" s="17" t="s">
        <v>47</v>
      </c>
      <c r="C16" s="2"/>
      <c r="D16" s="3" t="s">
        <v>48</v>
      </c>
      <c r="E16" s="8"/>
      <c r="F16" s="17" t="s">
        <v>47</v>
      </c>
      <c r="G16" s="3" t="s">
        <v>20</v>
      </c>
      <c r="H16" s="3" t="s">
        <v>25</v>
      </c>
      <c r="I16" s="17" t="s">
        <v>29</v>
      </c>
      <c r="J16" s="2" t="s">
        <v>118</v>
      </c>
      <c r="K16" s="15">
        <v>42954</v>
      </c>
      <c r="L16" s="24" t="s">
        <v>39</v>
      </c>
      <c r="M16" s="2"/>
    </row>
    <row r="17" spans="1:13" s="31" customFormat="1" x14ac:dyDescent="0.25">
      <c r="A17" s="27">
        <v>16</v>
      </c>
      <c r="B17" s="28" t="s">
        <v>37</v>
      </c>
      <c r="C17" s="28"/>
      <c r="D17" s="27" t="s">
        <v>26</v>
      </c>
      <c r="E17" s="29"/>
      <c r="F17" s="28" t="s">
        <v>49</v>
      </c>
      <c r="G17" s="27" t="s">
        <v>20</v>
      </c>
      <c r="H17" s="27"/>
      <c r="I17" s="28" t="s">
        <v>29</v>
      </c>
      <c r="J17" s="28" t="s">
        <v>118</v>
      </c>
      <c r="K17" s="30">
        <v>42955</v>
      </c>
      <c r="L17" s="27" t="s">
        <v>39</v>
      </c>
      <c r="M17" s="28"/>
    </row>
    <row r="18" spans="1:13" s="31" customFormat="1" x14ac:dyDescent="0.25">
      <c r="A18" s="27">
        <v>17</v>
      </c>
      <c r="B18" s="28" t="s">
        <v>50</v>
      </c>
      <c r="C18" s="28"/>
      <c r="D18" s="27" t="s">
        <v>26</v>
      </c>
      <c r="E18" s="29"/>
      <c r="F18" s="28" t="s">
        <v>51</v>
      </c>
      <c r="G18" s="27" t="s">
        <v>5</v>
      </c>
      <c r="H18" s="27"/>
      <c r="I18" s="28" t="s">
        <v>29</v>
      </c>
      <c r="J18" s="28" t="s">
        <v>118</v>
      </c>
      <c r="K18" s="30">
        <v>42955</v>
      </c>
      <c r="L18" s="27" t="s">
        <v>2</v>
      </c>
      <c r="M18" s="28"/>
    </row>
    <row r="19" spans="1:13" x14ac:dyDescent="0.25">
      <c r="A19" s="3">
        <v>18</v>
      </c>
      <c r="B19" s="17" t="s">
        <v>52</v>
      </c>
      <c r="C19" s="2"/>
      <c r="D19" s="3" t="s">
        <v>26</v>
      </c>
      <c r="E19" s="8"/>
      <c r="F19" s="17" t="s">
        <v>52</v>
      </c>
      <c r="G19" s="3" t="s">
        <v>20</v>
      </c>
      <c r="H19" s="3" t="s">
        <v>25</v>
      </c>
      <c r="I19" s="17" t="s">
        <v>29</v>
      </c>
      <c r="J19" s="2" t="s">
        <v>118</v>
      </c>
      <c r="K19" s="15">
        <v>42955</v>
      </c>
      <c r="L19" s="24" t="s">
        <v>21</v>
      </c>
      <c r="M19" s="2"/>
    </row>
    <row r="20" spans="1:13" s="31" customFormat="1" x14ac:dyDescent="0.25">
      <c r="A20" s="27">
        <v>19</v>
      </c>
      <c r="B20" s="28" t="s">
        <v>55</v>
      </c>
      <c r="C20" s="28"/>
      <c r="D20" s="27" t="s">
        <v>26</v>
      </c>
      <c r="E20" s="29"/>
      <c r="F20" s="28" t="s">
        <v>56</v>
      </c>
      <c r="G20" s="27"/>
      <c r="H20" s="27"/>
      <c r="I20" s="28" t="s">
        <v>29</v>
      </c>
      <c r="J20" s="28" t="s">
        <v>118</v>
      </c>
      <c r="K20" s="30">
        <v>42956</v>
      </c>
      <c r="L20" s="27" t="s">
        <v>2</v>
      </c>
      <c r="M20" s="28"/>
    </row>
    <row r="21" spans="1:13" x14ac:dyDescent="0.25">
      <c r="A21" s="3">
        <v>20</v>
      </c>
      <c r="B21" s="17" t="s">
        <v>57</v>
      </c>
      <c r="C21" s="2"/>
      <c r="D21" s="3" t="s">
        <v>30</v>
      </c>
      <c r="E21" s="8"/>
      <c r="F21" s="17" t="s">
        <v>58</v>
      </c>
      <c r="G21" s="3" t="s">
        <v>20</v>
      </c>
      <c r="H21" s="3" t="s">
        <v>25</v>
      </c>
      <c r="I21" s="17" t="s">
        <v>29</v>
      </c>
      <c r="J21" s="2" t="s">
        <v>118</v>
      </c>
      <c r="K21" s="15">
        <v>42956</v>
      </c>
      <c r="L21" s="24" t="s">
        <v>2</v>
      </c>
      <c r="M21" s="2"/>
    </row>
    <row r="22" spans="1:13" x14ac:dyDescent="0.25">
      <c r="A22" s="3">
        <v>21</v>
      </c>
      <c r="B22" s="17" t="s">
        <v>59</v>
      </c>
      <c r="C22" s="2"/>
      <c r="D22" s="3" t="s">
        <v>26</v>
      </c>
      <c r="E22" s="8"/>
      <c r="F22" s="17" t="s">
        <v>73</v>
      </c>
      <c r="G22" s="3" t="s">
        <v>20</v>
      </c>
      <c r="H22" s="3" t="s">
        <v>25</v>
      </c>
      <c r="I22" s="17" t="s">
        <v>29</v>
      </c>
      <c r="J22" s="2" t="s">
        <v>118</v>
      </c>
      <c r="K22" s="15">
        <v>42956</v>
      </c>
      <c r="L22" s="24" t="s">
        <v>2</v>
      </c>
      <c r="M22" s="2"/>
    </row>
    <row r="23" spans="1:13" s="31" customFormat="1" x14ac:dyDescent="0.25">
      <c r="A23" s="27">
        <v>22</v>
      </c>
      <c r="B23" s="28" t="s">
        <v>60</v>
      </c>
      <c r="C23" s="28"/>
      <c r="D23" s="27" t="s">
        <v>48</v>
      </c>
      <c r="E23" s="29"/>
      <c r="F23" s="28" t="s">
        <v>61</v>
      </c>
      <c r="G23" s="27"/>
      <c r="H23" s="27"/>
      <c r="I23" s="28" t="s">
        <v>29</v>
      </c>
      <c r="J23" s="28" t="s">
        <v>118</v>
      </c>
      <c r="K23" s="30">
        <v>42956</v>
      </c>
      <c r="L23" s="27" t="s">
        <v>2</v>
      </c>
      <c r="M23" s="28"/>
    </row>
    <row r="24" spans="1:13" x14ac:dyDescent="0.25">
      <c r="A24" s="18">
        <v>23</v>
      </c>
      <c r="B24" s="19" t="s">
        <v>63</v>
      </c>
      <c r="C24" s="20"/>
      <c r="D24" s="18" t="s">
        <v>26</v>
      </c>
      <c r="E24" s="21"/>
      <c r="F24" s="19" t="s">
        <v>64</v>
      </c>
      <c r="G24" s="18" t="s">
        <v>20</v>
      </c>
      <c r="H24" s="18" t="s">
        <v>25</v>
      </c>
      <c r="I24" s="19" t="s">
        <v>29</v>
      </c>
      <c r="J24" s="2" t="s">
        <v>118</v>
      </c>
      <c r="K24" s="22">
        <v>42957</v>
      </c>
      <c r="L24" s="26" t="s">
        <v>39</v>
      </c>
      <c r="M24" s="2"/>
    </row>
    <row r="25" spans="1:13" x14ac:dyDescent="0.25">
      <c r="A25" s="3">
        <v>24</v>
      </c>
      <c r="B25" s="17" t="s">
        <v>65</v>
      </c>
      <c r="C25" s="2"/>
      <c r="D25" s="3" t="s">
        <v>48</v>
      </c>
      <c r="E25" s="8" t="s">
        <v>70</v>
      </c>
      <c r="F25" s="17" t="s">
        <v>66</v>
      </c>
      <c r="G25" s="3" t="s">
        <v>5</v>
      </c>
      <c r="H25" s="3" t="s">
        <v>25</v>
      </c>
      <c r="I25" s="17" t="s">
        <v>29</v>
      </c>
      <c r="J25" s="2" t="s">
        <v>118</v>
      </c>
      <c r="K25" s="15">
        <v>42959</v>
      </c>
      <c r="L25" s="24" t="s">
        <v>39</v>
      </c>
      <c r="M25" s="2"/>
    </row>
    <row r="26" spans="1:13" s="31" customFormat="1" x14ac:dyDescent="0.25">
      <c r="A26" s="27">
        <v>25</v>
      </c>
      <c r="B26" s="28" t="s">
        <v>67</v>
      </c>
      <c r="C26" s="28"/>
      <c r="D26" s="27" t="s">
        <v>26</v>
      </c>
      <c r="E26" s="29"/>
      <c r="F26" s="28" t="s">
        <v>68</v>
      </c>
      <c r="G26" s="27"/>
      <c r="H26" s="27"/>
      <c r="I26" s="28" t="s">
        <v>29</v>
      </c>
      <c r="J26" s="28" t="s">
        <v>118</v>
      </c>
      <c r="K26" s="30">
        <v>42959</v>
      </c>
      <c r="L26" s="27" t="s">
        <v>2</v>
      </c>
      <c r="M26" s="28"/>
    </row>
    <row r="27" spans="1:13" x14ac:dyDescent="0.25">
      <c r="A27" s="3">
        <v>26</v>
      </c>
      <c r="B27" s="17" t="s">
        <v>71</v>
      </c>
      <c r="C27" s="2"/>
      <c r="D27" s="23" t="s">
        <v>48</v>
      </c>
      <c r="E27" s="8" t="s">
        <v>72</v>
      </c>
      <c r="F27" s="2"/>
      <c r="G27" s="3" t="s">
        <v>20</v>
      </c>
      <c r="H27" s="3" t="s">
        <v>25</v>
      </c>
      <c r="I27" s="17" t="s">
        <v>1</v>
      </c>
      <c r="J27" s="2" t="s">
        <v>118</v>
      </c>
      <c r="K27" s="15">
        <v>42959</v>
      </c>
      <c r="L27" s="24" t="s">
        <v>2</v>
      </c>
      <c r="M27" s="2"/>
    </row>
    <row r="28" spans="1:13" x14ac:dyDescent="0.25">
      <c r="A28" s="3">
        <v>27</v>
      </c>
      <c r="B28" s="17" t="s">
        <v>74</v>
      </c>
      <c r="C28" s="2"/>
      <c r="D28" s="3" t="s">
        <v>26</v>
      </c>
      <c r="E28" s="8"/>
      <c r="F28" s="17" t="s">
        <v>75</v>
      </c>
      <c r="G28" s="3" t="s">
        <v>20</v>
      </c>
      <c r="H28" s="3" t="s">
        <v>25</v>
      </c>
      <c r="I28" s="17" t="s">
        <v>29</v>
      </c>
      <c r="J28" s="2" t="s">
        <v>118</v>
      </c>
      <c r="K28" s="15">
        <v>42959</v>
      </c>
      <c r="L28" s="24" t="s">
        <v>2</v>
      </c>
      <c r="M28" s="2"/>
    </row>
    <row r="29" spans="1:13" x14ac:dyDescent="0.25">
      <c r="A29" s="3">
        <v>28</v>
      </c>
      <c r="B29" s="17" t="s">
        <v>76</v>
      </c>
      <c r="C29" s="2"/>
      <c r="D29" s="3" t="s">
        <v>26</v>
      </c>
      <c r="E29" s="8" t="s">
        <v>78</v>
      </c>
      <c r="F29" s="17" t="s">
        <v>77</v>
      </c>
      <c r="G29" s="3" t="s">
        <v>5</v>
      </c>
      <c r="H29" s="3" t="s">
        <v>25</v>
      </c>
      <c r="I29" s="17" t="s">
        <v>29</v>
      </c>
      <c r="J29" s="2" t="s">
        <v>118</v>
      </c>
      <c r="K29" s="15">
        <v>42959</v>
      </c>
      <c r="L29" s="24" t="s">
        <v>2</v>
      </c>
      <c r="M29" s="2"/>
    </row>
    <row r="30" spans="1:13" s="31" customFormat="1" x14ac:dyDescent="0.25">
      <c r="A30" s="27">
        <v>29</v>
      </c>
      <c r="B30" s="28" t="s">
        <v>83</v>
      </c>
      <c r="C30" s="28"/>
      <c r="D30" s="27" t="s">
        <v>48</v>
      </c>
      <c r="E30" s="29"/>
      <c r="F30" s="28" t="s">
        <v>84</v>
      </c>
      <c r="G30" s="27"/>
      <c r="H30" s="27"/>
      <c r="I30" s="28" t="s">
        <v>29</v>
      </c>
      <c r="J30" s="28" t="s">
        <v>118</v>
      </c>
      <c r="K30" s="30">
        <v>42959</v>
      </c>
      <c r="L30" s="27" t="s">
        <v>2</v>
      </c>
      <c r="M30" s="28"/>
    </row>
    <row r="31" spans="1:13" x14ac:dyDescent="0.25">
      <c r="A31" s="3">
        <v>30</v>
      </c>
      <c r="B31" s="17" t="s">
        <v>81</v>
      </c>
      <c r="C31" s="2"/>
      <c r="D31" s="3" t="s">
        <v>48</v>
      </c>
      <c r="E31" s="8"/>
      <c r="F31" s="17" t="s">
        <v>82</v>
      </c>
      <c r="G31" s="3" t="s">
        <v>5</v>
      </c>
      <c r="H31" s="3" t="s">
        <v>25</v>
      </c>
      <c r="I31" s="17" t="s">
        <v>29</v>
      </c>
      <c r="J31" s="2" t="s">
        <v>118</v>
      </c>
      <c r="K31" s="15">
        <v>42959</v>
      </c>
      <c r="L31" s="24" t="s">
        <v>2</v>
      </c>
      <c r="M31" s="2"/>
    </row>
    <row r="32" spans="1:13" s="31" customFormat="1" x14ac:dyDescent="0.25">
      <c r="A32" s="27">
        <v>31</v>
      </c>
      <c r="B32" s="28" t="s">
        <v>79</v>
      </c>
      <c r="C32" s="28"/>
      <c r="D32" s="27" t="s">
        <v>48</v>
      </c>
      <c r="E32" s="29"/>
      <c r="F32" s="28" t="s">
        <v>80</v>
      </c>
      <c r="G32" s="27"/>
      <c r="H32" s="27"/>
      <c r="I32" s="28" t="s">
        <v>29</v>
      </c>
      <c r="J32" s="28" t="s">
        <v>118</v>
      </c>
      <c r="K32" s="30">
        <v>42960</v>
      </c>
      <c r="L32" s="27" t="s">
        <v>2</v>
      </c>
      <c r="M32" s="28"/>
    </row>
    <row r="33" spans="1:13" s="31" customFormat="1" x14ac:dyDescent="0.25">
      <c r="A33" s="27">
        <v>32</v>
      </c>
      <c r="B33" s="28" t="s">
        <v>85</v>
      </c>
      <c r="C33" s="28"/>
      <c r="D33" s="27" t="s">
        <v>48</v>
      </c>
      <c r="E33" s="29"/>
      <c r="F33" s="28" t="s">
        <v>85</v>
      </c>
      <c r="G33" s="27" t="s">
        <v>5</v>
      </c>
      <c r="H33" s="27"/>
      <c r="I33" s="28" t="s">
        <v>29</v>
      </c>
      <c r="J33" s="28" t="s">
        <v>118</v>
      </c>
      <c r="K33" s="30">
        <v>42960</v>
      </c>
      <c r="L33" s="27" t="s">
        <v>21</v>
      </c>
      <c r="M33" s="28"/>
    </row>
    <row r="34" spans="1:13" s="31" customFormat="1" x14ac:dyDescent="0.25">
      <c r="A34" s="27">
        <v>33</v>
      </c>
      <c r="B34" s="28" t="s">
        <v>86</v>
      </c>
      <c r="C34" s="28"/>
      <c r="D34" s="27" t="s">
        <v>48</v>
      </c>
      <c r="E34" s="29"/>
      <c r="F34" s="28" t="s">
        <v>86</v>
      </c>
      <c r="G34" s="27"/>
      <c r="H34" s="27"/>
      <c r="I34" s="28" t="s">
        <v>29</v>
      </c>
      <c r="J34" s="28" t="s">
        <v>118</v>
      </c>
      <c r="K34" s="30">
        <v>42960</v>
      </c>
      <c r="L34" s="27" t="s">
        <v>2</v>
      </c>
      <c r="M34" s="28"/>
    </row>
    <row r="35" spans="1:13" x14ac:dyDescent="0.25">
      <c r="A35" s="3">
        <v>34</v>
      </c>
      <c r="B35" s="17" t="s">
        <v>19</v>
      </c>
      <c r="C35" s="2"/>
      <c r="D35" s="3" t="s">
        <v>26</v>
      </c>
      <c r="E35" s="8"/>
      <c r="F35" s="2" t="s">
        <v>19</v>
      </c>
      <c r="G35" s="3" t="s">
        <v>20</v>
      </c>
      <c r="H35" s="3" t="s">
        <v>25</v>
      </c>
      <c r="I35" s="17" t="s">
        <v>1</v>
      </c>
      <c r="J35" s="2" t="s">
        <v>118</v>
      </c>
      <c r="K35" s="15">
        <v>42961</v>
      </c>
      <c r="L35" s="24" t="s">
        <v>2</v>
      </c>
      <c r="M35" s="2"/>
    </row>
    <row r="36" spans="1:13" x14ac:dyDescent="0.25">
      <c r="A36" s="3">
        <v>34</v>
      </c>
      <c r="B36" s="17" t="s">
        <v>87</v>
      </c>
      <c r="C36" s="2"/>
      <c r="D36" s="3" t="s">
        <v>30</v>
      </c>
      <c r="E36" s="8"/>
      <c r="F36" s="2"/>
      <c r="G36" s="3" t="s">
        <v>20</v>
      </c>
      <c r="H36" s="3" t="s">
        <v>25</v>
      </c>
      <c r="I36" s="17" t="s">
        <v>1</v>
      </c>
      <c r="J36" s="2" t="s">
        <v>118</v>
      </c>
      <c r="K36" s="15">
        <v>42962</v>
      </c>
      <c r="L36" s="24" t="s">
        <v>37</v>
      </c>
      <c r="M36" s="2"/>
    </row>
    <row r="37" spans="1:13" x14ac:dyDescent="0.25">
      <c r="A37" s="3">
        <v>35</v>
      </c>
      <c r="B37" s="17" t="s">
        <v>88</v>
      </c>
      <c r="C37" s="2"/>
      <c r="D37" s="3" t="s">
        <v>30</v>
      </c>
      <c r="E37" s="8"/>
      <c r="F37" s="2"/>
      <c r="G37" s="3" t="s">
        <v>20</v>
      </c>
      <c r="H37" s="3" t="s">
        <v>25</v>
      </c>
      <c r="I37" s="17" t="s">
        <v>1</v>
      </c>
      <c r="J37" s="2" t="s">
        <v>118</v>
      </c>
      <c r="K37" s="15">
        <v>42962</v>
      </c>
      <c r="L37" s="24" t="s">
        <v>21</v>
      </c>
      <c r="M37" s="2"/>
    </row>
    <row r="38" spans="1:13" x14ac:dyDescent="0.25">
      <c r="A38" s="3">
        <v>36</v>
      </c>
      <c r="B38" s="17" t="s">
        <v>89</v>
      </c>
      <c r="C38" s="2"/>
      <c r="D38" s="3" t="s">
        <v>26</v>
      </c>
      <c r="E38" s="8"/>
      <c r="F38" s="17" t="s">
        <v>90</v>
      </c>
      <c r="G38" s="3" t="s">
        <v>5</v>
      </c>
      <c r="H38" s="3" t="s">
        <v>25</v>
      </c>
      <c r="I38" s="17" t="s">
        <v>29</v>
      </c>
      <c r="J38" s="2" t="s">
        <v>118</v>
      </c>
      <c r="K38" s="15">
        <v>42968</v>
      </c>
      <c r="L38" s="24" t="s">
        <v>2</v>
      </c>
      <c r="M38" s="2"/>
    </row>
    <row r="39" spans="1:13" x14ac:dyDescent="0.25">
      <c r="A39" s="18">
        <v>37</v>
      </c>
      <c r="B39" s="19" t="s">
        <v>91</v>
      </c>
      <c r="C39" s="20"/>
      <c r="D39" s="18" t="s">
        <v>30</v>
      </c>
      <c r="E39" s="21"/>
      <c r="F39" s="20"/>
      <c r="G39" s="18" t="s">
        <v>5</v>
      </c>
      <c r="H39" s="18" t="s">
        <v>25</v>
      </c>
      <c r="I39" s="19" t="s">
        <v>6</v>
      </c>
      <c r="J39" s="2" t="s">
        <v>118</v>
      </c>
      <c r="K39" s="22">
        <v>42968</v>
      </c>
      <c r="L39" s="18" t="s">
        <v>21</v>
      </c>
      <c r="M39" s="2"/>
    </row>
    <row r="40" spans="1:13" x14ac:dyDescent="0.25">
      <c r="A40" s="3">
        <v>38</v>
      </c>
      <c r="B40" s="17" t="s">
        <v>92</v>
      </c>
      <c r="C40" s="2"/>
      <c r="D40" s="3" t="s">
        <v>43</v>
      </c>
      <c r="E40" s="8"/>
      <c r="F40" s="2"/>
      <c r="G40" s="3"/>
      <c r="H40" s="3" t="s">
        <v>25</v>
      </c>
      <c r="I40" s="17" t="s">
        <v>93</v>
      </c>
      <c r="J40" s="2" t="s">
        <v>118</v>
      </c>
      <c r="K40" s="15">
        <v>42969</v>
      </c>
      <c r="L40" s="3" t="s">
        <v>2</v>
      </c>
      <c r="M40" s="2"/>
    </row>
    <row r="41" spans="1:13" x14ac:dyDescent="0.25">
      <c r="A41" s="3"/>
      <c r="B41" s="2"/>
      <c r="C41" s="2"/>
      <c r="D41" s="3"/>
      <c r="E41" s="8"/>
      <c r="F41" s="2"/>
      <c r="G41" s="3"/>
      <c r="H41" s="3"/>
      <c r="I41" s="2"/>
      <c r="J41" s="2"/>
      <c r="K41" s="15"/>
      <c r="L41" s="3"/>
      <c r="M41" s="2"/>
    </row>
    <row r="42" spans="1:13" x14ac:dyDescent="0.25">
      <c r="A42" s="3"/>
      <c r="B42" s="2"/>
      <c r="C42" s="2"/>
      <c r="D42" s="3"/>
      <c r="E42" s="8"/>
      <c r="F42" s="2"/>
      <c r="G42" s="3"/>
      <c r="H42" s="3"/>
      <c r="I42" s="2"/>
      <c r="J42" s="2"/>
      <c r="K42" s="15"/>
      <c r="L42" s="3"/>
      <c r="M42" s="2"/>
    </row>
  </sheetData>
  <autoFilter ref="A1:M40"/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2"/>
  <sheetViews>
    <sheetView topLeftCell="A52" workbookViewId="0">
      <selection activeCell="B71" sqref="B71:L71"/>
    </sheetView>
  </sheetViews>
  <sheetFormatPr defaultRowHeight="15" x14ac:dyDescent="0.25"/>
  <cols>
    <col min="1" max="1" width="4.85546875" style="1" customWidth="1"/>
    <col min="2" max="2" width="27.42578125" customWidth="1"/>
    <col min="3" max="3" width="12.5703125" customWidth="1"/>
    <col min="4" max="4" width="12.140625" style="1" customWidth="1"/>
    <col min="5" max="5" width="13.5703125" style="9" customWidth="1"/>
    <col min="6" max="6" width="19.7109375" customWidth="1"/>
    <col min="7" max="7" width="13.85546875" style="1" customWidth="1"/>
    <col min="8" max="8" width="12.28515625" style="1" customWidth="1"/>
    <col min="9" max="9" width="27.42578125" customWidth="1"/>
    <col min="10" max="10" width="17.85546875" customWidth="1"/>
    <col min="11" max="11" width="17.85546875" style="16" customWidth="1"/>
    <col min="12" max="12" width="18" style="1" customWidth="1"/>
    <col min="13" max="13" width="25.140625" customWidth="1"/>
    <col min="21" max="21" width="17.5703125" customWidth="1"/>
    <col min="22" max="22" width="17.7109375" customWidth="1"/>
    <col min="23" max="23" width="9.42578125" customWidth="1"/>
    <col min="25" max="25" width="17.85546875" customWidth="1"/>
  </cols>
  <sheetData>
    <row r="1" spans="1:25" ht="30" customHeight="1" x14ac:dyDescent="0.3">
      <c r="A1" s="10" t="s">
        <v>7</v>
      </c>
      <c r="B1" s="11" t="s">
        <v>8</v>
      </c>
      <c r="C1" s="11" t="s">
        <v>9</v>
      </c>
      <c r="D1" s="11" t="s">
        <v>10</v>
      </c>
      <c r="E1" s="12" t="s">
        <v>11</v>
      </c>
      <c r="F1" s="11" t="s">
        <v>0</v>
      </c>
      <c r="G1" s="11" t="s">
        <v>12</v>
      </c>
      <c r="H1" s="11" t="s">
        <v>13</v>
      </c>
      <c r="I1" s="11" t="s">
        <v>3</v>
      </c>
      <c r="J1" s="11" t="s">
        <v>14</v>
      </c>
      <c r="K1" s="13" t="s">
        <v>32</v>
      </c>
      <c r="L1" s="11" t="s">
        <v>15</v>
      </c>
      <c r="M1" s="11" t="s">
        <v>16</v>
      </c>
      <c r="N1" s="85" t="s">
        <v>136</v>
      </c>
      <c r="O1" s="85"/>
      <c r="P1" s="85"/>
      <c r="Q1" s="85"/>
      <c r="R1" s="86" t="s">
        <v>137</v>
      </c>
      <c r="S1" s="86"/>
      <c r="T1" s="86"/>
      <c r="U1" s="84" t="s">
        <v>138</v>
      </c>
      <c r="V1" s="84" t="s">
        <v>139</v>
      </c>
      <c r="W1" s="84" t="s">
        <v>140</v>
      </c>
      <c r="X1" s="84" t="s">
        <v>141</v>
      </c>
      <c r="Y1" s="84" t="s">
        <v>142</v>
      </c>
    </row>
    <row r="2" spans="1:25" ht="15.75" x14ac:dyDescent="0.25">
      <c r="A2" s="3">
        <v>1</v>
      </c>
      <c r="B2" s="17" t="s">
        <v>94</v>
      </c>
      <c r="C2" s="2"/>
      <c r="D2" s="3" t="s">
        <v>26</v>
      </c>
      <c r="E2" s="8" t="s">
        <v>97</v>
      </c>
      <c r="F2" s="2" t="s">
        <v>95</v>
      </c>
      <c r="G2" s="3"/>
      <c r="H2" s="3"/>
      <c r="I2" s="17" t="s">
        <v>1</v>
      </c>
      <c r="J2" s="2"/>
      <c r="K2" s="15">
        <v>42984</v>
      </c>
      <c r="L2" s="3" t="s">
        <v>96</v>
      </c>
      <c r="M2" s="2"/>
      <c r="N2" s="34" t="s">
        <v>143</v>
      </c>
      <c r="O2" s="35" t="s">
        <v>144</v>
      </c>
      <c r="P2" s="36" t="s">
        <v>145</v>
      </c>
      <c r="Q2" s="37" t="s">
        <v>146</v>
      </c>
      <c r="R2" s="38" t="s">
        <v>147</v>
      </c>
      <c r="S2" s="39" t="s">
        <v>148</v>
      </c>
      <c r="T2" s="40" t="s">
        <v>149</v>
      </c>
      <c r="U2" s="84"/>
      <c r="V2" s="84"/>
      <c r="W2" s="84"/>
      <c r="X2" s="84"/>
      <c r="Y2" s="84"/>
    </row>
    <row r="3" spans="1:25" ht="15.75" x14ac:dyDescent="0.25">
      <c r="A3" s="3">
        <v>2</v>
      </c>
      <c r="B3" s="17" t="s">
        <v>98</v>
      </c>
      <c r="C3" s="2"/>
      <c r="D3" s="3" t="s">
        <v>30</v>
      </c>
      <c r="E3" s="8" t="s">
        <v>99</v>
      </c>
      <c r="F3" s="2"/>
      <c r="G3" s="3"/>
      <c r="H3" s="3"/>
      <c r="I3" s="17" t="s">
        <v>1</v>
      </c>
      <c r="J3" s="2"/>
      <c r="K3" s="15">
        <v>42989</v>
      </c>
      <c r="L3" s="3" t="s">
        <v>96</v>
      </c>
      <c r="M3" s="2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</row>
    <row r="4" spans="1:25" x14ac:dyDescent="0.25">
      <c r="A4" s="3">
        <v>3</v>
      </c>
      <c r="B4" s="17" t="s">
        <v>100</v>
      </c>
      <c r="C4" s="2"/>
      <c r="D4" s="3" t="s">
        <v>26</v>
      </c>
      <c r="E4" s="8" t="s">
        <v>211</v>
      </c>
      <c r="F4" s="2"/>
      <c r="G4" s="3" t="s">
        <v>126</v>
      </c>
      <c r="H4" s="3" t="s">
        <v>25</v>
      </c>
      <c r="I4" s="2" t="s">
        <v>101</v>
      </c>
      <c r="J4" s="2"/>
      <c r="K4" s="15">
        <v>42989</v>
      </c>
      <c r="L4" s="3" t="s">
        <v>21</v>
      </c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x14ac:dyDescent="0.25">
      <c r="A5" s="3">
        <v>4</v>
      </c>
      <c r="B5" s="17" t="s">
        <v>102</v>
      </c>
      <c r="C5" s="2"/>
      <c r="D5" s="3" t="s">
        <v>26</v>
      </c>
      <c r="E5" s="8"/>
      <c r="F5" s="2" t="s">
        <v>103</v>
      </c>
      <c r="G5" s="3"/>
      <c r="H5" s="3"/>
      <c r="I5" s="2" t="s">
        <v>114</v>
      </c>
      <c r="J5" s="2"/>
      <c r="K5" s="15">
        <v>42989</v>
      </c>
      <c r="L5" s="3" t="s">
        <v>21</v>
      </c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s="31" customFormat="1" x14ac:dyDescent="0.25">
      <c r="A6" s="27">
        <v>5</v>
      </c>
      <c r="B6" s="28" t="s">
        <v>104</v>
      </c>
      <c r="C6" s="28"/>
      <c r="D6" s="27" t="s">
        <v>26</v>
      </c>
      <c r="E6" s="29"/>
      <c r="F6" s="28" t="s">
        <v>105</v>
      </c>
      <c r="G6" s="27"/>
      <c r="H6" s="27"/>
      <c r="I6" s="28" t="s">
        <v>29</v>
      </c>
      <c r="J6" s="28"/>
      <c r="K6" s="30">
        <v>42991</v>
      </c>
      <c r="L6" s="27" t="s">
        <v>96</v>
      </c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</row>
    <row r="7" spans="1:25" x14ac:dyDescent="0.25">
      <c r="A7" s="3">
        <v>6</v>
      </c>
      <c r="B7" s="2" t="s">
        <v>106</v>
      </c>
      <c r="C7" s="2"/>
      <c r="D7" s="3" t="s">
        <v>26</v>
      </c>
      <c r="E7" s="8" t="s">
        <v>107</v>
      </c>
      <c r="F7" s="2"/>
      <c r="G7" s="3" t="s">
        <v>156</v>
      </c>
      <c r="H7" s="3" t="s">
        <v>25</v>
      </c>
      <c r="I7" s="2" t="s">
        <v>1</v>
      </c>
      <c r="J7" s="2"/>
      <c r="K7" s="15">
        <v>42991</v>
      </c>
      <c r="L7" s="3" t="s">
        <v>21</v>
      </c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A8" s="3">
        <v>7</v>
      </c>
      <c r="B8" s="2" t="s">
        <v>202</v>
      </c>
      <c r="C8" s="2"/>
      <c r="D8" s="3" t="s">
        <v>26</v>
      </c>
      <c r="E8" s="8" t="s">
        <v>116</v>
      </c>
      <c r="F8" s="2" t="s">
        <v>108</v>
      </c>
      <c r="G8" s="3" t="s">
        <v>156</v>
      </c>
      <c r="H8" s="3" t="s">
        <v>25</v>
      </c>
      <c r="I8" s="2" t="s">
        <v>29</v>
      </c>
      <c r="J8" s="2"/>
      <c r="K8" s="15">
        <v>42992</v>
      </c>
      <c r="L8" s="3" t="s">
        <v>39</v>
      </c>
      <c r="M8" s="2"/>
      <c r="N8" s="2">
        <v>4</v>
      </c>
      <c r="O8" s="2">
        <v>11</v>
      </c>
      <c r="P8" s="2">
        <v>5</v>
      </c>
      <c r="Q8" s="2">
        <v>12</v>
      </c>
      <c r="R8" s="2">
        <v>17</v>
      </c>
      <c r="S8" s="2">
        <v>3</v>
      </c>
      <c r="T8" s="2">
        <v>12</v>
      </c>
      <c r="U8" s="2">
        <v>32</v>
      </c>
      <c r="V8" s="2">
        <v>32</v>
      </c>
      <c r="W8" s="2">
        <v>140</v>
      </c>
      <c r="X8" s="2">
        <v>100</v>
      </c>
      <c r="Y8" s="2">
        <v>240</v>
      </c>
    </row>
    <row r="9" spans="1:25" x14ac:dyDescent="0.25">
      <c r="A9" s="3">
        <v>8</v>
      </c>
      <c r="B9" s="2" t="s">
        <v>109</v>
      </c>
      <c r="C9" s="2"/>
      <c r="D9" s="3" t="s">
        <v>26</v>
      </c>
      <c r="E9" s="8" t="s">
        <v>127</v>
      </c>
      <c r="F9" s="2" t="s">
        <v>110</v>
      </c>
      <c r="G9" s="3" t="s">
        <v>156</v>
      </c>
      <c r="H9" s="3" t="s">
        <v>25</v>
      </c>
      <c r="I9" s="2" t="s">
        <v>114</v>
      </c>
      <c r="J9" s="2"/>
      <c r="K9" s="15">
        <v>42993</v>
      </c>
      <c r="L9" s="3" t="s">
        <v>21</v>
      </c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A10" s="3">
        <v>9</v>
      </c>
      <c r="B10" s="2" t="s">
        <v>111</v>
      </c>
      <c r="C10" s="2"/>
      <c r="D10" s="3"/>
      <c r="E10" s="8"/>
      <c r="F10" s="2" t="s">
        <v>112</v>
      </c>
      <c r="G10" s="3"/>
      <c r="H10" s="3"/>
      <c r="I10" s="2" t="s">
        <v>29</v>
      </c>
      <c r="J10" s="2"/>
      <c r="K10" s="15">
        <v>42992</v>
      </c>
      <c r="L10" s="3" t="s">
        <v>21</v>
      </c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s="31" customFormat="1" x14ac:dyDescent="0.25">
      <c r="A11" s="27">
        <v>10</v>
      </c>
      <c r="B11" s="28" t="s">
        <v>79</v>
      </c>
      <c r="C11" s="28"/>
      <c r="D11" s="27" t="s">
        <v>26</v>
      </c>
      <c r="E11" s="29"/>
      <c r="F11" s="28" t="s">
        <v>79</v>
      </c>
      <c r="G11" s="27"/>
      <c r="H11" s="27"/>
      <c r="I11" s="28" t="s">
        <v>29</v>
      </c>
      <c r="J11" s="28"/>
      <c r="K11" s="30">
        <v>42994</v>
      </c>
      <c r="L11" s="27" t="s">
        <v>96</v>
      </c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</row>
    <row r="12" spans="1:25" x14ac:dyDescent="0.25">
      <c r="A12" s="3">
        <v>11</v>
      </c>
      <c r="B12" s="2" t="s">
        <v>113</v>
      </c>
      <c r="C12" s="2"/>
      <c r="D12" s="3" t="s">
        <v>26</v>
      </c>
      <c r="E12" s="8"/>
      <c r="F12" s="2" t="s">
        <v>113</v>
      </c>
      <c r="G12" s="3" t="s">
        <v>156</v>
      </c>
      <c r="H12" s="3"/>
      <c r="I12" s="2" t="s">
        <v>114</v>
      </c>
      <c r="J12" s="2"/>
      <c r="K12" s="15">
        <v>42995</v>
      </c>
      <c r="L12" s="3" t="s">
        <v>21</v>
      </c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A13" s="3">
        <v>12</v>
      </c>
      <c r="B13" s="2" t="s">
        <v>115</v>
      </c>
      <c r="C13" s="2"/>
      <c r="D13" s="3"/>
      <c r="E13" s="8"/>
      <c r="F13" s="2"/>
      <c r="G13" s="3" t="s">
        <v>156</v>
      </c>
      <c r="H13" s="3"/>
      <c r="I13" s="2" t="s">
        <v>114</v>
      </c>
      <c r="J13" s="2"/>
      <c r="K13" s="15">
        <v>42995</v>
      </c>
      <c r="L13" s="3" t="s">
        <v>21</v>
      </c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A14" s="3">
        <v>13</v>
      </c>
      <c r="B14" s="2" t="s">
        <v>117</v>
      </c>
      <c r="C14" s="2"/>
      <c r="D14" s="3" t="s">
        <v>30</v>
      </c>
      <c r="E14" s="8"/>
      <c r="F14" s="2" t="s">
        <v>117</v>
      </c>
      <c r="G14" s="3" t="s">
        <v>156</v>
      </c>
      <c r="H14" s="3"/>
      <c r="I14" s="2" t="s">
        <v>29</v>
      </c>
      <c r="J14" s="2"/>
      <c r="K14" s="15">
        <v>42992</v>
      </c>
      <c r="L14" s="3" t="s">
        <v>21</v>
      </c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A15" s="3">
        <v>14</v>
      </c>
      <c r="B15" s="2" t="s">
        <v>120</v>
      </c>
      <c r="C15" s="2"/>
      <c r="D15" s="3"/>
      <c r="E15" s="8"/>
      <c r="F15" s="2" t="s">
        <v>119</v>
      </c>
      <c r="G15" s="3"/>
      <c r="H15" s="3"/>
      <c r="I15" s="2" t="s">
        <v>29</v>
      </c>
      <c r="J15" s="2"/>
      <c r="K15" s="15">
        <v>42996</v>
      </c>
      <c r="L15" s="3" t="s">
        <v>96</v>
      </c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A16" s="3">
        <v>15</v>
      </c>
      <c r="B16" s="2" t="s">
        <v>121</v>
      </c>
      <c r="C16" s="2"/>
      <c r="D16" s="3" t="s">
        <v>30</v>
      </c>
      <c r="E16" s="8" t="s">
        <v>122</v>
      </c>
      <c r="F16" s="2"/>
      <c r="G16" s="3"/>
      <c r="H16" s="3"/>
      <c r="I16" s="2" t="s">
        <v>1</v>
      </c>
      <c r="J16" s="2" t="s">
        <v>124</v>
      </c>
      <c r="K16" s="15">
        <v>42996</v>
      </c>
      <c r="L16" s="3" t="s">
        <v>96</v>
      </c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1:25" x14ac:dyDescent="0.25">
      <c r="A17" s="3">
        <v>16</v>
      </c>
      <c r="B17" s="17" t="s">
        <v>212</v>
      </c>
      <c r="C17" s="2"/>
      <c r="D17" s="3" t="s">
        <v>26</v>
      </c>
      <c r="E17" s="8" t="s">
        <v>158</v>
      </c>
      <c r="F17" s="2" t="s">
        <v>123</v>
      </c>
      <c r="G17" s="3" t="s">
        <v>156</v>
      </c>
      <c r="H17" s="3" t="s">
        <v>25</v>
      </c>
      <c r="I17" s="2" t="s">
        <v>114</v>
      </c>
      <c r="J17" s="2" t="s">
        <v>124</v>
      </c>
      <c r="K17" s="15">
        <v>42997</v>
      </c>
      <c r="L17" s="3" t="s">
        <v>21</v>
      </c>
      <c r="M17" s="2"/>
      <c r="N17" s="42">
        <v>4</v>
      </c>
      <c r="O17" s="42">
        <v>12</v>
      </c>
      <c r="P17" s="42">
        <v>12</v>
      </c>
      <c r="Q17" s="42">
        <v>11</v>
      </c>
      <c r="R17" s="42">
        <v>20</v>
      </c>
      <c r="S17" s="42">
        <v>2</v>
      </c>
      <c r="T17" s="42">
        <v>16</v>
      </c>
      <c r="U17" s="42">
        <v>39</v>
      </c>
      <c r="V17" s="42">
        <v>38</v>
      </c>
      <c r="W17" s="42">
        <v>180</v>
      </c>
      <c r="X17" s="42">
        <v>140</v>
      </c>
      <c r="Y17" s="42">
        <v>320</v>
      </c>
    </row>
    <row r="18" spans="1:25" x14ac:dyDescent="0.25">
      <c r="A18" s="3">
        <v>17</v>
      </c>
      <c r="B18" s="17" t="s">
        <v>135</v>
      </c>
      <c r="C18" s="2"/>
      <c r="D18" s="3" t="s">
        <v>26</v>
      </c>
      <c r="E18" s="8" t="s">
        <v>157</v>
      </c>
      <c r="F18" s="2"/>
      <c r="G18" s="3" t="s">
        <v>156</v>
      </c>
      <c r="H18" s="3" t="s">
        <v>25</v>
      </c>
      <c r="I18" s="2" t="s">
        <v>114</v>
      </c>
      <c r="J18" s="2" t="s">
        <v>124</v>
      </c>
      <c r="K18" s="15">
        <v>42997</v>
      </c>
      <c r="L18" s="3" t="s">
        <v>21</v>
      </c>
      <c r="M18" s="2"/>
      <c r="N18" s="42">
        <v>0</v>
      </c>
      <c r="O18" s="42">
        <v>14</v>
      </c>
      <c r="P18" s="42">
        <v>8</v>
      </c>
      <c r="Q18" s="42">
        <v>7</v>
      </c>
      <c r="R18" s="42">
        <v>15</v>
      </c>
      <c r="S18" s="42">
        <v>5</v>
      </c>
      <c r="T18" s="42">
        <v>19</v>
      </c>
      <c r="U18" s="42">
        <v>29</v>
      </c>
      <c r="V18" s="42">
        <v>39</v>
      </c>
      <c r="W18" s="42">
        <v>125</v>
      </c>
      <c r="X18" s="42">
        <v>145</v>
      </c>
      <c r="Y18" s="42">
        <v>270</v>
      </c>
    </row>
    <row r="19" spans="1:25" x14ac:dyDescent="0.25">
      <c r="A19" s="3">
        <v>18</v>
      </c>
      <c r="B19" s="2" t="s">
        <v>125</v>
      </c>
      <c r="C19" s="2"/>
      <c r="D19" s="3" t="s">
        <v>26</v>
      </c>
      <c r="E19" s="8" t="s">
        <v>128</v>
      </c>
      <c r="F19" s="2"/>
      <c r="G19" s="3" t="s">
        <v>126</v>
      </c>
      <c r="H19" s="3" t="s">
        <v>25</v>
      </c>
      <c r="I19" s="2" t="s">
        <v>1</v>
      </c>
      <c r="J19" s="2" t="s">
        <v>124</v>
      </c>
      <c r="K19" s="15">
        <v>42997</v>
      </c>
      <c r="L19" s="3" t="s">
        <v>21</v>
      </c>
      <c r="M19" s="2" t="s">
        <v>129</v>
      </c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</row>
    <row r="20" spans="1:25" x14ac:dyDescent="0.25">
      <c r="A20" s="3">
        <v>19</v>
      </c>
      <c r="B20" s="2" t="s">
        <v>150</v>
      </c>
      <c r="C20" s="2"/>
      <c r="D20" s="3" t="s">
        <v>26</v>
      </c>
      <c r="E20" s="8" t="s">
        <v>134</v>
      </c>
      <c r="F20" s="2"/>
      <c r="G20" s="3"/>
      <c r="H20" s="3"/>
      <c r="I20" s="2" t="s">
        <v>1</v>
      </c>
      <c r="J20" s="2" t="s">
        <v>124</v>
      </c>
      <c r="K20" s="15">
        <v>42999</v>
      </c>
      <c r="L20" s="3" t="s">
        <v>21</v>
      </c>
      <c r="M20" s="2"/>
      <c r="N20" s="42">
        <v>0</v>
      </c>
      <c r="O20" s="42">
        <v>6</v>
      </c>
      <c r="P20" s="42">
        <v>3</v>
      </c>
      <c r="Q20" s="42">
        <v>7</v>
      </c>
      <c r="R20" s="42">
        <v>14</v>
      </c>
      <c r="S20" s="42">
        <v>3</v>
      </c>
      <c r="T20" s="42">
        <v>10</v>
      </c>
      <c r="U20" s="42">
        <v>16</v>
      </c>
      <c r="V20" s="42">
        <v>27</v>
      </c>
      <c r="W20" s="42">
        <v>55</v>
      </c>
      <c r="X20" s="42">
        <v>70</v>
      </c>
      <c r="Y20" s="42">
        <v>125</v>
      </c>
    </row>
    <row r="21" spans="1:25" x14ac:dyDescent="0.25">
      <c r="A21" s="3">
        <v>20</v>
      </c>
      <c r="B21" s="2" t="s">
        <v>131</v>
      </c>
      <c r="C21" s="2"/>
      <c r="D21" s="3" t="s">
        <v>26</v>
      </c>
      <c r="E21" s="33" t="s">
        <v>130</v>
      </c>
      <c r="F21" s="2"/>
      <c r="G21" s="3"/>
      <c r="H21" s="3"/>
      <c r="I21" s="2" t="s">
        <v>1</v>
      </c>
      <c r="J21" s="2" t="s">
        <v>124</v>
      </c>
      <c r="K21" s="15">
        <v>42999</v>
      </c>
      <c r="L21" s="3" t="s">
        <v>21</v>
      </c>
      <c r="M21" s="2"/>
      <c r="N21" s="42">
        <v>2</v>
      </c>
      <c r="O21" s="42">
        <v>6</v>
      </c>
      <c r="P21" s="42">
        <v>12</v>
      </c>
      <c r="Q21" s="42">
        <v>7</v>
      </c>
      <c r="R21" s="42">
        <v>11</v>
      </c>
      <c r="S21" s="42">
        <v>6</v>
      </c>
      <c r="T21" s="42">
        <v>9</v>
      </c>
      <c r="U21" s="42">
        <v>27</v>
      </c>
      <c r="V21" s="42">
        <v>26</v>
      </c>
      <c r="W21" s="42">
        <v>115</v>
      </c>
      <c r="X21" s="42">
        <v>65</v>
      </c>
      <c r="Y21" s="42">
        <v>180</v>
      </c>
    </row>
    <row r="22" spans="1:25" x14ac:dyDescent="0.25">
      <c r="A22" s="3">
        <v>21</v>
      </c>
      <c r="B22" s="2" t="s">
        <v>132</v>
      </c>
      <c r="C22" s="2"/>
      <c r="D22" s="3" t="s">
        <v>26</v>
      </c>
      <c r="E22" s="33"/>
      <c r="F22" s="2" t="s">
        <v>132</v>
      </c>
      <c r="G22" s="3"/>
      <c r="H22" s="3"/>
      <c r="I22" s="2" t="s">
        <v>29</v>
      </c>
      <c r="J22" s="2" t="s">
        <v>124</v>
      </c>
      <c r="K22" s="15">
        <v>43002</v>
      </c>
      <c r="L22" s="3" t="s">
        <v>21</v>
      </c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A23" s="3">
        <v>22</v>
      </c>
      <c r="B23" s="2" t="s">
        <v>133</v>
      </c>
      <c r="C23" s="2"/>
      <c r="D23" s="3" t="s">
        <v>26</v>
      </c>
      <c r="E23" s="8"/>
      <c r="F23" s="2" t="s">
        <v>133</v>
      </c>
      <c r="G23" s="3" t="s">
        <v>126</v>
      </c>
      <c r="H23" s="3" t="s">
        <v>25</v>
      </c>
      <c r="I23" s="2" t="s">
        <v>29</v>
      </c>
      <c r="J23" s="2" t="s">
        <v>124</v>
      </c>
      <c r="K23" s="15">
        <v>43002</v>
      </c>
      <c r="L23" s="3" t="s">
        <v>21</v>
      </c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A24" s="3">
        <v>23</v>
      </c>
      <c r="B24" s="2" t="s">
        <v>152</v>
      </c>
      <c r="C24" s="2"/>
      <c r="D24" s="3" t="s">
        <v>26</v>
      </c>
      <c r="E24" s="8"/>
      <c r="F24" s="2" t="s">
        <v>151</v>
      </c>
      <c r="G24" s="3"/>
      <c r="H24" s="3"/>
      <c r="I24" s="2" t="s">
        <v>29</v>
      </c>
      <c r="J24" s="2" t="s">
        <v>124</v>
      </c>
      <c r="K24" s="15">
        <v>43004</v>
      </c>
      <c r="L24" s="3" t="s">
        <v>96</v>
      </c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A25" s="3">
        <v>24</v>
      </c>
      <c r="B25" s="2" t="s">
        <v>180</v>
      </c>
      <c r="C25" s="2"/>
      <c r="D25" s="3" t="s">
        <v>30</v>
      </c>
      <c r="E25" s="8" t="s">
        <v>177</v>
      </c>
      <c r="F25" s="2" t="s">
        <v>91</v>
      </c>
      <c r="G25" s="3" t="s">
        <v>156</v>
      </c>
      <c r="H25" s="3" t="s">
        <v>25</v>
      </c>
      <c r="I25" s="2" t="s">
        <v>29</v>
      </c>
      <c r="J25" s="2" t="s">
        <v>124</v>
      </c>
      <c r="K25" s="15">
        <v>43004</v>
      </c>
      <c r="L25" s="3" t="s">
        <v>96</v>
      </c>
      <c r="M25" s="2"/>
      <c r="N25" s="2">
        <v>2</v>
      </c>
      <c r="O25" s="2">
        <v>12</v>
      </c>
      <c r="P25" s="2">
        <v>8</v>
      </c>
      <c r="Q25" s="2">
        <v>9</v>
      </c>
      <c r="R25" s="2">
        <v>15</v>
      </c>
      <c r="S25" s="2">
        <v>3</v>
      </c>
      <c r="T25" s="2">
        <v>12</v>
      </c>
      <c r="U25" s="2">
        <v>31</v>
      </c>
      <c r="V25" s="2">
        <v>30</v>
      </c>
      <c r="W25" s="2">
        <v>135</v>
      </c>
      <c r="X25" s="2">
        <v>90</v>
      </c>
      <c r="Y25" s="2">
        <v>225</v>
      </c>
    </row>
    <row r="26" spans="1:25" x14ac:dyDescent="0.25">
      <c r="A26" s="3">
        <v>25</v>
      </c>
      <c r="B26" s="2" t="s">
        <v>153</v>
      </c>
      <c r="C26" s="2"/>
      <c r="D26" s="3" t="s">
        <v>26</v>
      </c>
      <c r="E26" s="8"/>
      <c r="F26" s="2" t="s">
        <v>154</v>
      </c>
      <c r="G26" s="3"/>
      <c r="H26" s="3"/>
      <c r="I26" s="2" t="s">
        <v>29</v>
      </c>
      <c r="J26" s="2" t="s">
        <v>124</v>
      </c>
      <c r="K26" s="15">
        <v>43005</v>
      </c>
      <c r="L26" s="3" t="s">
        <v>21</v>
      </c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A27" s="3">
        <v>26</v>
      </c>
      <c r="B27" s="2" t="s">
        <v>191</v>
      </c>
      <c r="C27" s="2"/>
      <c r="D27" s="3" t="s">
        <v>26</v>
      </c>
      <c r="E27" s="8" t="s">
        <v>192</v>
      </c>
      <c r="F27" s="2" t="s">
        <v>155</v>
      </c>
      <c r="G27" s="3" t="s">
        <v>156</v>
      </c>
      <c r="H27" s="3" t="s">
        <v>25</v>
      </c>
      <c r="I27" s="2" t="s">
        <v>29</v>
      </c>
      <c r="J27" s="2" t="s">
        <v>124</v>
      </c>
      <c r="K27" s="15">
        <v>43005</v>
      </c>
      <c r="L27" s="3" t="s">
        <v>96</v>
      </c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A28" s="3">
        <v>27</v>
      </c>
      <c r="B28" s="2" t="s">
        <v>159</v>
      </c>
      <c r="C28" s="2"/>
      <c r="D28" s="3" t="s">
        <v>26</v>
      </c>
      <c r="E28" s="8" t="s">
        <v>160</v>
      </c>
      <c r="F28" s="2"/>
      <c r="G28" s="3" t="s">
        <v>156</v>
      </c>
      <c r="H28" s="3" t="s">
        <v>25</v>
      </c>
      <c r="I28" s="2" t="s">
        <v>1</v>
      </c>
      <c r="J28" s="2" t="s">
        <v>124</v>
      </c>
      <c r="K28" s="15">
        <v>43006</v>
      </c>
      <c r="L28" s="3" t="s">
        <v>96</v>
      </c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A29" s="3">
        <v>28</v>
      </c>
      <c r="B29" s="2" t="s">
        <v>164</v>
      </c>
      <c r="C29" s="2"/>
      <c r="D29" s="3" t="s">
        <v>26</v>
      </c>
      <c r="E29" s="8" t="s">
        <v>161</v>
      </c>
      <c r="F29" s="2"/>
      <c r="G29" s="3" t="s">
        <v>156</v>
      </c>
      <c r="H29" s="3" t="s">
        <v>25</v>
      </c>
      <c r="I29" s="2" t="s">
        <v>1</v>
      </c>
      <c r="J29" s="2" t="s">
        <v>124</v>
      </c>
      <c r="K29" s="15">
        <v>43006</v>
      </c>
      <c r="L29" s="3" t="s">
        <v>96</v>
      </c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A30" s="3">
        <v>29</v>
      </c>
      <c r="B30" s="2" t="s">
        <v>163</v>
      </c>
      <c r="C30" s="2"/>
      <c r="D30" s="3" t="s">
        <v>26</v>
      </c>
      <c r="E30" s="8" t="s">
        <v>162</v>
      </c>
      <c r="F30" s="2"/>
      <c r="G30" s="3" t="s">
        <v>156</v>
      </c>
      <c r="H30" s="3"/>
      <c r="I30" s="2" t="s">
        <v>1</v>
      </c>
      <c r="J30" s="2" t="s">
        <v>124</v>
      </c>
      <c r="K30" s="15">
        <v>43006</v>
      </c>
      <c r="L30" s="3" t="s">
        <v>96</v>
      </c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A31" s="3">
        <v>30</v>
      </c>
      <c r="B31" s="2" t="s">
        <v>183</v>
      </c>
      <c r="C31" s="2"/>
      <c r="D31" s="3" t="s">
        <v>26</v>
      </c>
      <c r="E31" s="8" t="s">
        <v>184</v>
      </c>
      <c r="F31" s="2" t="s">
        <v>165</v>
      </c>
      <c r="G31" s="3" t="s">
        <v>126</v>
      </c>
      <c r="H31" s="3" t="s">
        <v>25</v>
      </c>
      <c r="I31" s="2" t="s">
        <v>29</v>
      </c>
      <c r="J31" s="2" t="s">
        <v>124</v>
      </c>
      <c r="K31" s="15">
        <v>43006</v>
      </c>
      <c r="L31" s="3" t="s">
        <v>21</v>
      </c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A32" s="3">
        <v>31</v>
      </c>
      <c r="B32" s="2" t="s">
        <v>173</v>
      </c>
      <c r="C32" s="2"/>
      <c r="D32" s="3" t="s">
        <v>26</v>
      </c>
      <c r="E32" s="8"/>
      <c r="F32" s="2" t="s">
        <v>174</v>
      </c>
      <c r="G32" s="3"/>
      <c r="H32" s="3"/>
      <c r="I32" s="2" t="s">
        <v>29</v>
      </c>
      <c r="J32" s="2" t="s">
        <v>124</v>
      </c>
      <c r="K32" s="15">
        <v>42998</v>
      </c>
      <c r="L32" s="3" t="s">
        <v>96</v>
      </c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1:25" x14ac:dyDescent="0.25">
      <c r="A33" s="3">
        <v>31</v>
      </c>
      <c r="B33" s="2" t="s">
        <v>166</v>
      </c>
      <c r="C33" s="2"/>
      <c r="D33" s="3" t="s">
        <v>26</v>
      </c>
      <c r="E33" s="8"/>
      <c r="F33" s="2" t="s">
        <v>166</v>
      </c>
      <c r="G33" s="3"/>
      <c r="H33" s="3"/>
      <c r="I33" s="2" t="s">
        <v>29</v>
      </c>
      <c r="J33" s="2" t="s">
        <v>124</v>
      </c>
      <c r="K33" s="15">
        <v>43003</v>
      </c>
      <c r="L33" s="3" t="s">
        <v>96</v>
      </c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spans="1:25" x14ac:dyDescent="0.25">
      <c r="A34" s="3">
        <v>32</v>
      </c>
      <c r="B34" s="2" t="s">
        <v>167</v>
      </c>
      <c r="C34" s="2"/>
      <c r="D34" s="3" t="s">
        <v>30</v>
      </c>
      <c r="E34" s="8"/>
      <c r="F34" s="2" t="s">
        <v>168</v>
      </c>
      <c r="G34" s="3"/>
      <c r="H34" s="3"/>
      <c r="I34" s="2" t="s">
        <v>29</v>
      </c>
      <c r="J34" s="2" t="s">
        <v>124</v>
      </c>
      <c r="K34" s="15">
        <v>43004</v>
      </c>
      <c r="L34" s="3" t="s">
        <v>96</v>
      </c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spans="1:25" x14ac:dyDescent="0.25">
      <c r="A35" s="3">
        <v>33</v>
      </c>
      <c r="B35" s="2" t="s">
        <v>169</v>
      </c>
      <c r="C35" s="2"/>
      <c r="D35" s="3" t="s">
        <v>26</v>
      </c>
      <c r="E35" s="8"/>
      <c r="F35" s="2" t="s">
        <v>169</v>
      </c>
      <c r="G35" s="3"/>
      <c r="H35" s="3"/>
      <c r="I35" s="2" t="s">
        <v>29</v>
      </c>
      <c r="J35" s="2" t="s">
        <v>124</v>
      </c>
      <c r="K35" s="15">
        <v>43005</v>
      </c>
      <c r="L35" s="3" t="s">
        <v>96</v>
      </c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spans="1:25" x14ac:dyDescent="0.25">
      <c r="A36" s="3">
        <v>34</v>
      </c>
      <c r="B36" s="2" t="s">
        <v>187</v>
      </c>
      <c r="C36" s="2"/>
      <c r="D36" s="3" t="s">
        <v>26</v>
      </c>
      <c r="E36" s="8" t="s">
        <v>188</v>
      </c>
      <c r="F36" s="2" t="s">
        <v>170</v>
      </c>
      <c r="G36" s="3" t="s">
        <v>156</v>
      </c>
      <c r="H36" s="3" t="s">
        <v>25</v>
      </c>
      <c r="I36" s="2" t="s">
        <v>29</v>
      </c>
      <c r="J36" s="2" t="s">
        <v>124</v>
      </c>
      <c r="K36" s="15">
        <v>43006</v>
      </c>
      <c r="L36" s="3" t="s">
        <v>96</v>
      </c>
      <c r="M36" s="2"/>
      <c r="N36" s="2">
        <v>4</v>
      </c>
      <c r="O36" s="2">
        <v>9</v>
      </c>
      <c r="P36" s="2">
        <v>9</v>
      </c>
      <c r="Q36" s="2">
        <v>8</v>
      </c>
      <c r="R36" s="2">
        <v>19</v>
      </c>
      <c r="S36" s="2">
        <v>1</v>
      </c>
      <c r="T36" s="2">
        <v>15</v>
      </c>
      <c r="U36" s="2">
        <v>30</v>
      </c>
      <c r="V36" s="2">
        <v>35</v>
      </c>
      <c r="W36" s="2">
        <v>130</v>
      </c>
      <c r="X36" s="2">
        <v>120</v>
      </c>
      <c r="Y36" s="2">
        <v>250</v>
      </c>
    </row>
    <row r="37" spans="1:25" x14ac:dyDescent="0.25">
      <c r="A37" s="3">
        <v>35</v>
      </c>
      <c r="B37" s="2" t="s">
        <v>171</v>
      </c>
      <c r="C37" s="2"/>
      <c r="D37" s="3"/>
      <c r="E37" s="8"/>
      <c r="F37" s="2" t="s">
        <v>172</v>
      </c>
      <c r="G37" s="3"/>
      <c r="H37" s="3"/>
      <c r="I37" s="2" t="s">
        <v>29</v>
      </c>
      <c r="J37" s="2" t="s">
        <v>124</v>
      </c>
      <c r="K37" s="15">
        <v>43007</v>
      </c>
      <c r="L37" s="3" t="s">
        <v>96</v>
      </c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spans="1:25" x14ac:dyDescent="0.25">
      <c r="A38" s="3">
        <v>36</v>
      </c>
      <c r="B38" s="2" t="s">
        <v>175</v>
      </c>
      <c r="C38" s="2"/>
      <c r="D38" s="3" t="s">
        <v>30</v>
      </c>
      <c r="E38" s="8"/>
      <c r="F38" s="2" t="s">
        <v>175</v>
      </c>
      <c r="G38" s="3"/>
      <c r="H38" s="3"/>
      <c r="I38" s="2" t="s">
        <v>29</v>
      </c>
      <c r="J38" s="2" t="s">
        <v>124</v>
      </c>
      <c r="K38" s="15">
        <v>43007</v>
      </c>
      <c r="L38" s="3" t="s">
        <v>96</v>
      </c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spans="1:25" ht="30" x14ac:dyDescent="0.25">
      <c r="A39" s="3">
        <v>37</v>
      </c>
      <c r="B39" s="2" t="s">
        <v>176</v>
      </c>
      <c r="C39" s="2"/>
      <c r="D39" s="3" t="s">
        <v>26</v>
      </c>
      <c r="E39" s="33" t="s">
        <v>220</v>
      </c>
      <c r="F39" s="2" t="s">
        <v>219</v>
      </c>
      <c r="G39" s="3" t="s">
        <v>156</v>
      </c>
      <c r="H39" s="3"/>
      <c r="I39" s="2" t="s">
        <v>1</v>
      </c>
      <c r="J39" s="2" t="s">
        <v>124</v>
      </c>
      <c r="K39" s="15">
        <v>43007</v>
      </c>
      <c r="L39" s="3" t="s">
        <v>96</v>
      </c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spans="1:25" x14ac:dyDescent="0.25">
      <c r="A40" s="3">
        <v>38</v>
      </c>
      <c r="B40" s="2" t="s">
        <v>213</v>
      </c>
      <c r="C40" s="2"/>
      <c r="D40" s="3" t="s">
        <v>26</v>
      </c>
      <c r="E40" s="8"/>
      <c r="F40" s="2"/>
      <c r="G40" s="3" t="s">
        <v>156</v>
      </c>
      <c r="H40" s="3"/>
      <c r="I40" s="2" t="s">
        <v>1</v>
      </c>
      <c r="J40" s="2" t="s">
        <v>124</v>
      </c>
      <c r="K40" s="15">
        <v>43007</v>
      </c>
      <c r="L40" s="3" t="s">
        <v>215</v>
      </c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spans="1:25" x14ac:dyDescent="0.25">
      <c r="A41" s="3">
        <v>39</v>
      </c>
      <c r="B41" s="2" t="s">
        <v>214</v>
      </c>
      <c r="C41" s="2"/>
      <c r="D41" s="3" t="s">
        <v>26</v>
      </c>
      <c r="E41" s="8"/>
      <c r="F41" s="2"/>
      <c r="G41" s="3" t="s">
        <v>156</v>
      </c>
      <c r="H41" s="3"/>
      <c r="I41" s="2" t="s">
        <v>1</v>
      </c>
      <c r="J41" s="2" t="s">
        <v>124</v>
      </c>
      <c r="K41" s="15">
        <v>43007</v>
      </c>
      <c r="L41" s="3" t="s">
        <v>96</v>
      </c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spans="1:25" x14ac:dyDescent="0.25">
      <c r="A42" s="3">
        <v>40</v>
      </c>
      <c r="B42" s="2" t="s">
        <v>178</v>
      </c>
      <c r="C42" s="2"/>
      <c r="D42" s="3" t="s">
        <v>26</v>
      </c>
      <c r="E42" s="8"/>
      <c r="F42" s="2" t="s">
        <v>179</v>
      </c>
      <c r="G42" s="3"/>
      <c r="H42" s="3"/>
      <c r="I42" s="2" t="s">
        <v>29</v>
      </c>
      <c r="J42" s="2" t="s">
        <v>124</v>
      </c>
      <c r="K42" s="15">
        <v>43008</v>
      </c>
      <c r="L42" s="3" t="s">
        <v>96</v>
      </c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spans="1:25" x14ac:dyDescent="0.25">
      <c r="A43" s="3">
        <v>41</v>
      </c>
      <c r="B43" s="2" t="s">
        <v>181</v>
      </c>
      <c r="C43" s="2"/>
      <c r="D43" s="3" t="s">
        <v>30</v>
      </c>
      <c r="E43" s="8"/>
      <c r="F43" s="2" t="s">
        <v>181</v>
      </c>
      <c r="G43" s="3" t="s">
        <v>156</v>
      </c>
      <c r="H43" s="3" t="s">
        <v>25</v>
      </c>
      <c r="I43" s="2" t="s">
        <v>29</v>
      </c>
      <c r="J43" s="2" t="s">
        <v>124</v>
      </c>
      <c r="K43" s="15">
        <v>43008</v>
      </c>
      <c r="L43" s="3" t="s">
        <v>21</v>
      </c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spans="1:25" x14ac:dyDescent="0.25">
      <c r="A44" s="3">
        <v>42</v>
      </c>
      <c r="B44" s="2" t="s">
        <v>182</v>
      </c>
      <c r="C44" s="2"/>
      <c r="D44" s="3" t="s">
        <v>26</v>
      </c>
      <c r="E44" s="8" t="s">
        <v>185</v>
      </c>
      <c r="F44" s="2"/>
      <c r="G44" s="3" t="s">
        <v>126</v>
      </c>
      <c r="H44" s="3" t="s">
        <v>25</v>
      </c>
      <c r="I44" s="2" t="s">
        <v>1</v>
      </c>
      <c r="J44" s="2" t="s">
        <v>124</v>
      </c>
      <c r="K44" s="15">
        <v>43008</v>
      </c>
      <c r="L44" s="3" t="s">
        <v>96</v>
      </c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spans="1:25" x14ac:dyDescent="0.25">
      <c r="A45" s="3">
        <v>43</v>
      </c>
      <c r="B45" s="2" t="s">
        <v>186</v>
      </c>
      <c r="C45" s="2"/>
      <c r="D45" s="3" t="s">
        <v>26</v>
      </c>
      <c r="E45" s="8"/>
      <c r="F45" s="2" t="s">
        <v>186</v>
      </c>
      <c r="G45" s="3"/>
      <c r="H45" s="3"/>
      <c r="I45" s="2" t="s">
        <v>29</v>
      </c>
      <c r="J45" s="2" t="s">
        <v>124</v>
      </c>
      <c r="K45" s="15">
        <v>43008</v>
      </c>
      <c r="L45" s="3" t="s">
        <v>96</v>
      </c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spans="1:25" x14ac:dyDescent="0.25">
      <c r="A46" s="3">
        <v>44</v>
      </c>
      <c r="B46" s="2" t="s">
        <v>199</v>
      </c>
      <c r="C46" s="2"/>
      <c r="D46" s="3" t="s">
        <v>26</v>
      </c>
      <c r="E46" s="8" t="s">
        <v>200</v>
      </c>
      <c r="F46" s="2"/>
      <c r="G46" s="3"/>
      <c r="H46" s="3"/>
      <c r="I46" s="2" t="s">
        <v>1</v>
      </c>
      <c r="J46" s="2" t="s">
        <v>124</v>
      </c>
      <c r="K46" s="15">
        <v>43008</v>
      </c>
      <c r="L46" s="3" t="s">
        <v>96</v>
      </c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spans="1:25" x14ac:dyDescent="0.25">
      <c r="A47" s="3">
        <v>45</v>
      </c>
      <c r="B47" s="2" t="s">
        <v>189</v>
      </c>
      <c r="C47" s="2"/>
      <c r="D47" s="3" t="s">
        <v>26</v>
      </c>
      <c r="E47" s="8" t="s">
        <v>190</v>
      </c>
      <c r="F47" s="2"/>
      <c r="G47" s="3" t="s">
        <v>156</v>
      </c>
      <c r="H47" s="3" t="s">
        <v>25</v>
      </c>
      <c r="I47" s="2" t="s">
        <v>1</v>
      </c>
      <c r="J47" s="2" t="s">
        <v>124</v>
      </c>
      <c r="K47" s="15">
        <v>43008</v>
      </c>
      <c r="L47" s="3" t="s">
        <v>96</v>
      </c>
      <c r="M47" s="2"/>
      <c r="N47" s="2">
        <v>4</v>
      </c>
      <c r="O47" s="2">
        <v>9</v>
      </c>
      <c r="P47" s="2">
        <v>9</v>
      </c>
      <c r="Q47" s="2">
        <v>7</v>
      </c>
      <c r="R47" s="2">
        <v>21</v>
      </c>
      <c r="S47" s="2">
        <v>4</v>
      </c>
      <c r="T47" s="2">
        <v>5</v>
      </c>
      <c r="U47" s="2">
        <v>29</v>
      </c>
      <c r="V47" s="2">
        <v>30</v>
      </c>
      <c r="W47" s="2">
        <v>125</v>
      </c>
      <c r="X47" s="2">
        <v>90</v>
      </c>
      <c r="Y47" s="2">
        <v>215</v>
      </c>
    </row>
    <row r="48" spans="1:25" x14ac:dyDescent="0.25">
      <c r="A48" s="3">
        <v>46</v>
      </c>
      <c r="B48" s="2" t="s">
        <v>193</v>
      </c>
      <c r="C48" s="2"/>
      <c r="D48" s="3" t="s">
        <v>26</v>
      </c>
      <c r="E48" s="8" t="s">
        <v>194</v>
      </c>
      <c r="F48" s="2"/>
      <c r="G48" s="3" t="s">
        <v>156</v>
      </c>
      <c r="H48" s="3" t="s">
        <v>25</v>
      </c>
      <c r="I48" s="2" t="s">
        <v>1</v>
      </c>
      <c r="J48" s="2" t="s">
        <v>124</v>
      </c>
      <c r="K48" s="15">
        <v>43008</v>
      </c>
      <c r="L48" s="3" t="s">
        <v>96</v>
      </c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1:25" x14ac:dyDescent="0.25">
      <c r="A49" s="3">
        <v>47</v>
      </c>
      <c r="B49" s="2" t="s">
        <v>197</v>
      </c>
      <c r="C49" s="2"/>
      <c r="D49" s="3" t="s">
        <v>26</v>
      </c>
      <c r="E49" s="8" t="s">
        <v>196</v>
      </c>
      <c r="F49" s="2"/>
      <c r="G49" s="3" t="s">
        <v>156</v>
      </c>
      <c r="H49" s="3" t="s">
        <v>25</v>
      </c>
      <c r="I49" s="2" t="s">
        <v>1</v>
      </c>
      <c r="J49" s="2" t="s">
        <v>124</v>
      </c>
      <c r="K49" s="15">
        <v>43008</v>
      </c>
      <c r="L49" s="3" t="s">
        <v>96</v>
      </c>
      <c r="M49" s="2"/>
      <c r="N49" s="2">
        <v>0</v>
      </c>
      <c r="O49" s="2">
        <v>10</v>
      </c>
      <c r="P49" s="2">
        <v>5</v>
      </c>
      <c r="Q49" s="2">
        <v>8</v>
      </c>
      <c r="R49" s="2">
        <v>12</v>
      </c>
      <c r="S49" s="2">
        <v>1</v>
      </c>
      <c r="T49" s="2">
        <v>11</v>
      </c>
      <c r="U49" s="2">
        <v>23</v>
      </c>
      <c r="V49" s="2">
        <v>24</v>
      </c>
      <c r="W49" s="2">
        <v>90</v>
      </c>
      <c r="X49" s="2">
        <v>50</v>
      </c>
      <c r="Y49" s="2">
        <v>140</v>
      </c>
    </row>
    <row r="50" spans="1:25" ht="30" x14ac:dyDescent="0.25">
      <c r="A50" s="3">
        <v>48</v>
      </c>
      <c r="B50" s="2" t="s">
        <v>195</v>
      </c>
      <c r="C50" s="2"/>
      <c r="D50" s="3" t="s">
        <v>26</v>
      </c>
      <c r="E50" s="33" t="s">
        <v>198</v>
      </c>
      <c r="F50" s="2"/>
      <c r="G50" s="3" t="s">
        <v>156</v>
      </c>
      <c r="H50" s="3" t="s">
        <v>25</v>
      </c>
      <c r="I50" s="2" t="s">
        <v>1</v>
      </c>
      <c r="J50" s="2" t="s">
        <v>124</v>
      </c>
      <c r="K50" s="15">
        <v>43008</v>
      </c>
      <c r="L50" s="3" t="s">
        <v>96</v>
      </c>
      <c r="M50" s="2"/>
      <c r="N50" s="2">
        <v>2</v>
      </c>
      <c r="O50" s="2">
        <v>10</v>
      </c>
      <c r="P50" s="2">
        <v>11</v>
      </c>
      <c r="Q50" s="2">
        <v>14</v>
      </c>
      <c r="R50" s="2">
        <v>26</v>
      </c>
      <c r="S50" s="2">
        <v>5</v>
      </c>
      <c r="T50" s="2">
        <v>18</v>
      </c>
      <c r="U50" s="2">
        <v>37</v>
      </c>
      <c r="V50" s="2">
        <v>49</v>
      </c>
      <c r="W50" s="2">
        <v>170</v>
      </c>
      <c r="X50" s="2">
        <v>210</v>
      </c>
      <c r="Y50" s="2">
        <v>380</v>
      </c>
    </row>
    <row r="51" spans="1:25" x14ac:dyDescent="0.25">
      <c r="A51" s="3">
        <v>49</v>
      </c>
      <c r="B51" s="2" t="s">
        <v>239</v>
      </c>
      <c r="C51" s="2"/>
      <c r="D51" s="3" t="s">
        <v>30</v>
      </c>
      <c r="E51" s="8"/>
      <c r="F51" s="2" t="s">
        <v>201</v>
      </c>
      <c r="G51" s="3" t="s">
        <v>126</v>
      </c>
      <c r="H51" s="3" t="s">
        <v>25</v>
      </c>
      <c r="I51" s="2" t="s">
        <v>29</v>
      </c>
      <c r="J51" s="2" t="s">
        <v>124</v>
      </c>
      <c r="K51" s="15">
        <v>43009</v>
      </c>
      <c r="L51" s="3" t="s">
        <v>21</v>
      </c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spans="1:25" x14ac:dyDescent="0.25">
      <c r="A52" s="3">
        <v>50</v>
      </c>
      <c r="B52" s="2" t="s">
        <v>203</v>
      </c>
      <c r="C52" s="2"/>
      <c r="D52" s="3" t="s">
        <v>26</v>
      </c>
      <c r="E52" s="8"/>
      <c r="F52" s="2" t="s">
        <v>203</v>
      </c>
      <c r="G52" s="3"/>
      <c r="H52" s="3"/>
      <c r="I52" s="2" t="s">
        <v>29</v>
      </c>
      <c r="J52" s="2" t="s">
        <v>124</v>
      </c>
      <c r="K52" s="15">
        <v>43011</v>
      </c>
      <c r="L52" s="3" t="s">
        <v>21</v>
      </c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spans="1:25" x14ac:dyDescent="0.25">
      <c r="A53" s="3">
        <v>51</v>
      </c>
      <c r="B53" s="2" t="s">
        <v>204</v>
      </c>
      <c r="C53" s="2"/>
      <c r="D53" s="3" t="s">
        <v>26</v>
      </c>
      <c r="E53" s="8"/>
      <c r="F53" s="2" t="s">
        <v>204</v>
      </c>
      <c r="G53" s="3"/>
      <c r="H53" s="3"/>
      <c r="I53" s="2" t="s">
        <v>29</v>
      </c>
      <c r="J53" s="2" t="s">
        <v>124</v>
      </c>
      <c r="K53" s="15">
        <v>43011</v>
      </c>
      <c r="L53" s="3" t="s">
        <v>21</v>
      </c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spans="1:25" x14ac:dyDescent="0.25">
      <c r="A54" s="3">
        <v>52</v>
      </c>
      <c r="B54" s="2" t="s">
        <v>205</v>
      </c>
      <c r="C54" s="2"/>
      <c r="D54" s="3" t="s">
        <v>26</v>
      </c>
      <c r="E54" s="8"/>
      <c r="F54" s="2" t="s">
        <v>206</v>
      </c>
      <c r="G54" s="3"/>
      <c r="H54" s="3"/>
      <c r="I54" s="2" t="s">
        <v>29</v>
      </c>
      <c r="J54" s="2" t="s">
        <v>124</v>
      </c>
      <c r="K54" s="15">
        <v>43012</v>
      </c>
      <c r="L54" s="3" t="s">
        <v>39</v>
      </c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spans="1:25" x14ac:dyDescent="0.25">
      <c r="A55" s="3">
        <v>53</v>
      </c>
      <c r="B55" s="2" t="s">
        <v>207</v>
      </c>
      <c r="C55" s="2"/>
      <c r="D55" s="3" t="s">
        <v>26</v>
      </c>
      <c r="E55" s="8"/>
      <c r="F55" s="2" t="s">
        <v>208</v>
      </c>
      <c r="G55" s="3" t="s">
        <v>156</v>
      </c>
      <c r="H55" s="3" t="s">
        <v>25</v>
      </c>
      <c r="I55" s="2" t="s">
        <v>29</v>
      </c>
      <c r="J55" s="2" t="s">
        <v>124</v>
      </c>
      <c r="K55" s="15">
        <v>43012</v>
      </c>
      <c r="L55" s="3" t="s">
        <v>39</v>
      </c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spans="1:25" x14ac:dyDescent="0.25">
      <c r="A56" s="3">
        <v>54</v>
      </c>
      <c r="B56" s="2" t="s">
        <v>209</v>
      </c>
      <c r="C56" s="2"/>
      <c r="D56" s="3" t="s">
        <v>26</v>
      </c>
      <c r="E56" s="8"/>
      <c r="F56" s="2" t="s">
        <v>209</v>
      </c>
      <c r="G56" s="3"/>
      <c r="H56" s="3"/>
      <c r="I56" s="2" t="s">
        <v>29</v>
      </c>
      <c r="J56" s="2" t="s">
        <v>124</v>
      </c>
      <c r="K56" s="15">
        <v>43013</v>
      </c>
      <c r="L56" s="3" t="s">
        <v>96</v>
      </c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spans="1:25" x14ac:dyDescent="0.25">
      <c r="A57" s="3">
        <v>55</v>
      </c>
      <c r="B57" s="2" t="s">
        <v>210</v>
      </c>
      <c r="C57" s="2"/>
      <c r="D57" s="3" t="s">
        <v>26</v>
      </c>
      <c r="E57" s="8"/>
      <c r="F57" s="2" t="s">
        <v>210</v>
      </c>
      <c r="G57" s="3"/>
      <c r="H57" s="3"/>
      <c r="I57" s="2" t="s">
        <v>29</v>
      </c>
      <c r="J57" s="2" t="s">
        <v>124</v>
      </c>
      <c r="K57" s="15">
        <v>43014</v>
      </c>
      <c r="L57" s="3" t="s">
        <v>96</v>
      </c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spans="1:25" x14ac:dyDescent="0.25">
      <c r="A58" s="3">
        <v>56</v>
      </c>
      <c r="B58" s="2" t="s">
        <v>216</v>
      </c>
      <c r="C58" s="2"/>
      <c r="D58" s="3"/>
      <c r="E58" s="8"/>
      <c r="F58" s="2" t="s">
        <v>217</v>
      </c>
      <c r="G58" s="3"/>
      <c r="H58" s="3"/>
      <c r="I58" s="2" t="s">
        <v>29</v>
      </c>
      <c r="J58" s="2" t="s">
        <v>124</v>
      </c>
      <c r="K58" s="15">
        <v>43017</v>
      </c>
      <c r="L58" s="3" t="s">
        <v>96</v>
      </c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spans="1:25" x14ac:dyDescent="0.25">
      <c r="A59" s="3">
        <v>57</v>
      </c>
      <c r="B59" s="2" t="s">
        <v>218</v>
      </c>
      <c r="C59" s="2"/>
      <c r="D59" s="3" t="s">
        <v>26</v>
      </c>
      <c r="E59" s="8"/>
      <c r="F59" s="2" t="s">
        <v>218</v>
      </c>
      <c r="G59" s="3"/>
      <c r="H59" s="3"/>
      <c r="I59" s="2" t="s">
        <v>29</v>
      </c>
      <c r="J59" s="2" t="s">
        <v>124</v>
      </c>
      <c r="K59" s="15">
        <v>43018</v>
      </c>
      <c r="L59" s="3" t="s">
        <v>96</v>
      </c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spans="1:25" x14ac:dyDescent="0.25">
      <c r="A60" s="3">
        <v>58</v>
      </c>
      <c r="B60" s="2" t="s">
        <v>221</v>
      </c>
      <c r="C60" s="2"/>
      <c r="D60" s="3" t="s">
        <v>30</v>
      </c>
      <c r="E60" s="8"/>
      <c r="F60" s="2" t="s">
        <v>222</v>
      </c>
      <c r="G60" s="3" t="s">
        <v>126</v>
      </c>
      <c r="H60" s="3" t="s">
        <v>25</v>
      </c>
      <c r="I60" s="2" t="s">
        <v>29</v>
      </c>
      <c r="J60" s="2" t="s">
        <v>124</v>
      </c>
      <c r="K60" s="15">
        <v>43019</v>
      </c>
      <c r="L60" s="3" t="s">
        <v>39</v>
      </c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spans="1:25" x14ac:dyDescent="0.25">
      <c r="A61" s="3">
        <v>59</v>
      </c>
      <c r="B61" s="2" t="s">
        <v>224</v>
      </c>
      <c r="C61" s="2"/>
      <c r="D61" s="3" t="s">
        <v>30</v>
      </c>
      <c r="E61" s="8" t="s">
        <v>223</v>
      </c>
      <c r="F61" s="2"/>
      <c r="G61" s="3"/>
      <c r="H61" s="3"/>
      <c r="I61" s="2" t="s">
        <v>1</v>
      </c>
      <c r="J61" s="2" t="s">
        <v>124</v>
      </c>
      <c r="K61" s="15">
        <v>43020</v>
      </c>
      <c r="L61" s="3" t="s">
        <v>21</v>
      </c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spans="1:25" x14ac:dyDescent="0.25">
      <c r="A62" s="3">
        <v>60</v>
      </c>
      <c r="B62" s="2" t="s">
        <v>252</v>
      </c>
      <c r="C62" s="2"/>
      <c r="D62" s="3" t="s">
        <v>26</v>
      </c>
      <c r="E62" s="8"/>
      <c r="F62" s="2" t="s">
        <v>252</v>
      </c>
      <c r="G62" s="3"/>
      <c r="H62" s="3"/>
      <c r="I62" s="2" t="s">
        <v>29</v>
      </c>
      <c r="J62" s="2" t="s">
        <v>124</v>
      </c>
      <c r="K62" s="15">
        <v>43021</v>
      </c>
      <c r="L62" s="3" t="s">
        <v>96</v>
      </c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spans="1:25" ht="30" x14ac:dyDescent="0.25">
      <c r="A63" s="3">
        <v>61</v>
      </c>
      <c r="B63" s="46" t="s">
        <v>245</v>
      </c>
      <c r="C63" s="2"/>
      <c r="D63" s="3" t="s">
        <v>30</v>
      </c>
      <c r="E63" s="8" t="s">
        <v>240</v>
      </c>
      <c r="F63" s="2"/>
      <c r="G63" s="3" t="s">
        <v>126</v>
      </c>
      <c r="H63" s="3" t="s">
        <v>25</v>
      </c>
      <c r="I63" s="2" t="s">
        <v>1</v>
      </c>
      <c r="J63" s="2" t="s">
        <v>124</v>
      </c>
      <c r="K63" s="15">
        <v>43022</v>
      </c>
      <c r="L63" s="3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spans="1:25" x14ac:dyDescent="0.25">
      <c r="A64" s="3">
        <v>62</v>
      </c>
      <c r="B64" s="46" t="s">
        <v>250</v>
      </c>
      <c r="C64" s="2"/>
      <c r="D64" s="3" t="s">
        <v>26</v>
      </c>
      <c r="E64" s="8"/>
      <c r="F64" s="2" t="s">
        <v>251</v>
      </c>
      <c r="G64" s="3"/>
      <c r="H64" s="3"/>
      <c r="I64" s="2" t="s">
        <v>29</v>
      </c>
      <c r="J64" s="2" t="s">
        <v>124</v>
      </c>
      <c r="K64" s="15">
        <v>43022</v>
      </c>
      <c r="L64" s="3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spans="1:25" x14ac:dyDescent="0.25">
      <c r="A65" s="3">
        <v>63</v>
      </c>
      <c r="B65" s="2" t="s">
        <v>241</v>
      </c>
      <c r="C65" s="2"/>
      <c r="D65" s="3" t="s">
        <v>26</v>
      </c>
      <c r="E65" s="8" t="s">
        <v>242</v>
      </c>
      <c r="F65" s="2"/>
      <c r="G65" s="3"/>
      <c r="H65" s="3"/>
      <c r="I65" s="2" t="s">
        <v>1</v>
      </c>
      <c r="J65" s="2" t="s">
        <v>124</v>
      </c>
      <c r="K65" s="15">
        <v>43024</v>
      </c>
      <c r="L65" s="3" t="s">
        <v>96</v>
      </c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spans="1:25" ht="30" x14ac:dyDescent="0.25">
      <c r="A66" s="3">
        <v>64</v>
      </c>
      <c r="B66" s="46" t="s">
        <v>243</v>
      </c>
      <c r="C66" s="2"/>
      <c r="D66" s="3" t="s">
        <v>30</v>
      </c>
      <c r="E66" s="8" t="s">
        <v>244</v>
      </c>
      <c r="F66" s="2"/>
      <c r="G66" s="3" t="s">
        <v>156</v>
      </c>
      <c r="H66" s="3" t="s">
        <v>25</v>
      </c>
      <c r="I66" s="2" t="s">
        <v>1</v>
      </c>
      <c r="J66" s="2" t="s">
        <v>124</v>
      </c>
      <c r="K66" s="15">
        <v>43024</v>
      </c>
      <c r="L66" s="3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spans="1:25" x14ac:dyDescent="0.25">
      <c r="A67" s="3">
        <v>65</v>
      </c>
      <c r="B67" s="46" t="s">
        <v>247</v>
      </c>
      <c r="C67" s="2"/>
      <c r="D67" s="3" t="s">
        <v>26</v>
      </c>
      <c r="E67" s="8"/>
      <c r="F67" s="2"/>
      <c r="G67" s="3" t="s">
        <v>156</v>
      </c>
      <c r="H67" s="3" t="s">
        <v>25</v>
      </c>
      <c r="I67" s="2" t="s">
        <v>114</v>
      </c>
      <c r="J67" s="2" t="s">
        <v>124</v>
      </c>
      <c r="K67" s="15">
        <v>43024</v>
      </c>
      <c r="L67" s="3" t="s">
        <v>21</v>
      </c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spans="1:25" x14ac:dyDescent="0.25">
      <c r="A68" s="3">
        <v>66</v>
      </c>
      <c r="B68" s="46" t="s">
        <v>246</v>
      </c>
      <c r="C68" s="2"/>
      <c r="D68" s="3" t="s">
        <v>30</v>
      </c>
      <c r="E68" s="8"/>
      <c r="F68" s="2"/>
      <c r="G68" s="3" t="s">
        <v>156</v>
      </c>
      <c r="H68" s="3" t="s">
        <v>25</v>
      </c>
      <c r="I68" s="2" t="s">
        <v>1</v>
      </c>
      <c r="J68" s="2" t="s">
        <v>124</v>
      </c>
      <c r="K68" s="15">
        <v>43026</v>
      </c>
      <c r="L68" s="3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spans="1:25" x14ac:dyDescent="0.25">
      <c r="A69" s="3">
        <v>67</v>
      </c>
      <c r="B69" s="46" t="s">
        <v>249</v>
      </c>
      <c r="C69" s="2"/>
      <c r="D69" s="3" t="s">
        <v>26</v>
      </c>
      <c r="E69" s="8"/>
      <c r="F69" s="47" t="s">
        <v>248</v>
      </c>
      <c r="G69" s="3"/>
      <c r="H69" s="3"/>
      <c r="I69" s="2" t="s">
        <v>29</v>
      </c>
      <c r="J69" s="2" t="s">
        <v>124</v>
      </c>
      <c r="K69" s="15">
        <v>43027</v>
      </c>
      <c r="L69" s="3" t="s">
        <v>96</v>
      </c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spans="1:25" x14ac:dyDescent="0.25">
      <c r="A70" s="3">
        <v>68</v>
      </c>
      <c r="B70" s="46" t="s">
        <v>253</v>
      </c>
      <c r="C70" s="2"/>
      <c r="D70" s="3" t="s">
        <v>30</v>
      </c>
      <c r="E70" s="8"/>
      <c r="F70" s="2"/>
      <c r="G70" s="3" t="s">
        <v>156</v>
      </c>
      <c r="H70" s="3" t="s">
        <v>25</v>
      </c>
      <c r="I70" s="2" t="s">
        <v>1</v>
      </c>
      <c r="J70" s="2" t="s">
        <v>124</v>
      </c>
      <c r="K70" s="15">
        <v>43031</v>
      </c>
      <c r="L70" s="3" t="s">
        <v>21</v>
      </c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spans="1:25" x14ac:dyDescent="0.25">
      <c r="A71" s="3"/>
      <c r="B71" s="2"/>
      <c r="C71" s="2"/>
      <c r="D71" s="3"/>
      <c r="E71" s="8"/>
      <c r="F71" s="2"/>
      <c r="G71" s="3"/>
      <c r="H71" s="3"/>
      <c r="I71" s="2"/>
      <c r="J71" s="2"/>
      <c r="K71" s="15"/>
      <c r="L71" s="3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spans="1:25" x14ac:dyDescent="0.25">
      <c r="A72" s="3"/>
      <c r="B72" s="2"/>
      <c r="C72" s="2"/>
      <c r="D72" s="3"/>
      <c r="E72" s="8"/>
      <c r="F72" s="2"/>
      <c r="G72" s="3"/>
      <c r="H72" s="3"/>
      <c r="I72" s="2"/>
      <c r="J72" s="2"/>
      <c r="K72" s="15"/>
      <c r="L72" s="3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</sheetData>
  <autoFilter ref="A1:M14"/>
  <mergeCells count="7">
    <mergeCell ref="Y1:Y2"/>
    <mergeCell ref="N1:Q1"/>
    <mergeCell ref="R1:T1"/>
    <mergeCell ref="U1:U2"/>
    <mergeCell ref="V1:V2"/>
    <mergeCell ref="W1:W2"/>
    <mergeCell ref="X1:X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2"/>
  <sheetViews>
    <sheetView topLeftCell="D4" workbookViewId="0">
      <selection activeCell="T20" sqref="T20"/>
    </sheetView>
  </sheetViews>
  <sheetFormatPr defaultRowHeight="15" x14ac:dyDescent="0.25"/>
  <cols>
    <col min="2" max="2" width="17.5703125" customWidth="1"/>
    <col min="3" max="3" width="10.140625" customWidth="1"/>
    <col min="4" max="4" width="11.7109375" customWidth="1"/>
    <col min="8" max="8" width="17.28515625" customWidth="1"/>
    <col min="9" max="9" width="12.28515625" customWidth="1"/>
    <col min="15" max="15" width="16.140625" customWidth="1"/>
  </cols>
  <sheetData>
    <row r="1" spans="1:20" s="45" customFormat="1" ht="21" x14ac:dyDescent="0.35">
      <c r="A1" s="87" t="s">
        <v>238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</row>
    <row r="3" spans="1:20" x14ac:dyDescent="0.25">
      <c r="B3" s="88" t="s">
        <v>228</v>
      </c>
      <c r="C3" s="88"/>
      <c r="D3" s="88"/>
      <c r="H3" s="89" t="s">
        <v>231</v>
      </c>
      <c r="I3" s="90"/>
      <c r="J3" s="91"/>
      <c r="O3" s="92" t="s">
        <v>236</v>
      </c>
      <c r="P3" s="93"/>
      <c r="Q3" s="94"/>
    </row>
    <row r="4" spans="1:20" x14ac:dyDescent="0.25">
      <c r="B4" s="3" t="s">
        <v>3</v>
      </c>
      <c r="C4" s="3" t="s">
        <v>226</v>
      </c>
      <c r="D4" s="3" t="s">
        <v>230</v>
      </c>
      <c r="H4" s="3" t="s">
        <v>3</v>
      </c>
      <c r="I4" s="3" t="s">
        <v>226</v>
      </c>
      <c r="J4" s="3" t="s">
        <v>230</v>
      </c>
      <c r="O4" s="3" t="s">
        <v>235</v>
      </c>
      <c r="P4" s="3" t="s">
        <v>226</v>
      </c>
      <c r="Q4" s="3" t="s">
        <v>229</v>
      </c>
    </row>
    <row r="5" spans="1:20" x14ac:dyDescent="0.25">
      <c r="B5" s="2" t="s">
        <v>225</v>
      </c>
      <c r="C5" s="2">
        <f>COUNTIFS('Tháng 10'!I2:I15,"Tư vấn trực tiếp")</f>
        <v>4</v>
      </c>
      <c r="D5" s="43">
        <f>C5/C8*100</f>
        <v>28.571428571428569</v>
      </c>
      <c r="H5" s="2" t="s">
        <v>1</v>
      </c>
      <c r="I5" s="2">
        <f>COUNTIFS('Tháng 10'!I2:I15,"Tư Vấn trực tiếp",'Tháng 10'!H2:H15,"X")</f>
        <v>2</v>
      </c>
      <c r="J5" s="43">
        <f>I5/I8*100</f>
        <v>50</v>
      </c>
      <c r="O5" s="2" t="s">
        <v>232</v>
      </c>
      <c r="P5" s="2">
        <f>COUNTIFS('Tháng 10'!H2:H15,"X",'Tháng 10'!G2:G15,"300 - 500")</f>
        <v>3</v>
      </c>
      <c r="Q5" s="43">
        <f>P5/P7*100</f>
        <v>75</v>
      </c>
    </row>
    <row r="6" spans="1:20" x14ac:dyDescent="0.25">
      <c r="B6" s="2" t="s">
        <v>29</v>
      </c>
      <c r="C6" s="2">
        <f>COUNTIFS('Tháng 10'!I2:I15,"FB fanpage")</f>
        <v>6</v>
      </c>
      <c r="D6" s="43">
        <f>C6/C8*100</f>
        <v>42.857142857142854</v>
      </c>
      <c r="H6" s="2" t="s">
        <v>29</v>
      </c>
      <c r="I6" s="2">
        <f>COUNTIFS('Tháng 10'!I2:I15,"FB fanpage",'Tháng 10'!H2:H15,"X")</f>
        <v>1</v>
      </c>
      <c r="J6" s="43">
        <f>I6/I8*100</f>
        <v>25</v>
      </c>
      <c r="O6" s="2" t="s">
        <v>233</v>
      </c>
      <c r="P6" s="2">
        <f>COUNTIFS('Tháng 10'!H2:H15,"X",'Tháng 10'!G2:G15,"500 - 700")</f>
        <v>1</v>
      </c>
      <c r="Q6" s="43">
        <f>P6/P7*100</f>
        <v>25</v>
      </c>
    </row>
    <row r="7" spans="1:20" x14ac:dyDescent="0.25">
      <c r="B7" s="2" t="s">
        <v>114</v>
      </c>
      <c r="C7" s="2">
        <f>COUNTIFS('Tháng 10'!I2:I15,"Fb cá nhân")</f>
        <v>4</v>
      </c>
      <c r="D7" s="43">
        <f>C7/C8*100</f>
        <v>28.571428571428569</v>
      </c>
      <c r="H7" s="2" t="s">
        <v>114</v>
      </c>
      <c r="I7" s="2">
        <f>COUNTIFS('Tháng 10'!I2:I15,"Fb cá nhân",'Tháng 10'!H2:H15,"X")</f>
        <v>1</v>
      </c>
      <c r="J7" s="43">
        <f>I7/I8*100</f>
        <v>25</v>
      </c>
      <c r="O7" s="2" t="s">
        <v>234</v>
      </c>
      <c r="P7" s="2">
        <f>SUM(P5:P6)</f>
        <v>4</v>
      </c>
      <c r="Q7" s="2">
        <f>P7/P7*100</f>
        <v>100</v>
      </c>
    </row>
    <row r="8" spans="1:20" x14ac:dyDescent="0.25">
      <c r="B8" s="2" t="s">
        <v>227</v>
      </c>
      <c r="C8" s="2">
        <f>SUM(C5:C7)</f>
        <v>14</v>
      </c>
      <c r="D8" s="2">
        <f>C8/C8*100</f>
        <v>100</v>
      </c>
      <c r="H8" s="2" t="s">
        <v>227</v>
      </c>
      <c r="I8" s="2">
        <f>SUM(I5:I7)</f>
        <v>4</v>
      </c>
      <c r="J8" s="2">
        <f>I8/I8*100</f>
        <v>100</v>
      </c>
    </row>
    <row r="25" spans="1:20" s="44" customFormat="1" ht="21" x14ac:dyDescent="0.35">
      <c r="A25" s="95" t="s">
        <v>237</v>
      </c>
      <c r="B25" s="95"/>
      <c r="C25" s="95"/>
      <c r="D25" s="95"/>
      <c r="E25" s="95"/>
      <c r="F25" s="95"/>
      <c r="G25" s="95"/>
      <c r="H25" s="95"/>
      <c r="I25" s="95"/>
      <c r="J25" s="95"/>
      <c r="K25" s="95"/>
      <c r="L25" s="95"/>
      <c r="M25" s="95"/>
      <c r="N25" s="95"/>
      <c r="O25" s="95"/>
      <c r="P25" s="95"/>
      <c r="Q25" s="95"/>
      <c r="R25" s="95"/>
      <c r="S25" s="95"/>
      <c r="T25" s="95"/>
    </row>
    <row r="27" spans="1:20" x14ac:dyDescent="0.25">
      <c r="B27" s="88" t="s">
        <v>228</v>
      </c>
      <c r="C27" s="88"/>
      <c r="D27" s="88"/>
      <c r="H27" s="89" t="s">
        <v>231</v>
      </c>
      <c r="I27" s="90"/>
      <c r="J27" s="91"/>
      <c r="O27" s="92" t="s">
        <v>236</v>
      </c>
      <c r="P27" s="93"/>
      <c r="Q27" s="94"/>
    </row>
    <row r="28" spans="1:20" x14ac:dyDescent="0.25">
      <c r="B28" s="3" t="s">
        <v>3</v>
      </c>
      <c r="C28" s="3" t="s">
        <v>226</v>
      </c>
      <c r="D28" s="3" t="s">
        <v>230</v>
      </c>
      <c r="H28" s="3" t="s">
        <v>3</v>
      </c>
      <c r="I28" s="3" t="s">
        <v>226</v>
      </c>
      <c r="J28" s="3" t="s">
        <v>230</v>
      </c>
      <c r="O28" s="3" t="s">
        <v>235</v>
      </c>
      <c r="P28" s="3" t="s">
        <v>226</v>
      </c>
      <c r="Q28" s="3" t="s">
        <v>229</v>
      </c>
    </row>
    <row r="29" spans="1:20" x14ac:dyDescent="0.25">
      <c r="B29" s="2" t="s">
        <v>225</v>
      </c>
      <c r="C29" s="2">
        <f>COUNTIFS('Tháng 10'!I16:I72,"Tư vấn trực tiếp")</f>
        <v>22</v>
      </c>
      <c r="D29" s="43">
        <f>C29/C32*100</f>
        <v>40</v>
      </c>
      <c r="H29" s="2" t="s">
        <v>1</v>
      </c>
      <c r="I29" s="2">
        <f>COUNTIFS('Tháng 10'!I16:I72,"Tư Vấn trực tiếp",'Tháng 10'!H16:H72,"X")</f>
        <v>12</v>
      </c>
      <c r="J29" s="43">
        <f>I29/I32*100</f>
        <v>50</v>
      </c>
      <c r="O29" s="2" t="s">
        <v>232</v>
      </c>
      <c r="P29" s="2">
        <f>COUNTIFS('Tháng 10'!H16:H72,"X",'Tháng 10'!G16:G72,"300 - 500")</f>
        <v>17</v>
      </c>
      <c r="Q29" s="43">
        <f>P29/P31*100</f>
        <v>70.833333333333343</v>
      </c>
    </row>
    <row r="30" spans="1:20" x14ac:dyDescent="0.25">
      <c r="B30" s="2" t="s">
        <v>29</v>
      </c>
      <c r="C30" s="2">
        <f>COUNTIFS('Tháng 10'!I16:I72,"FB fanpage")</f>
        <v>30</v>
      </c>
      <c r="D30" s="43">
        <f>C30/C32*100</f>
        <v>54.54545454545454</v>
      </c>
      <c r="H30" s="2" t="s">
        <v>29</v>
      </c>
      <c r="I30" s="2">
        <f>COUNTIFS('Tháng 10'!I16:I72,"FB fanpage",'Tháng 10'!H16:H72,"X")</f>
        <v>9</v>
      </c>
      <c r="J30" s="43">
        <f>I30/I32*100</f>
        <v>37.5</v>
      </c>
      <c r="O30" s="2" t="s">
        <v>233</v>
      </c>
      <c r="P30" s="2">
        <f>COUNTIFS('Tháng 10'!H16:H72,"X",'Tháng 10'!G16:G72,"500 - 700")</f>
        <v>7</v>
      </c>
      <c r="Q30" s="43">
        <f>P30/P31*100</f>
        <v>29.166666666666668</v>
      </c>
    </row>
    <row r="31" spans="1:20" x14ac:dyDescent="0.25">
      <c r="B31" s="2" t="s">
        <v>114</v>
      </c>
      <c r="C31" s="2">
        <f>COUNTIFS('Tháng 10'!I16:I72,"Fb cá nhân")</f>
        <v>3</v>
      </c>
      <c r="D31" s="43">
        <f>C31/C32*100</f>
        <v>5.4545454545454541</v>
      </c>
      <c r="H31" s="2" t="s">
        <v>114</v>
      </c>
      <c r="I31" s="2">
        <f>COUNTIFS('Tháng 10'!I16:I72,"Fb cá nhân",'Tháng 10'!H16:H72,"X")</f>
        <v>3</v>
      </c>
      <c r="J31" s="43">
        <f>I31/I32*100</f>
        <v>12.5</v>
      </c>
      <c r="O31" s="2" t="s">
        <v>234</v>
      </c>
      <c r="P31" s="2">
        <f>SUM(P29:P30)</f>
        <v>24</v>
      </c>
      <c r="Q31" s="2">
        <f>P31/P31*100</f>
        <v>100</v>
      </c>
    </row>
    <row r="32" spans="1:20" x14ac:dyDescent="0.25">
      <c r="B32" s="2" t="s">
        <v>227</v>
      </c>
      <c r="C32" s="2">
        <f>SUM(C29:C31)</f>
        <v>55</v>
      </c>
      <c r="D32" s="2">
        <f>C32/C32*100</f>
        <v>100</v>
      </c>
      <c r="H32" s="2" t="s">
        <v>227</v>
      </c>
      <c r="I32" s="2">
        <f>SUM(I29:I31)</f>
        <v>24</v>
      </c>
      <c r="J32" s="2">
        <f>I32/I32*100</f>
        <v>100</v>
      </c>
    </row>
  </sheetData>
  <mergeCells count="8">
    <mergeCell ref="A1:T1"/>
    <mergeCell ref="B3:D3"/>
    <mergeCell ref="H3:J3"/>
    <mergeCell ref="O3:Q3"/>
    <mergeCell ref="B27:D27"/>
    <mergeCell ref="H27:J27"/>
    <mergeCell ref="O27:Q27"/>
    <mergeCell ref="A25:T25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3"/>
  <sheetViews>
    <sheetView tabSelected="1" workbookViewId="0">
      <selection activeCell="L16" sqref="L16"/>
    </sheetView>
  </sheetViews>
  <sheetFormatPr defaultRowHeight="15" x14ac:dyDescent="0.25"/>
  <cols>
    <col min="2" max="2" width="21" customWidth="1"/>
    <col min="3" max="3" width="13.28515625" customWidth="1"/>
    <col min="4" max="4" width="11.28515625" style="1" customWidth="1"/>
    <col min="5" max="5" width="16.5703125" customWidth="1"/>
    <col min="6" max="6" width="20.42578125" customWidth="1"/>
    <col min="7" max="7" width="18" customWidth="1"/>
    <col min="8" max="8" width="13.85546875" customWidth="1"/>
    <col min="9" max="9" width="23.5703125" customWidth="1"/>
    <col min="10" max="10" width="17.28515625" customWidth="1"/>
    <col min="11" max="11" width="17.7109375" style="1" customWidth="1"/>
    <col min="12" max="12" width="17.28515625" customWidth="1"/>
    <col min="13" max="13" width="14.140625" customWidth="1"/>
    <col min="21" max="21" width="17.7109375" customWidth="1"/>
    <col min="22" max="22" width="16.7109375" customWidth="1"/>
    <col min="25" max="25" width="13.140625" customWidth="1"/>
  </cols>
  <sheetData>
    <row r="1" spans="1:25" ht="17.25" customHeight="1" x14ac:dyDescent="0.25">
      <c r="A1" s="98" t="s">
        <v>7</v>
      </c>
      <c r="B1" s="98" t="s">
        <v>8</v>
      </c>
      <c r="C1" s="98" t="s">
        <v>9</v>
      </c>
      <c r="D1" s="98" t="s">
        <v>10</v>
      </c>
      <c r="E1" s="100" t="s">
        <v>11</v>
      </c>
      <c r="F1" s="98" t="s">
        <v>0</v>
      </c>
      <c r="G1" s="98" t="s">
        <v>12</v>
      </c>
      <c r="H1" s="98" t="s">
        <v>13</v>
      </c>
      <c r="I1" s="98" t="s">
        <v>3</v>
      </c>
      <c r="J1" s="98" t="s">
        <v>14</v>
      </c>
      <c r="K1" s="102" t="s">
        <v>32</v>
      </c>
      <c r="L1" s="98" t="s">
        <v>15</v>
      </c>
      <c r="M1" s="98" t="s">
        <v>16</v>
      </c>
      <c r="N1" s="85" t="s">
        <v>136</v>
      </c>
      <c r="O1" s="85"/>
      <c r="P1" s="85"/>
      <c r="Q1" s="85"/>
      <c r="R1" s="86" t="s">
        <v>137</v>
      </c>
      <c r="S1" s="86"/>
      <c r="T1" s="86"/>
      <c r="U1" s="96" t="s">
        <v>138</v>
      </c>
      <c r="V1" s="96" t="s">
        <v>139</v>
      </c>
      <c r="W1" s="96" t="s">
        <v>140</v>
      </c>
      <c r="X1" s="96" t="s">
        <v>141</v>
      </c>
      <c r="Y1" s="96" t="s">
        <v>142</v>
      </c>
    </row>
    <row r="2" spans="1:25" ht="17.25" customHeight="1" x14ac:dyDescent="0.25">
      <c r="A2" s="99"/>
      <c r="B2" s="99"/>
      <c r="C2" s="99"/>
      <c r="D2" s="99"/>
      <c r="E2" s="101"/>
      <c r="F2" s="99"/>
      <c r="G2" s="99"/>
      <c r="H2" s="99"/>
      <c r="I2" s="99"/>
      <c r="J2" s="99"/>
      <c r="K2" s="103"/>
      <c r="L2" s="99"/>
      <c r="M2" s="99"/>
      <c r="N2" s="34" t="s">
        <v>143</v>
      </c>
      <c r="O2" s="35" t="s">
        <v>144</v>
      </c>
      <c r="P2" s="36" t="s">
        <v>145</v>
      </c>
      <c r="Q2" s="37" t="s">
        <v>146</v>
      </c>
      <c r="R2" s="38" t="s">
        <v>147</v>
      </c>
      <c r="S2" s="39" t="s">
        <v>148</v>
      </c>
      <c r="T2" s="40" t="s">
        <v>149</v>
      </c>
      <c r="U2" s="97"/>
      <c r="V2" s="97"/>
      <c r="W2" s="97"/>
      <c r="X2" s="97"/>
      <c r="Y2" s="97"/>
    </row>
    <row r="3" spans="1:25" s="55" customFormat="1" ht="15.75" x14ac:dyDescent="0.25">
      <c r="A3" s="58">
        <v>1</v>
      </c>
      <c r="B3" s="73" t="s">
        <v>262</v>
      </c>
      <c r="C3" s="61"/>
      <c r="D3" s="57" t="s">
        <v>26</v>
      </c>
      <c r="E3" s="61"/>
      <c r="F3" s="62" t="s">
        <v>263</v>
      </c>
      <c r="G3" s="61"/>
      <c r="H3" s="61"/>
      <c r="I3" s="62" t="s">
        <v>29</v>
      </c>
      <c r="J3" s="61"/>
      <c r="K3" s="63">
        <v>43034</v>
      </c>
      <c r="L3" s="56" t="s">
        <v>39</v>
      </c>
      <c r="M3" s="64"/>
      <c r="N3" s="48"/>
      <c r="O3" s="49"/>
      <c r="P3" s="50"/>
      <c r="Q3" s="51"/>
      <c r="R3" s="52"/>
      <c r="S3" s="53"/>
      <c r="T3" s="54"/>
      <c r="U3" s="83"/>
      <c r="V3" s="83"/>
      <c r="W3" s="83"/>
      <c r="X3" s="83"/>
      <c r="Y3" s="83"/>
    </row>
    <row r="4" spans="1:25" s="55" customFormat="1" ht="15.75" x14ac:dyDescent="0.25">
      <c r="A4" s="58">
        <v>2</v>
      </c>
      <c r="B4" s="74" t="s">
        <v>260</v>
      </c>
      <c r="C4" s="2"/>
      <c r="D4" s="3" t="s">
        <v>26</v>
      </c>
      <c r="E4" s="8"/>
      <c r="F4" s="2" t="s">
        <v>261</v>
      </c>
      <c r="G4" s="3"/>
      <c r="H4" s="3"/>
      <c r="I4" s="2" t="s">
        <v>29</v>
      </c>
      <c r="J4" s="2"/>
      <c r="K4" s="15">
        <v>43037</v>
      </c>
      <c r="L4" s="64" t="s">
        <v>96</v>
      </c>
      <c r="M4" s="64"/>
      <c r="N4" s="48"/>
      <c r="O4" s="49"/>
      <c r="P4" s="50"/>
      <c r="Q4" s="51"/>
      <c r="R4" s="52"/>
      <c r="S4" s="53"/>
      <c r="T4" s="54"/>
      <c r="U4" s="83"/>
      <c r="V4" s="83"/>
      <c r="W4" s="83"/>
      <c r="X4" s="83"/>
      <c r="Y4" s="83"/>
    </row>
    <row r="5" spans="1:25" s="55" customFormat="1" ht="15.75" x14ac:dyDescent="0.25">
      <c r="A5" s="58">
        <v>3</v>
      </c>
      <c r="B5" s="74" t="s">
        <v>265</v>
      </c>
      <c r="C5" s="2"/>
      <c r="D5" s="3" t="s">
        <v>43</v>
      </c>
      <c r="E5" s="8"/>
      <c r="F5" s="2" t="s">
        <v>266</v>
      </c>
      <c r="G5" s="3"/>
      <c r="H5" s="3"/>
      <c r="I5" s="2" t="s">
        <v>29</v>
      </c>
      <c r="J5" s="2" t="s">
        <v>267</v>
      </c>
      <c r="K5" s="15">
        <v>43049</v>
      </c>
      <c r="L5" s="80" t="s">
        <v>96</v>
      </c>
      <c r="M5" s="64" t="s">
        <v>267</v>
      </c>
      <c r="N5" s="48"/>
      <c r="O5" s="49"/>
      <c r="P5" s="50"/>
      <c r="Q5" s="51"/>
      <c r="R5" s="52"/>
      <c r="S5" s="53"/>
      <c r="T5" s="54"/>
      <c r="U5" s="83"/>
      <c r="V5" s="83"/>
      <c r="W5" s="83"/>
      <c r="X5" s="83"/>
      <c r="Y5" s="83"/>
    </row>
    <row r="6" spans="1:25" s="55" customFormat="1" ht="15" customHeight="1" x14ac:dyDescent="0.25">
      <c r="A6" s="58">
        <v>4</v>
      </c>
      <c r="B6" s="75" t="s">
        <v>264</v>
      </c>
      <c r="C6" s="64"/>
      <c r="D6" s="80" t="s">
        <v>43</v>
      </c>
      <c r="E6" s="65"/>
      <c r="F6" s="81" t="s">
        <v>264</v>
      </c>
      <c r="G6" s="64"/>
      <c r="H6" s="64"/>
      <c r="I6" s="81" t="s">
        <v>29</v>
      </c>
      <c r="J6" s="75"/>
      <c r="K6" s="66">
        <v>43050</v>
      </c>
      <c r="L6" s="80" t="s">
        <v>96</v>
      </c>
      <c r="M6" s="64"/>
      <c r="N6" s="67"/>
      <c r="O6" s="58"/>
      <c r="P6" s="68"/>
      <c r="Q6" s="69"/>
      <c r="R6" s="70"/>
      <c r="S6" s="71"/>
      <c r="T6" s="72"/>
      <c r="U6" s="83"/>
      <c r="V6" s="83"/>
      <c r="W6" s="83"/>
      <c r="X6" s="83"/>
      <c r="Y6" s="83"/>
    </row>
    <row r="7" spans="1:25" ht="15" customHeight="1" x14ac:dyDescent="0.25">
      <c r="A7" s="59">
        <v>5</v>
      </c>
      <c r="B7" s="76" t="s">
        <v>275</v>
      </c>
      <c r="C7" s="2"/>
      <c r="D7" s="3" t="s">
        <v>26</v>
      </c>
      <c r="E7" s="8" t="s">
        <v>255</v>
      </c>
      <c r="F7" s="2"/>
      <c r="G7" s="3" t="s">
        <v>279</v>
      </c>
      <c r="H7" s="3" t="s">
        <v>25</v>
      </c>
      <c r="I7" s="17" t="s">
        <v>1</v>
      </c>
      <c r="J7" s="2" t="s">
        <v>256</v>
      </c>
      <c r="K7" s="15">
        <v>43052</v>
      </c>
      <c r="L7" s="56" t="s">
        <v>96</v>
      </c>
      <c r="M7" s="82"/>
      <c r="N7" s="2">
        <v>1</v>
      </c>
      <c r="O7" s="2">
        <v>12</v>
      </c>
      <c r="P7" s="2">
        <v>10</v>
      </c>
      <c r="Q7" s="2">
        <v>10</v>
      </c>
      <c r="R7" s="2">
        <v>10</v>
      </c>
      <c r="S7" s="2">
        <v>5</v>
      </c>
      <c r="T7" s="2">
        <v>1</v>
      </c>
      <c r="U7" s="83">
        <v>33</v>
      </c>
      <c r="V7" s="83">
        <v>16</v>
      </c>
      <c r="W7" s="83">
        <v>145</v>
      </c>
      <c r="X7" s="83">
        <v>10</v>
      </c>
      <c r="Y7" s="83">
        <v>155</v>
      </c>
    </row>
    <row r="8" spans="1:25" ht="15.75" x14ac:dyDescent="0.25">
      <c r="A8" s="59">
        <v>6</v>
      </c>
      <c r="B8" s="76" t="s">
        <v>254</v>
      </c>
      <c r="C8" s="2"/>
      <c r="D8" s="3" t="s">
        <v>43</v>
      </c>
      <c r="E8" s="8" t="s">
        <v>258</v>
      </c>
      <c r="F8" s="2"/>
      <c r="G8" s="3" t="s">
        <v>279</v>
      </c>
      <c r="H8" s="3" t="s">
        <v>25</v>
      </c>
      <c r="I8" s="17" t="s">
        <v>1</v>
      </c>
      <c r="J8" s="2" t="s">
        <v>256</v>
      </c>
      <c r="K8" s="15">
        <v>43052</v>
      </c>
      <c r="L8" s="56" t="s">
        <v>96</v>
      </c>
      <c r="M8" s="82"/>
      <c r="N8" s="41">
        <v>7</v>
      </c>
      <c r="O8" s="41">
        <v>13</v>
      </c>
      <c r="P8" s="41">
        <v>6</v>
      </c>
      <c r="Q8" s="41">
        <v>11</v>
      </c>
      <c r="R8" s="41">
        <v>21</v>
      </c>
      <c r="S8" s="41">
        <v>3</v>
      </c>
      <c r="T8" s="41">
        <v>10</v>
      </c>
      <c r="U8" s="41">
        <v>37</v>
      </c>
      <c r="V8" s="41">
        <v>34</v>
      </c>
      <c r="W8" s="41">
        <v>170</v>
      </c>
      <c r="X8" s="41">
        <v>115</v>
      </c>
      <c r="Y8" s="41">
        <v>285</v>
      </c>
    </row>
    <row r="9" spans="1:25" x14ac:dyDescent="0.25">
      <c r="A9" s="59">
        <v>7</v>
      </c>
      <c r="B9" s="76" t="s">
        <v>257</v>
      </c>
      <c r="C9" s="2"/>
      <c r="D9" s="3" t="s">
        <v>43</v>
      </c>
      <c r="E9" s="8" t="s">
        <v>259</v>
      </c>
      <c r="F9" s="2"/>
      <c r="G9" s="3" t="s">
        <v>279</v>
      </c>
      <c r="H9" s="3" t="s">
        <v>25</v>
      </c>
      <c r="I9" s="2" t="s">
        <v>101</v>
      </c>
      <c r="J9" s="2" t="s">
        <v>256</v>
      </c>
      <c r="K9" s="15">
        <v>43052</v>
      </c>
      <c r="L9" s="56" t="s">
        <v>96</v>
      </c>
      <c r="M9" s="82"/>
      <c r="N9" s="2">
        <v>3</v>
      </c>
      <c r="O9" s="2">
        <v>14</v>
      </c>
      <c r="P9" s="2">
        <v>10</v>
      </c>
      <c r="Q9" s="2">
        <v>11</v>
      </c>
      <c r="R9" s="2">
        <v>16</v>
      </c>
      <c r="S9" s="2">
        <v>5</v>
      </c>
      <c r="T9" s="2">
        <v>5</v>
      </c>
      <c r="U9" s="2">
        <v>38</v>
      </c>
      <c r="V9" s="2">
        <v>26</v>
      </c>
      <c r="W9" s="2">
        <v>175</v>
      </c>
      <c r="X9" s="2">
        <v>65</v>
      </c>
      <c r="Y9" s="2">
        <v>240</v>
      </c>
    </row>
    <row r="10" spans="1:25" x14ac:dyDescent="0.25">
      <c r="A10" s="59">
        <v>8</v>
      </c>
      <c r="B10" s="76" t="s">
        <v>268</v>
      </c>
      <c r="C10" s="2"/>
      <c r="D10" s="3" t="s">
        <v>26</v>
      </c>
      <c r="E10" s="8" t="s">
        <v>269</v>
      </c>
      <c r="F10" s="2"/>
      <c r="G10" s="3" t="s">
        <v>279</v>
      </c>
      <c r="H10" s="3" t="s">
        <v>25</v>
      </c>
      <c r="I10" s="2" t="s">
        <v>272</v>
      </c>
      <c r="J10" s="2" t="s">
        <v>256</v>
      </c>
      <c r="K10" s="15">
        <v>43052</v>
      </c>
      <c r="L10" s="56" t="s">
        <v>21</v>
      </c>
      <c r="M10" s="8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A11" s="60">
        <v>9</v>
      </c>
      <c r="B11" s="77" t="s">
        <v>270</v>
      </c>
      <c r="C11" s="28"/>
      <c r="D11" s="27"/>
      <c r="E11" s="29"/>
      <c r="F11" s="28" t="s">
        <v>270</v>
      </c>
      <c r="G11" s="27"/>
      <c r="H11" s="27"/>
      <c r="I11" s="28" t="s">
        <v>29</v>
      </c>
      <c r="J11" s="28" t="s">
        <v>256</v>
      </c>
      <c r="K11" s="30">
        <v>43055</v>
      </c>
      <c r="L11" s="57" t="s">
        <v>96</v>
      </c>
      <c r="M11" s="61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</row>
    <row r="12" spans="1:25" x14ac:dyDescent="0.25">
      <c r="A12" s="59">
        <v>10</v>
      </c>
      <c r="B12" s="78" t="s">
        <v>273</v>
      </c>
      <c r="C12" s="2"/>
      <c r="D12" s="3" t="s">
        <v>26</v>
      </c>
      <c r="E12" s="8" t="s">
        <v>274</v>
      </c>
      <c r="F12" s="2"/>
      <c r="G12" s="3"/>
      <c r="H12" s="3"/>
      <c r="I12" s="2" t="s">
        <v>1</v>
      </c>
      <c r="J12" s="2" t="s">
        <v>256</v>
      </c>
      <c r="K12" s="15">
        <v>43056</v>
      </c>
      <c r="L12" s="56" t="s">
        <v>96</v>
      </c>
      <c r="M12" s="56" t="s">
        <v>271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A13" s="59">
        <v>11</v>
      </c>
      <c r="B13" s="78" t="s">
        <v>276</v>
      </c>
      <c r="C13" s="2"/>
      <c r="D13" s="3"/>
      <c r="E13" s="8"/>
      <c r="F13" s="2" t="s">
        <v>276</v>
      </c>
      <c r="G13" s="3" t="s">
        <v>279</v>
      </c>
      <c r="H13" s="3" t="s">
        <v>25</v>
      </c>
      <c r="I13" s="2" t="s">
        <v>29</v>
      </c>
      <c r="J13" s="2" t="s">
        <v>256</v>
      </c>
      <c r="K13" s="15">
        <v>43057</v>
      </c>
      <c r="L13" s="56" t="s">
        <v>21</v>
      </c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A14" s="59">
        <v>12</v>
      </c>
      <c r="B14" s="78" t="s">
        <v>277</v>
      </c>
      <c r="C14" s="2"/>
      <c r="D14" s="3"/>
      <c r="E14" s="8"/>
      <c r="F14" s="2" t="s">
        <v>278</v>
      </c>
      <c r="G14" s="3"/>
      <c r="H14" s="3"/>
      <c r="I14" s="2" t="s">
        <v>29</v>
      </c>
      <c r="J14" s="2" t="s">
        <v>256</v>
      </c>
      <c r="K14" s="15">
        <v>43057</v>
      </c>
      <c r="L14" s="56" t="s">
        <v>96</v>
      </c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A15" s="59">
        <v>13</v>
      </c>
      <c r="B15" s="78" t="s">
        <v>249</v>
      </c>
      <c r="C15" s="2"/>
      <c r="D15" s="3" t="s">
        <v>26</v>
      </c>
      <c r="E15" s="8"/>
      <c r="F15" s="2" t="s">
        <v>248</v>
      </c>
      <c r="G15" s="3"/>
      <c r="H15" s="3"/>
      <c r="I15" s="2" t="s">
        <v>29</v>
      </c>
      <c r="J15" s="2" t="s">
        <v>256</v>
      </c>
      <c r="K15" s="15">
        <v>43057</v>
      </c>
      <c r="L15" s="56" t="s">
        <v>96</v>
      </c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A16" s="59">
        <v>14</v>
      </c>
      <c r="B16" s="78" t="s">
        <v>280</v>
      </c>
      <c r="C16" s="2"/>
      <c r="D16" s="3" t="s">
        <v>30</v>
      </c>
      <c r="E16" s="8"/>
      <c r="F16" s="2" t="s">
        <v>117</v>
      </c>
      <c r="G16" s="3"/>
      <c r="H16" s="3"/>
      <c r="I16" s="2" t="s">
        <v>29</v>
      </c>
      <c r="J16" s="2" t="s">
        <v>256</v>
      </c>
      <c r="K16" s="15">
        <v>43057</v>
      </c>
      <c r="L16" s="56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1:25" x14ac:dyDescent="0.25">
      <c r="A17" s="59">
        <v>15</v>
      </c>
      <c r="B17" s="78" t="s">
        <v>218</v>
      </c>
      <c r="C17" s="2"/>
      <c r="D17" s="3" t="s">
        <v>26</v>
      </c>
      <c r="E17" s="8"/>
      <c r="F17" s="2" t="s">
        <v>218</v>
      </c>
      <c r="G17" s="3"/>
      <c r="H17" s="3"/>
      <c r="I17" s="2" t="s">
        <v>29</v>
      </c>
      <c r="J17" s="2" t="s">
        <v>256</v>
      </c>
      <c r="K17" s="15">
        <v>43057</v>
      </c>
      <c r="L17" s="56" t="s">
        <v>21</v>
      </c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1:25" x14ac:dyDescent="0.25">
      <c r="A18" s="59">
        <v>16</v>
      </c>
      <c r="B18" s="78"/>
      <c r="C18" s="2"/>
      <c r="D18" s="3"/>
      <c r="E18" s="8"/>
      <c r="F18" s="2"/>
      <c r="G18" s="3"/>
      <c r="H18" s="3"/>
      <c r="I18" s="2"/>
      <c r="J18" s="2"/>
      <c r="K18" s="15"/>
      <c r="L18" s="56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1:25" x14ac:dyDescent="0.25">
      <c r="A19" s="59">
        <v>17</v>
      </c>
      <c r="B19" s="78"/>
      <c r="C19" s="2"/>
      <c r="D19" s="3"/>
      <c r="E19" s="8"/>
      <c r="F19" s="2"/>
      <c r="G19" s="3"/>
      <c r="H19" s="3"/>
      <c r="I19" s="2"/>
      <c r="J19" s="2"/>
      <c r="K19" s="15"/>
      <c r="L19" s="56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1:25" x14ac:dyDescent="0.25">
      <c r="A20" s="59">
        <v>18</v>
      </c>
      <c r="B20" s="78"/>
      <c r="C20" s="2"/>
      <c r="D20" s="3"/>
      <c r="E20" s="8"/>
      <c r="F20" s="2"/>
      <c r="G20" s="3"/>
      <c r="H20" s="3"/>
      <c r="I20" s="2"/>
      <c r="J20" s="2"/>
      <c r="K20" s="15"/>
      <c r="L20" s="56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1:25" x14ac:dyDescent="0.25">
      <c r="A21" s="59">
        <v>19</v>
      </c>
      <c r="B21" s="78"/>
      <c r="C21" s="2"/>
      <c r="D21" s="3"/>
      <c r="E21" s="8"/>
      <c r="F21" s="2"/>
      <c r="G21" s="3"/>
      <c r="H21" s="3"/>
      <c r="I21" s="2"/>
      <c r="J21" s="2"/>
      <c r="K21" s="15"/>
      <c r="L21" s="56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1:25" x14ac:dyDescent="0.25">
      <c r="A22" s="60">
        <v>20</v>
      </c>
      <c r="B22" s="77"/>
      <c r="C22" s="28"/>
      <c r="D22" s="27"/>
      <c r="E22" s="29"/>
      <c r="F22" s="28"/>
      <c r="G22" s="27"/>
      <c r="H22" s="27"/>
      <c r="I22" s="28"/>
      <c r="J22" s="28"/>
      <c r="K22" s="30"/>
      <c r="L22" s="57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</row>
    <row r="23" spans="1:25" x14ac:dyDescent="0.25">
      <c r="A23" s="59"/>
      <c r="B23" s="78"/>
      <c r="C23" s="2"/>
      <c r="D23" s="3"/>
      <c r="E23" s="8"/>
      <c r="F23" s="2"/>
      <c r="G23" s="3"/>
      <c r="H23" s="3"/>
      <c r="I23" s="2"/>
      <c r="J23" s="2"/>
      <c r="K23" s="15"/>
      <c r="L23" s="3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79"/>
    </row>
    <row r="25" spans="1:25" x14ac:dyDescent="0.25">
      <c r="B25" s="79"/>
    </row>
    <row r="26" spans="1:25" x14ac:dyDescent="0.25">
      <c r="B26" s="79"/>
    </row>
    <row r="27" spans="1:25" x14ac:dyDescent="0.25">
      <c r="B27" s="79"/>
    </row>
    <row r="28" spans="1:25" x14ac:dyDescent="0.25">
      <c r="B28" s="79"/>
    </row>
    <row r="29" spans="1:25" x14ac:dyDescent="0.25">
      <c r="B29" s="79"/>
    </row>
    <row r="30" spans="1:25" x14ac:dyDescent="0.25">
      <c r="B30" s="79"/>
    </row>
    <row r="31" spans="1:25" x14ac:dyDescent="0.25">
      <c r="B31" s="79"/>
    </row>
    <row r="32" spans="1:25" x14ac:dyDescent="0.25">
      <c r="B32" s="79"/>
    </row>
    <row r="33" spans="2:2" x14ac:dyDescent="0.25">
      <c r="B33" s="79"/>
    </row>
  </sheetData>
  <mergeCells count="20">
    <mergeCell ref="F1:F2"/>
    <mergeCell ref="G1:G2"/>
    <mergeCell ref="H1:H2"/>
    <mergeCell ref="N1:Q1"/>
    <mergeCell ref="R1:T1"/>
    <mergeCell ref="I1:I2"/>
    <mergeCell ref="J1:J2"/>
    <mergeCell ref="K1:K2"/>
    <mergeCell ref="L1:L2"/>
    <mergeCell ref="M1:M2"/>
    <mergeCell ref="A1:A2"/>
    <mergeCell ref="B1:B2"/>
    <mergeCell ref="C1:C2"/>
    <mergeCell ref="D1:D2"/>
    <mergeCell ref="E1:E2"/>
    <mergeCell ref="U1:U2"/>
    <mergeCell ref="V1:V2"/>
    <mergeCell ref="W1:W2"/>
    <mergeCell ref="X1:X2"/>
    <mergeCell ref="Y1:Y2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Tháng 8</vt:lpstr>
      <vt:lpstr>Tháng 10</vt:lpstr>
      <vt:lpstr>Thống kê Tháng 10</vt:lpstr>
      <vt:lpstr>TOEIC Tháng 12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</dc:creator>
  <cp:lastModifiedBy>PLH</cp:lastModifiedBy>
  <dcterms:created xsi:type="dcterms:W3CDTF">2017-07-31T09:02:25Z</dcterms:created>
  <dcterms:modified xsi:type="dcterms:W3CDTF">2017-11-25T10:54:09Z</dcterms:modified>
</cp:coreProperties>
</file>