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UCCESS\New folder\trunk\Danh Sach Lop\"/>
    </mc:Choice>
  </mc:AlternateContent>
  <bookViews>
    <workbookView xWindow="0" yWindow="0" windowWidth="20490" windowHeight="7155" activeTab="2"/>
  </bookViews>
  <sheets>
    <sheet name="Tháng 8" sheetId="1" r:id="rId1"/>
    <sheet name="Tháng 10" sheetId="2" r:id="rId2"/>
    <sheet name="Thống kê Tháng 10" sheetId="3" r:id="rId3"/>
  </sheets>
  <definedNames>
    <definedName name="_xlnm._FilterDatabase" localSheetId="1" hidden="1">'Tháng 10'!$A$1:$M$14</definedName>
    <definedName name="_xlnm._FilterDatabase" localSheetId="0" hidden="1">'Tháng 8'!$A$1:$M$40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3" l="1"/>
  <c r="P29" i="3"/>
  <c r="I31" i="3"/>
  <c r="I30" i="3"/>
  <c r="I29" i="3"/>
  <c r="C30" i="3"/>
  <c r="C31" i="3"/>
  <c r="C29" i="3"/>
  <c r="P6" i="3" l="1"/>
  <c r="P5" i="3"/>
  <c r="I7" i="3"/>
  <c r="I6" i="3"/>
  <c r="I5" i="3"/>
  <c r="C7" i="3"/>
  <c r="C6" i="3"/>
  <c r="C5" i="3"/>
  <c r="C8" i="3" l="1"/>
  <c r="D8" i="3" s="1"/>
  <c r="P7" i="3"/>
  <c r="Q7" i="3" s="1"/>
  <c r="I8" i="3"/>
  <c r="J8" i="3" s="1"/>
  <c r="I32" i="3"/>
  <c r="J32" i="3" s="1"/>
  <c r="P31" i="3"/>
  <c r="Q31" i="3" s="1"/>
  <c r="Q5" i="3" l="1"/>
  <c r="Q6" i="3"/>
  <c r="D7" i="3"/>
  <c r="D5" i="3"/>
  <c r="D6" i="3"/>
  <c r="J6" i="3"/>
  <c r="J5" i="3"/>
  <c r="J7" i="3"/>
  <c r="J29" i="3"/>
  <c r="J30" i="3"/>
  <c r="J31" i="3"/>
  <c r="Q29" i="3"/>
  <c r="Q30" i="3"/>
  <c r="C32" i="3"/>
  <c r="D32" i="3" l="1"/>
  <c r="D30" i="3"/>
  <c r="D31" i="3"/>
  <c r="D29" i="3"/>
</calcChain>
</file>

<file path=xl/sharedStrings.xml><?xml version="1.0" encoding="utf-8"?>
<sst xmlns="http://schemas.openxmlformats.org/spreadsheetml/2006/main" count="790" uniqueCount="246">
  <si>
    <t>Tên FB</t>
  </si>
  <si>
    <t>Tư vấn trực tiếp</t>
  </si>
  <si>
    <t>Khanh</t>
  </si>
  <si>
    <t>Kênh</t>
  </si>
  <si>
    <t>Nguyễn Ngọc Anh</t>
  </si>
  <si>
    <t>500-700</t>
  </si>
  <si>
    <t>Học viên cũ</t>
  </si>
  <si>
    <t>STT</t>
  </si>
  <si>
    <t>Họ và Tên</t>
  </si>
  <si>
    <t>Năm Sinh</t>
  </si>
  <si>
    <t>Giới Tính</t>
  </si>
  <si>
    <t>SĐT</t>
  </si>
  <si>
    <t>Khóa Học</t>
  </si>
  <si>
    <t>Học Phí</t>
  </si>
  <si>
    <t>Chiến Lược</t>
  </si>
  <si>
    <t>Người Tư Vấn</t>
  </si>
  <si>
    <t>Ghi chú</t>
  </si>
  <si>
    <t>Bạn của Ngọc Anh</t>
  </si>
  <si>
    <t>Hữu Lập</t>
  </si>
  <si>
    <t>Võ Ngọc Huyền</t>
  </si>
  <si>
    <t>300-500</t>
  </si>
  <si>
    <t>Phong</t>
  </si>
  <si>
    <t>Minh Tuấn</t>
  </si>
  <si>
    <t>Lam Phương</t>
  </si>
  <si>
    <t>Ngô Thị Châm Phon</t>
  </si>
  <si>
    <t>X</t>
  </si>
  <si>
    <t>Nữ</t>
  </si>
  <si>
    <t>01672813806</t>
  </si>
  <si>
    <t>FB cá nhân</t>
  </si>
  <si>
    <t>FB fanpage</t>
  </si>
  <si>
    <t>Nam</t>
  </si>
  <si>
    <t>Bạn của Hà Vy 300-500 K5</t>
  </si>
  <si>
    <t>Ngày Liên Hệ</t>
  </si>
  <si>
    <t>Bạn của Vũ 300-500 K4</t>
  </si>
  <si>
    <t xml:space="preserve">Lệ Quỳnh </t>
  </si>
  <si>
    <t>Lệ Quỳnh</t>
  </si>
  <si>
    <t>Thoan Htk</t>
  </si>
  <si>
    <t>Thảo</t>
  </si>
  <si>
    <t>Thảo ciu</t>
  </si>
  <si>
    <t>Linh</t>
  </si>
  <si>
    <t>Lê Hữu Minh Thạnh</t>
  </si>
  <si>
    <t xml:space="preserve">Lê Hữu Minh Thạnh </t>
  </si>
  <si>
    <t>Hà Thúc Khoa</t>
  </si>
  <si>
    <t xml:space="preserve">Nam </t>
  </si>
  <si>
    <t>01645725933</t>
  </si>
  <si>
    <t>Yến Nhi</t>
  </si>
  <si>
    <t xml:space="preserve"> 01669435084</t>
  </si>
  <si>
    <t>Minh Trang</t>
  </si>
  <si>
    <t xml:space="preserve">Nữ </t>
  </si>
  <si>
    <t>Thảo Tr</t>
  </si>
  <si>
    <t>Suli</t>
  </si>
  <si>
    <t>Sulie Lê</t>
  </si>
  <si>
    <t>Võ Thị Cẩm Nguyệt</t>
  </si>
  <si>
    <t>01266617337</t>
  </si>
  <si>
    <t>Cái Hoàng Mai</t>
  </si>
  <si>
    <t>Như Mai</t>
  </si>
  <si>
    <t>Nhu Mai Ho Vo</t>
  </si>
  <si>
    <t>Cường Phạm</t>
  </si>
  <si>
    <t>Cuong Pham</t>
  </si>
  <si>
    <t>Khánh Nhi</t>
  </si>
  <si>
    <t xml:space="preserve">Nhung </t>
  </si>
  <si>
    <t>Nhungg Nhungg</t>
  </si>
  <si>
    <t>0945797474</t>
  </si>
  <si>
    <t>Thu Oanh</t>
  </si>
  <si>
    <t xml:space="preserve">Thu Oanh Nguyễn </t>
  </si>
  <si>
    <t>Ngọc Hà</t>
  </si>
  <si>
    <t>Phạm Ngọc Hà</t>
  </si>
  <si>
    <t>Nguyệt</t>
  </si>
  <si>
    <t>Nguyệt Nguyệt</t>
  </si>
  <si>
    <t>0902440603</t>
  </si>
  <si>
    <t>01662933961</t>
  </si>
  <si>
    <t>Phương Châu</t>
  </si>
  <si>
    <t>01206152822</t>
  </si>
  <si>
    <t>Khanh Nhi Nguyen</t>
  </si>
  <si>
    <t>Thu Hà</t>
  </si>
  <si>
    <t>Phạm Thu Hà</t>
  </si>
  <si>
    <t>Hiền Lê</t>
  </si>
  <si>
    <t xml:space="preserve">Hien Le </t>
  </si>
  <si>
    <t>01673773116</t>
  </si>
  <si>
    <t>Kiều Oanh</t>
  </si>
  <si>
    <t>Kieu Oanh</t>
  </si>
  <si>
    <t>Nhung Nguyễn</t>
  </si>
  <si>
    <t xml:space="preserve">Nhung Nguyễn </t>
  </si>
  <si>
    <t>Kiều Trinh</t>
  </si>
  <si>
    <t xml:space="preserve">Kiều Trinh </t>
  </si>
  <si>
    <t>Vũ Cúc</t>
  </si>
  <si>
    <t>Cẩm Nhung</t>
  </si>
  <si>
    <t>Nguyễn Văn Hiếu</t>
  </si>
  <si>
    <t>Lê Văn Thống Nhất</t>
  </si>
  <si>
    <t>Tú Nhi</t>
  </si>
  <si>
    <t>Út Trung Kiên</t>
  </si>
  <si>
    <t>Anh Vũ</t>
  </si>
  <si>
    <t>Trương Trọng Nghĩa</t>
  </si>
  <si>
    <t xml:space="preserve">Tư vấn trực tiếp </t>
  </si>
  <si>
    <t>Nguyễn Hoàng Chi</t>
  </si>
  <si>
    <t>Nana Nguyễn</t>
  </si>
  <si>
    <t>Hậu</t>
  </si>
  <si>
    <t>0935535196</t>
  </si>
  <si>
    <t>Hùng</t>
  </si>
  <si>
    <t>0916663859</t>
  </si>
  <si>
    <t>Trần Thị Ngọc Anh</t>
  </si>
  <si>
    <t>Tư Vấn Trực Tiếp</t>
  </si>
  <si>
    <t>Phương</t>
  </si>
  <si>
    <t>Phuong Hoang</t>
  </si>
  <si>
    <t>Hồng</t>
  </si>
  <si>
    <t>Hồng Ngô</t>
  </si>
  <si>
    <t>Đinh Thị Dung</t>
  </si>
  <si>
    <t>01688741383</t>
  </si>
  <si>
    <t>Phạm Quỳnh Như</t>
  </si>
  <si>
    <t>Lê Thị Ngọc Trà</t>
  </si>
  <si>
    <t>Trà Lê</t>
  </si>
  <si>
    <t xml:space="preserve">Minh Hiếu </t>
  </si>
  <si>
    <t>Hieu Minh Tran</t>
  </si>
  <si>
    <t>Mỹ Trinh</t>
  </si>
  <si>
    <t>Fb cá nhân</t>
  </si>
  <si>
    <t>Bạn của Mỹ Trinh</t>
  </si>
  <si>
    <t>01643794391</t>
  </si>
  <si>
    <t>Đức Lê</t>
  </si>
  <si>
    <t>TOEIC tháng 8</t>
  </si>
  <si>
    <t>Lê lê</t>
  </si>
  <si>
    <t>Lê</t>
  </si>
  <si>
    <t>Đặng Văn Vi</t>
  </si>
  <si>
    <t>0905618996</t>
  </si>
  <si>
    <t>Vũ Thanh Hiền</t>
  </si>
  <si>
    <t>TOEIC Tháng 10</t>
  </si>
  <si>
    <t>Lê Thị Lam Phương</t>
  </si>
  <si>
    <t>500 - 700</t>
  </si>
  <si>
    <t>01696365707</t>
  </si>
  <si>
    <t>01222425494</t>
  </si>
  <si>
    <t>Bạn của Vy lớp 300-500 K5</t>
  </si>
  <si>
    <t>01673647975</t>
  </si>
  <si>
    <t>Lưu Thị Ngân</t>
  </si>
  <si>
    <t>Diệu Phương</t>
  </si>
  <si>
    <t>Dương Phương Uyên</t>
  </si>
  <si>
    <t>01258949790</t>
  </si>
  <si>
    <t>Ngô Thị Hồng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</si>
  <si>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</si>
  <si>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</si>
  <si>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</si>
  <si>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</si>
  <si>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</si>
  <si>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</si>
  <si>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</si>
  <si>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</si>
  <si>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</si>
  <si>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</si>
  <si>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</si>
  <si>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</si>
  <si>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</si>
  <si>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</si>
  <si>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Nguyễn Thị Nhật Vi</t>
  </si>
  <si>
    <t>Hồ Thoa</t>
  </si>
  <si>
    <t>Thoa</t>
  </si>
  <si>
    <t>Ngân</t>
  </si>
  <si>
    <t>Ngân Nguyễn</t>
  </si>
  <si>
    <t>Thảo Nguyên</t>
  </si>
  <si>
    <t>300 - 500</t>
  </si>
  <si>
    <t>01214231477</t>
  </si>
  <si>
    <t>01676629420</t>
  </si>
  <si>
    <t>Nguyễn Thị Kiều Ngân</t>
  </si>
  <si>
    <t>0935300632</t>
  </si>
  <si>
    <t>01215991514</t>
  </si>
  <si>
    <t>01225358800</t>
  </si>
  <si>
    <t xml:space="preserve"> Lê Thị Yến Nhi</t>
  </si>
  <si>
    <t>Trần Thị Thúy Nga</t>
  </si>
  <si>
    <t>Thu Uyen Pham</t>
  </si>
  <si>
    <t>Thùy Nhung</t>
  </si>
  <si>
    <t>Huy</t>
  </si>
  <si>
    <t>Huy Trần</t>
  </si>
  <si>
    <t>Thanh Nga</t>
  </si>
  <si>
    <t>Tâm</t>
  </si>
  <si>
    <t>Bạn của Khánh Nhi</t>
  </si>
  <si>
    <t>Khánh Nhi Nguyễn</t>
  </si>
  <si>
    <t>Hằng</t>
  </si>
  <si>
    <t>Hằng Nguyễn</t>
  </si>
  <si>
    <t>Hoàng Thanh Hải</t>
  </si>
  <si>
    <t>Nguyễn Bảo Nhi</t>
  </si>
  <si>
    <t>0909246801</t>
  </si>
  <si>
    <t>Mỹ</t>
  </si>
  <si>
    <t>Ngô Mỹ</t>
  </si>
  <si>
    <t>Nguyễn Bá Anh Vũ</t>
  </si>
  <si>
    <t>Nguyễn Hữu Hoàng</t>
  </si>
  <si>
    <t>Trần Thị Thùy</t>
  </si>
  <si>
    <t>Phạm Thị Thu Uyên</t>
  </si>
  <si>
    <t>01635133180</t>
  </si>
  <si>
    <t>0964510070</t>
  </si>
  <si>
    <t>Bùi Nhi</t>
  </si>
  <si>
    <t>Phạm Thị Tâm</t>
  </si>
  <si>
    <t xml:space="preserve">01674731073 </t>
  </si>
  <si>
    <t>Trần Thị Khánh Ly</t>
  </si>
  <si>
    <t xml:space="preserve">01689819367  </t>
  </si>
  <si>
    <t>Lê Thị Thảo Nguyên</t>
  </si>
  <si>
    <t>01246791074</t>
  </si>
  <si>
    <t>Nguyễn Thị Thùy Linh</t>
  </si>
  <si>
    <t>01695240235</t>
  </si>
  <si>
    <t>Hoàng Thị Thu Hồng</t>
  </si>
  <si>
    <t>0934999256</t>
  </si>
  <si>
    <t xml:space="preserve">Trần Ngọc Quỳnh Trân </t>
  </si>
  <si>
    <t>01215949985
01682882303</t>
  </si>
  <si>
    <t>Nguyễn Thị Diễm My</t>
  </si>
  <si>
    <t>01667286108</t>
  </si>
  <si>
    <t>Phước Quang</t>
  </si>
  <si>
    <t>Phạm Thị Quỳnh Như</t>
  </si>
  <si>
    <t>Uyên Nhi</t>
  </si>
  <si>
    <t>Thanh Hằng</t>
  </si>
  <si>
    <t>Thủy Phương</t>
  </si>
  <si>
    <t>Phương Thủy</t>
  </si>
  <si>
    <t>Nga</t>
  </si>
  <si>
    <t>Nga Lê</t>
  </si>
  <si>
    <t>Hồ Trần Hoài Nhi</t>
  </si>
  <si>
    <t>Nim</t>
  </si>
  <si>
    <t>0935218270</t>
  </si>
  <si>
    <t>Vũ Thị Thanh Hiền</t>
  </si>
  <si>
    <t xml:space="preserve">Bảo Ngọc </t>
  </si>
  <si>
    <t>Hồng Niệm</t>
  </si>
  <si>
    <t xml:space="preserve">Hậu </t>
  </si>
  <si>
    <t xml:space="preserve">Na </t>
  </si>
  <si>
    <t>Na Lê</t>
  </si>
  <si>
    <t>Trần Phương Lan</t>
  </si>
  <si>
    <t>Bảo Nhi</t>
  </si>
  <si>
    <t>0916491600
0946062074</t>
  </si>
  <si>
    <t>Ông Văn Huy</t>
  </si>
  <si>
    <t>Huy Văn Ông</t>
  </si>
  <si>
    <t>0963311599</t>
  </si>
  <si>
    <t>Hồ Xuân Văn</t>
  </si>
  <si>
    <t>Tư Vấn trực tiếp</t>
  </si>
  <si>
    <t>Số lượng</t>
  </si>
  <si>
    <t>Tổng</t>
  </si>
  <si>
    <t xml:space="preserve">Kênh tư vấn </t>
  </si>
  <si>
    <t>Tỉ lệ %</t>
  </si>
  <si>
    <t>Tỉ lệ (%)</t>
  </si>
  <si>
    <t>Đăng ký học</t>
  </si>
  <si>
    <t>Toeic 300 - 500</t>
  </si>
  <si>
    <t>Toeic 500 - 700</t>
  </si>
  <si>
    <t>Tổng đăng ký</t>
  </si>
  <si>
    <t>Lớp</t>
  </si>
  <si>
    <t>Khóa đăng ký</t>
  </si>
  <si>
    <t>SAU KHI CHẠY CHƯƠNG TRÌNH</t>
  </si>
  <si>
    <t>TRƯỚC KHI CHẠY CHƯƠNG TRÌNH</t>
  </si>
  <si>
    <t>Đỗ Văn Quang</t>
  </si>
  <si>
    <t>0962644063</t>
  </si>
  <si>
    <t>Nguyễn Thị Xuân Quỳnh</t>
  </si>
  <si>
    <t>01282795251</t>
  </si>
  <si>
    <t>Nguyễn Văn Ấn (Bạn củaQuang)</t>
  </si>
  <si>
    <t>Nguyễn Văn Hùng (Bạn của Thu Hồng)</t>
  </si>
  <si>
    <t>01636769837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</si>
</sst>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1D2129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5" fillId="12" borderId="0" applyNumberFormat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0" xfId="0" applyNumberFormat="1"/>
    <xf numFmtId="0" fontId="2" fillId="2" borderId="1" xfId="1" applyFont="1" applyBorder="1" applyAlignment="1">
      <alignment horizontal="center"/>
    </xf>
    <xf numFmtId="0" fontId="2" fillId="2" borderId="1" xfId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/>
    </xf>
    <xf numFmtId="14" fontId="2" fillId="2" borderId="1" xfId="1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49" fontId="0" fillId="0" borderId="2" xfId="0" applyNumberFormat="1" applyBorder="1"/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4" fontId="0" fillId="3" borderId="1" xfId="0" applyNumberFormat="1" applyFill="1" applyBorder="1" applyAlignment="1">
      <alignment horizontal="center"/>
    </xf>
    <xf numFmtId="0" fontId="0" fillId="3" borderId="0" xfId="0" applyFill="1"/>
    <xf numFmtId="0" fontId="3" fillId="3" borderId="0" xfId="0" applyFont="1" applyFill="1"/>
    <xf numFmtId="49" fontId="0" fillId="0" borderId="1" xfId="0" applyNumberFormat="1" applyBorder="1" applyAlignment="1">
      <alignment wrapText="1"/>
    </xf>
    <xf numFmtId="0" fontId="8" fillId="6" borderId="1" xfId="4" applyFont="1" applyBorder="1" applyAlignment="1">
      <alignment horizontal="center"/>
    </xf>
    <xf numFmtId="0" fontId="8" fillId="2" borderId="1" xfId="1" applyFont="1" applyBorder="1" applyAlignment="1">
      <alignment horizontal="center"/>
    </xf>
    <xf numFmtId="0" fontId="7" fillId="7" borderId="1" xfId="5" applyFont="1" applyBorder="1" applyAlignment="1">
      <alignment horizontal="center"/>
    </xf>
    <xf numFmtId="0" fontId="8" fillId="5" borderId="1" xfId="3" applyFont="1" applyBorder="1" applyAlignment="1">
      <alignment horizontal="center"/>
    </xf>
    <xf numFmtId="0" fontId="8" fillId="10" borderId="1" xfId="8" applyFont="1" applyBorder="1" applyAlignment="1">
      <alignment horizontal="center"/>
    </xf>
    <xf numFmtId="0" fontId="8" fillId="11" borderId="1" xfId="9" applyFont="1" applyBorder="1" applyAlignment="1">
      <alignment horizontal="center"/>
    </xf>
    <xf numFmtId="0" fontId="7" fillId="12" borderId="1" xfId="10" applyFont="1" applyBorder="1" applyAlignment="1">
      <alignment horizontal="center"/>
    </xf>
    <xf numFmtId="0" fontId="8" fillId="0" borderId="1" xfId="0" applyFont="1" applyBorder="1"/>
    <xf numFmtId="0" fontId="0" fillId="0" borderId="1" xfId="0" applyBorder="1" applyAlignment="1">
      <alignment horizontal="right"/>
    </xf>
    <xf numFmtId="2" fontId="0" fillId="0" borderId="1" xfId="0" applyNumberFormat="1" applyBorder="1"/>
    <xf numFmtId="0" fontId="10" fillId="14" borderId="0" xfId="0" applyFont="1" applyFill="1"/>
    <xf numFmtId="0" fontId="12" fillId="13" borderId="0" xfId="0" applyFont="1" applyFill="1"/>
    <xf numFmtId="0" fontId="7" fillId="9" borderId="1" xfId="7" applyFont="1" applyBorder="1" applyAlignment="1">
      <alignment horizontal="center" vertical="center"/>
    </xf>
    <xf numFmtId="0" fontId="6" fillId="4" borderId="1" xfId="2" applyFont="1" applyBorder="1" applyAlignment="1">
      <alignment horizontal="center"/>
    </xf>
    <xf numFmtId="0" fontId="7" fillId="8" borderId="1" xfId="6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9" fillId="17" borderId="3" xfId="0" applyFont="1" applyFill="1" applyBorder="1" applyAlignment="1">
      <alignment horizontal="center"/>
    </xf>
    <xf numFmtId="0" fontId="9" fillId="17" borderId="4" xfId="0" applyFont="1" applyFill="1" applyBorder="1" applyAlignment="1">
      <alignment horizontal="center"/>
    </xf>
    <xf numFmtId="0" fontId="9" fillId="17" borderId="5" xfId="0" applyFont="1" applyFill="1" applyBorder="1" applyAlignment="1">
      <alignment horizontal="center"/>
    </xf>
    <xf numFmtId="0" fontId="9" fillId="16" borderId="3" xfId="0" applyFont="1" applyFill="1" applyBorder="1" applyAlignment="1">
      <alignment horizontal="center"/>
    </xf>
    <xf numFmtId="0" fontId="9" fillId="16" borderId="4" xfId="0" applyFont="1" applyFill="1" applyBorder="1" applyAlignment="1">
      <alignment horizontal="center"/>
    </xf>
    <xf numFmtId="0" fontId="9" fillId="16" borderId="5" xfId="0" applyFont="1" applyFill="1" applyBorder="1" applyAlignment="1">
      <alignment horizontal="center"/>
    </xf>
    <xf numFmtId="0" fontId="10" fillId="14" borderId="0" xfId="0" applyFont="1" applyFill="1" applyAlignment="1">
      <alignment horizontal="center"/>
    </xf>
    <xf numFmtId="0" fontId="0" fillId="0" borderId="1" xfId="0" applyBorder="1" applyAlignment="1">
      <alignment wrapText="1"/>
    </xf>
  </cellXfs>
  <cellStyles count="11">
    <cellStyle name="20% - Accent1" xfId="4" builtinId="30"/>
    <cellStyle name="20% - Accent6" xfId="8" builtinId="50"/>
    <cellStyle name="40% - Accent1" xfId="1" builtinId="31"/>
    <cellStyle name="40% - Accent6" xfId="9" builtinId="51"/>
    <cellStyle name="60% - Accent1" xfId="5" builtinId="32"/>
    <cellStyle name="60% - Accent6" xfId="10" builtinId="52"/>
    <cellStyle name="Accent1" xfId="3" builtinId="29"/>
    <cellStyle name="Accent5" xfId="6" builtinId="45"/>
    <cellStyle name="Accent6" xfId="7" builtinId="49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 tư vấn</a:t>
            </a:r>
          </a:p>
        </c:rich>
      </c:tx>
      <c:layout>
        <c:manualLayout>
          <c:xMode val="edge"/>
          <c:yMode val="edge"/>
          <c:x val="0.37926561160053013"/>
          <c:y val="5.1371871675491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10'!$C$29:$C$32</c:f>
              <c:numCache>
                <c:formatCode>General</c:formatCode>
                <c:ptCount val="4"/>
                <c:pt idx="0">
                  <c:v>20</c:v>
                </c:pt>
                <c:pt idx="1">
                  <c:v>27</c:v>
                </c:pt>
                <c:pt idx="2">
                  <c:v>2</c:v>
                </c:pt>
                <c:pt idx="3">
                  <c:v>49</c:v>
                </c:pt>
              </c:numCache>
            </c:numRef>
          </c:val>
        </c:ser>
        <c:ser>
          <c:idx val="1"/>
          <c:order val="1"/>
          <c:tx>
            <c:strRef>
              <c:f>'Thống kê Tháng 10'!$D$28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10'!$D$29:$D$32</c:f>
              <c:numCache>
                <c:formatCode>0.00</c:formatCode>
                <c:ptCount val="4"/>
                <c:pt idx="0">
                  <c:v>40.816326530612244</c:v>
                </c:pt>
                <c:pt idx="1">
                  <c:v>55.102040816326522</c:v>
                </c:pt>
                <c:pt idx="2">
                  <c:v>4.0816326530612246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647870896"/>
        <c:axId val="-1647884496"/>
      </c:barChart>
      <c:catAx>
        <c:axId val="-164787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884496"/>
        <c:crosses val="autoZero"/>
        <c:auto val="1"/>
        <c:lblAlgn val="ctr"/>
        <c:lblOffset val="100"/>
        <c:noMultiLvlLbl val="0"/>
      </c:catAx>
      <c:valAx>
        <c:axId val="-16478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87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10'!$I$29:$I$32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2</c:v>
                </c:pt>
                <c:pt idx="3">
                  <c:v>19</c:v>
                </c:pt>
              </c:numCache>
            </c:numRef>
          </c:val>
        </c:ser>
        <c:ser>
          <c:idx val="1"/>
          <c:order val="1"/>
          <c:tx>
            <c:strRef>
              <c:f>'Thống kê Tháng 10'!$J$28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10'!$J$29:$J$32</c:f>
              <c:numCache>
                <c:formatCode>0.00</c:formatCode>
                <c:ptCount val="4"/>
                <c:pt idx="0">
                  <c:v>47.368421052631575</c:v>
                </c:pt>
                <c:pt idx="1">
                  <c:v>42.105263157894733</c:v>
                </c:pt>
                <c:pt idx="2">
                  <c:v>10.526315789473683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647869808"/>
        <c:axId val="-1647874704"/>
      </c:barChart>
      <c:catAx>
        <c:axId val="-164786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874704"/>
        <c:crosses val="autoZero"/>
        <c:auto val="1"/>
        <c:lblAlgn val="ctr"/>
        <c:lblOffset val="100"/>
        <c:noMultiLvlLbl val="0"/>
      </c:catAx>
      <c:valAx>
        <c:axId val="-16478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86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 đăng ký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10'!$P$29:$P$31</c:f>
              <c:numCache>
                <c:formatCode>General</c:formatCode>
                <c:ptCount val="3"/>
                <c:pt idx="0">
                  <c:v>14</c:v>
                </c:pt>
                <c:pt idx="1">
                  <c:v>5</c:v>
                </c:pt>
                <c:pt idx="2">
                  <c:v>19</c:v>
                </c:pt>
              </c:numCache>
            </c:numRef>
          </c:val>
        </c:ser>
        <c:ser>
          <c:idx val="1"/>
          <c:order val="1"/>
          <c:tx>
            <c:strRef>
              <c:f>'Thống kê Tháng 10'!$Q$28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10'!$Q$29:$Q$31</c:f>
              <c:numCache>
                <c:formatCode>0.00</c:formatCode>
                <c:ptCount val="3"/>
                <c:pt idx="0">
                  <c:v>73.68421052631578</c:v>
                </c:pt>
                <c:pt idx="1">
                  <c:v>26.315789473684209</c:v>
                </c:pt>
                <c:pt idx="2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647878512"/>
        <c:axId val="-1647882864"/>
      </c:barChart>
      <c:catAx>
        <c:axId val="-164787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882864"/>
        <c:crosses val="autoZero"/>
        <c:auto val="1"/>
        <c:lblAlgn val="ctr"/>
        <c:lblOffset val="100"/>
        <c:noMultiLvlLbl val="0"/>
      </c:catAx>
      <c:valAx>
        <c:axId val="-16478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87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</a:t>
            </a:r>
            <a:r>
              <a:rPr lang="en-US" baseline="0"/>
              <a:t> tư vấn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10'!$C$5:$C$8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14</c:v>
                </c:pt>
              </c:numCache>
            </c:numRef>
          </c:val>
        </c:ser>
        <c:ser>
          <c:idx val="1"/>
          <c:order val="1"/>
          <c:tx>
            <c:strRef>
              <c:f>'Thống kê Tháng 10'!$D$4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10'!$D$5:$D$8</c:f>
              <c:numCache>
                <c:formatCode>0.00</c:formatCode>
                <c:ptCount val="4"/>
                <c:pt idx="0">
                  <c:v>28.571428571428569</c:v>
                </c:pt>
                <c:pt idx="1">
                  <c:v>42.857142857142854</c:v>
                </c:pt>
                <c:pt idx="2">
                  <c:v>28.571428571428569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647883952"/>
        <c:axId val="-1647883408"/>
      </c:barChart>
      <c:catAx>
        <c:axId val="-164788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883408"/>
        <c:crosses val="autoZero"/>
        <c:auto val="1"/>
        <c:lblAlgn val="ctr"/>
        <c:lblOffset val="100"/>
        <c:noMultiLvlLbl val="0"/>
      </c:catAx>
      <c:valAx>
        <c:axId val="-164788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88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10'!$I$5:$I$8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10'!$J$4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10'!$J$5:$J$8</c:f>
              <c:numCache>
                <c:formatCode>0.00</c:formatCode>
                <c:ptCount val="4"/>
                <c:pt idx="0">
                  <c:v>50</c:v>
                </c:pt>
                <c:pt idx="1">
                  <c:v>25</c:v>
                </c:pt>
                <c:pt idx="2">
                  <c:v>25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647873072"/>
        <c:axId val="-1647882320"/>
      </c:barChart>
      <c:catAx>
        <c:axId val="-164787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882320"/>
        <c:crosses val="autoZero"/>
        <c:auto val="1"/>
        <c:lblAlgn val="ctr"/>
        <c:lblOffset val="100"/>
        <c:noMultiLvlLbl val="0"/>
      </c:catAx>
      <c:valAx>
        <c:axId val="-164788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87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</a:t>
            </a:r>
            <a:r>
              <a:rPr lang="en-US" baseline="0"/>
              <a:t> đăng ký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10'!$P$5:$P$7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10'!$Q$4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10'!$Q$5:$Q$7</c:f>
              <c:numCache>
                <c:formatCode>0.00</c:formatCode>
                <c:ptCount val="3"/>
                <c:pt idx="0">
                  <c:v>75</c:v>
                </c:pt>
                <c:pt idx="1">
                  <c:v>25</c:v>
                </c:pt>
                <c:pt idx="2" formatCode="General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39631808"/>
        <c:axId val="-1539628544"/>
      </c:barChart>
      <c:catAx>
        <c:axId val="-153963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9628544"/>
        <c:crosses val="autoZero"/>
        <c:auto val="1"/>
        <c:lblAlgn val="ctr"/>
        <c:lblOffset val="100"/>
        <c:noMultiLvlLbl val="0"/>
      </c:catAx>
      <c:valAx>
        <c:axId val="-15396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963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33</xdr:row>
      <xdr:rowOff>28576</xdr:rowOff>
    </xdr:from>
    <xdr:to>
      <xdr:col>6</xdr:col>
      <xdr:colOff>9524</xdr:colOff>
      <xdr:row>47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33</xdr:row>
      <xdr:rowOff>9526</xdr:rowOff>
    </xdr:from>
    <xdr:to>
      <xdr:col>13</xdr:col>
      <xdr:colOff>0</xdr:colOff>
      <xdr:row>47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581025</xdr:colOff>
      <xdr:row>33</xdr:row>
      <xdr:rowOff>19049</xdr:rowOff>
    </xdr:from>
    <xdr:to>
      <xdr:col>18</xdr:col>
      <xdr:colOff>600075</xdr:colOff>
      <xdr:row>47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6</xdr:col>
      <xdr:colOff>19050</xdr:colOff>
      <xdr:row>22</xdr:row>
      <xdr:rowOff>171449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</xdr:colOff>
      <xdr:row>9</xdr:row>
      <xdr:rowOff>19050</xdr:rowOff>
    </xdr:from>
    <xdr:to>
      <xdr:col>12</xdr:col>
      <xdr:colOff>600075</xdr:colOff>
      <xdr:row>22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</xdr:colOff>
      <xdr:row>9</xdr:row>
      <xdr:rowOff>14287</xdr:rowOff>
    </xdr:from>
    <xdr:to>
      <xdr:col>18</xdr:col>
      <xdr:colOff>600075</xdr:colOff>
      <xdr:row>22</xdr:row>
      <xdr:rowOff>171451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workbookViewId="0">
      <pane ySplit="1" topLeftCell="A2" activePane="bottomLeft" state="frozen"/>
      <selection pane="bottomLeft" activeCell="F11" sqref="F11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9.42578125" style="1" customWidth="1"/>
    <col min="5" max="5" width="13.5703125" style="9" customWidth="1"/>
    <col min="6" max="6" width="18.4257812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</cols>
  <sheetData>
    <row r="1" spans="1:13" ht="17.25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</row>
    <row r="2" spans="1:13" x14ac:dyDescent="0.25">
      <c r="A2" s="3">
        <v>1</v>
      </c>
      <c r="B2" s="5" t="s">
        <v>24</v>
      </c>
      <c r="C2" s="5"/>
      <c r="D2" s="4" t="s">
        <v>26</v>
      </c>
      <c r="E2" s="7" t="s">
        <v>27</v>
      </c>
      <c r="F2" s="5"/>
      <c r="G2" s="4" t="s">
        <v>20</v>
      </c>
      <c r="H2" s="4" t="s">
        <v>25</v>
      </c>
      <c r="I2" s="5" t="s">
        <v>1</v>
      </c>
      <c r="J2" s="2" t="s">
        <v>118</v>
      </c>
      <c r="K2" s="14">
        <v>42944</v>
      </c>
      <c r="L2" s="25" t="s">
        <v>2</v>
      </c>
      <c r="M2" s="6"/>
    </row>
    <row r="3" spans="1:13" x14ac:dyDescent="0.25">
      <c r="A3" s="3">
        <v>2</v>
      </c>
      <c r="B3" s="2" t="s">
        <v>4</v>
      </c>
      <c r="C3" s="2"/>
      <c r="D3" s="3" t="s">
        <v>30</v>
      </c>
      <c r="E3" s="8"/>
      <c r="F3" s="2"/>
      <c r="G3" s="3" t="s">
        <v>5</v>
      </c>
      <c r="H3" s="3" t="s">
        <v>25</v>
      </c>
      <c r="I3" s="2" t="s">
        <v>6</v>
      </c>
      <c r="J3" s="2" t="s">
        <v>118</v>
      </c>
      <c r="K3" s="15">
        <v>42947</v>
      </c>
      <c r="L3" s="24" t="s">
        <v>21</v>
      </c>
      <c r="M3" s="2"/>
    </row>
    <row r="4" spans="1:13" x14ac:dyDescent="0.25">
      <c r="A4" s="3">
        <v>3</v>
      </c>
      <c r="B4" s="2" t="s">
        <v>17</v>
      </c>
      <c r="C4" s="2"/>
      <c r="D4" s="3" t="s">
        <v>26</v>
      </c>
      <c r="E4" s="8"/>
      <c r="F4" s="2"/>
      <c r="G4" s="3" t="s">
        <v>5</v>
      </c>
      <c r="H4" s="3" t="s">
        <v>25</v>
      </c>
      <c r="I4" s="2" t="s">
        <v>1</v>
      </c>
      <c r="J4" s="2" t="s">
        <v>118</v>
      </c>
      <c r="K4" s="15">
        <v>42947</v>
      </c>
      <c r="L4" s="24" t="s">
        <v>21</v>
      </c>
      <c r="M4" s="2"/>
    </row>
    <row r="5" spans="1:13" x14ac:dyDescent="0.25">
      <c r="A5" s="3">
        <v>4</v>
      </c>
      <c r="B5" s="2" t="s">
        <v>18</v>
      </c>
      <c r="C5" s="2"/>
      <c r="D5" s="3" t="s">
        <v>30</v>
      </c>
      <c r="E5" s="8" t="s">
        <v>69</v>
      </c>
      <c r="F5" s="2"/>
      <c r="G5" s="3" t="s">
        <v>5</v>
      </c>
      <c r="H5" s="3" t="s">
        <v>25</v>
      </c>
      <c r="I5" s="2" t="s">
        <v>6</v>
      </c>
      <c r="J5" s="2" t="s">
        <v>118</v>
      </c>
      <c r="K5" s="15">
        <v>42947</v>
      </c>
      <c r="L5" s="24" t="s">
        <v>21</v>
      </c>
      <c r="M5" s="2"/>
    </row>
    <row r="6" spans="1:13" x14ac:dyDescent="0.25">
      <c r="A6" s="3">
        <v>5</v>
      </c>
      <c r="B6" s="17" t="s">
        <v>19</v>
      </c>
      <c r="C6" s="2"/>
      <c r="D6" s="3" t="s">
        <v>26</v>
      </c>
      <c r="E6" s="8"/>
      <c r="F6" s="2" t="s">
        <v>19</v>
      </c>
      <c r="G6" s="3" t="s">
        <v>20</v>
      </c>
      <c r="H6" s="3" t="s">
        <v>25</v>
      </c>
      <c r="I6" s="2" t="s">
        <v>28</v>
      </c>
      <c r="J6" s="2" t="s">
        <v>118</v>
      </c>
      <c r="K6" s="15">
        <v>42947</v>
      </c>
      <c r="L6" s="24" t="s">
        <v>21</v>
      </c>
      <c r="M6" s="2"/>
    </row>
    <row r="7" spans="1:13" x14ac:dyDescent="0.25">
      <c r="A7" s="3">
        <v>6</v>
      </c>
      <c r="B7" s="2" t="s">
        <v>22</v>
      </c>
      <c r="C7" s="2"/>
      <c r="D7" s="3" t="s">
        <v>30</v>
      </c>
      <c r="E7" s="8" t="s">
        <v>62</v>
      </c>
      <c r="F7" s="2" t="s">
        <v>22</v>
      </c>
      <c r="G7" s="3" t="s">
        <v>20</v>
      </c>
      <c r="H7" s="3" t="s">
        <v>25</v>
      </c>
      <c r="I7" s="2" t="s">
        <v>29</v>
      </c>
      <c r="J7" s="2" t="s">
        <v>118</v>
      </c>
      <c r="K7" s="15">
        <v>42947</v>
      </c>
      <c r="L7" s="24" t="s">
        <v>21</v>
      </c>
      <c r="M7" s="2"/>
    </row>
    <row r="8" spans="1:13" s="31" customFormat="1" x14ac:dyDescent="0.25">
      <c r="A8" s="27">
        <v>7</v>
      </c>
      <c r="B8" s="28" t="s">
        <v>23</v>
      </c>
      <c r="C8" s="28"/>
      <c r="D8" s="27" t="s">
        <v>26</v>
      </c>
      <c r="E8" s="29"/>
      <c r="F8" s="28" t="s">
        <v>23</v>
      </c>
      <c r="G8" s="27" t="s">
        <v>20</v>
      </c>
      <c r="H8" s="27"/>
      <c r="I8" s="28" t="s">
        <v>28</v>
      </c>
      <c r="J8" s="28" t="s">
        <v>118</v>
      </c>
      <c r="K8" s="30">
        <v>42947</v>
      </c>
      <c r="L8" s="27" t="s">
        <v>21</v>
      </c>
      <c r="M8" s="28" t="s">
        <v>31</v>
      </c>
    </row>
    <row r="9" spans="1:13" x14ac:dyDescent="0.25">
      <c r="A9" s="3">
        <v>8</v>
      </c>
      <c r="B9" s="2" t="s">
        <v>54</v>
      </c>
      <c r="C9" s="2"/>
      <c r="D9" s="3" t="s">
        <v>26</v>
      </c>
      <c r="E9" s="8" t="s">
        <v>53</v>
      </c>
      <c r="F9" s="2"/>
      <c r="G9" s="3" t="s">
        <v>20</v>
      </c>
      <c r="H9" s="3" t="s">
        <v>25</v>
      </c>
      <c r="I9" s="2" t="s">
        <v>1</v>
      </c>
      <c r="J9" s="2" t="s">
        <v>118</v>
      </c>
      <c r="K9" s="15">
        <v>42938</v>
      </c>
      <c r="L9" s="24" t="s">
        <v>2</v>
      </c>
      <c r="M9" s="2" t="s">
        <v>33</v>
      </c>
    </row>
    <row r="10" spans="1:13" s="31" customFormat="1" x14ac:dyDescent="0.25">
      <c r="A10" s="27">
        <v>9</v>
      </c>
      <c r="B10" s="28" t="s">
        <v>37</v>
      </c>
      <c r="C10" s="28"/>
      <c r="D10" s="27" t="s">
        <v>26</v>
      </c>
      <c r="E10" s="29"/>
      <c r="F10" s="28" t="s">
        <v>38</v>
      </c>
      <c r="G10" s="27"/>
      <c r="H10" s="27"/>
      <c r="I10" s="28" t="s">
        <v>29</v>
      </c>
      <c r="J10" s="28" t="s">
        <v>118</v>
      </c>
      <c r="K10" s="30">
        <v>42949</v>
      </c>
      <c r="L10" s="27" t="s">
        <v>2</v>
      </c>
      <c r="M10" s="28"/>
    </row>
    <row r="11" spans="1:13" s="31" customFormat="1" x14ac:dyDescent="0.25">
      <c r="A11" s="27">
        <v>10</v>
      </c>
      <c r="B11" s="28" t="s">
        <v>34</v>
      </c>
      <c r="C11" s="28"/>
      <c r="D11" s="27" t="s">
        <v>26</v>
      </c>
      <c r="E11" s="29"/>
      <c r="F11" s="28" t="s">
        <v>35</v>
      </c>
      <c r="G11" s="27"/>
      <c r="H11" s="27"/>
      <c r="I11" s="28" t="s">
        <v>29</v>
      </c>
      <c r="J11" s="28" t="s">
        <v>118</v>
      </c>
      <c r="K11" s="30">
        <v>42949</v>
      </c>
      <c r="L11" s="27" t="s">
        <v>2</v>
      </c>
      <c r="M11" s="28"/>
    </row>
    <row r="12" spans="1:13" s="31" customFormat="1" x14ac:dyDescent="0.25">
      <c r="A12" s="27">
        <v>11</v>
      </c>
      <c r="B12" s="32" t="s">
        <v>36</v>
      </c>
      <c r="C12" s="28"/>
      <c r="D12" s="27"/>
      <c r="E12" s="29"/>
      <c r="F12" s="28" t="s">
        <v>36</v>
      </c>
      <c r="G12" s="27"/>
      <c r="H12" s="27"/>
      <c r="I12" s="28" t="s">
        <v>29</v>
      </c>
      <c r="J12" s="28" t="s">
        <v>118</v>
      </c>
      <c r="K12" s="30">
        <v>42951</v>
      </c>
      <c r="L12" s="27" t="s">
        <v>39</v>
      </c>
      <c r="M12" s="28"/>
    </row>
    <row r="13" spans="1:13" s="31" customFormat="1" x14ac:dyDescent="0.25">
      <c r="A13" s="27">
        <v>12</v>
      </c>
      <c r="B13" s="28" t="s">
        <v>40</v>
      </c>
      <c r="C13" s="28"/>
      <c r="D13" s="27" t="s">
        <v>30</v>
      </c>
      <c r="E13" s="29"/>
      <c r="F13" s="28" t="s">
        <v>41</v>
      </c>
      <c r="G13" s="27"/>
      <c r="H13" s="27"/>
      <c r="I13" s="28" t="s">
        <v>29</v>
      </c>
      <c r="J13" s="28" t="s">
        <v>118</v>
      </c>
      <c r="K13" s="30">
        <v>42952</v>
      </c>
      <c r="L13" s="27" t="s">
        <v>39</v>
      </c>
      <c r="M13" s="28"/>
    </row>
    <row r="14" spans="1:13" x14ac:dyDescent="0.25">
      <c r="A14" s="3">
        <v>13</v>
      </c>
      <c r="B14" s="17" t="s">
        <v>42</v>
      </c>
      <c r="C14" s="2"/>
      <c r="D14" s="3" t="s">
        <v>43</v>
      </c>
      <c r="E14" s="8" t="s">
        <v>44</v>
      </c>
      <c r="F14" s="2"/>
      <c r="G14" s="3" t="s">
        <v>20</v>
      </c>
      <c r="H14" s="3" t="s">
        <v>25</v>
      </c>
      <c r="I14" s="17" t="s">
        <v>1</v>
      </c>
      <c r="J14" s="2" t="s">
        <v>118</v>
      </c>
      <c r="K14" s="15">
        <v>42952</v>
      </c>
      <c r="L14" s="24" t="s">
        <v>2</v>
      </c>
      <c r="M14" s="2"/>
    </row>
    <row r="15" spans="1:13" x14ac:dyDescent="0.25">
      <c r="A15" s="3">
        <v>14</v>
      </c>
      <c r="B15" s="17" t="s">
        <v>45</v>
      </c>
      <c r="C15" s="2"/>
      <c r="D15" s="3" t="s">
        <v>26</v>
      </c>
      <c r="E15" s="8" t="s">
        <v>46</v>
      </c>
      <c r="F15" s="2"/>
      <c r="G15" s="3" t="s">
        <v>20</v>
      </c>
      <c r="H15" s="3" t="s">
        <v>25</v>
      </c>
      <c r="I15" s="17" t="s">
        <v>1</v>
      </c>
      <c r="J15" s="2" t="s">
        <v>118</v>
      </c>
      <c r="K15" s="15">
        <v>42954</v>
      </c>
      <c r="L15" s="24" t="s">
        <v>2</v>
      </c>
      <c r="M15" s="2"/>
    </row>
    <row r="16" spans="1:13" x14ac:dyDescent="0.25">
      <c r="A16" s="3">
        <v>15</v>
      </c>
      <c r="B16" s="17" t="s">
        <v>47</v>
      </c>
      <c r="C16" s="2"/>
      <c r="D16" s="3" t="s">
        <v>48</v>
      </c>
      <c r="E16" s="8"/>
      <c r="F16" s="17" t="s">
        <v>47</v>
      </c>
      <c r="G16" s="3" t="s">
        <v>20</v>
      </c>
      <c r="H16" s="3" t="s">
        <v>25</v>
      </c>
      <c r="I16" s="17" t="s">
        <v>29</v>
      </c>
      <c r="J16" s="2" t="s">
        <v>118</v>
      </c>
      <c r="K16" s="15">
        <v>42954</v>
      </c>
      <c r="L16" s="24" t="s">
        <v>39</v>
      </c>
      <c r="M16" s="2"/>
    </row>
    <row r="17" spans="1:13" s="31" customFormat="1" x14ac:dyDescent="0.25">
      <c r="A17" s="27">
        <v>16</v>
      </c>
      <c r="B17" s="28" t="s">
        <v>37</v>
      </c>
      <c r="C17" s="28"/>
      <c r="D17" s="27" t="s">
        <v>26</v>
      </c>
      <c r="E17" s="29"/>
      <c r="F17" s="28" t="s">
        <v>49</v>
      </c>
      <c r="G17" s="27" t="s">
        <v>20</v>
      </c>
      <c r="H17" s="27"/>
      <c r="I17" s="28" t="s">
        <v>29</v>
      </c>
      <c r="J17" s="28" t="s">
        <v>118</v>
      </c>
      <c r="K17" s="30">
        <v>42955</v>
      </c>
      <c r="L17" s="27" t="s">
        <v>39</v>
      </c>
      <c r="M17" s="28"/>
    </row>
    <row r="18" spans="1:13" s="31" customFormat="1" x14ac:dyDescent="0.25">
      <c r="A18" s="27">
        <v>17</v>
      </c>
      <c r="B18" s="28" t="s">
        <v>50</v>
      </c>
      <c r="C18" s="28"/>
      <c r="D18" s="27" t="s">
        <v>26</v>
      </c>
      <c r="E18" s="29"/>
      <c r="F18" s="28" t="s">
        <v>51</v>
      </c>
      <c r="G18" s="27" t="s">
        <v>5</v>
      </c>
      <c r="H18" s="27"/>
      <c r="I18" s="28" t="s">
        <v>29</v>
      </c>
      <c r="J18" s="28" t="s">
        <v>118</v>
      </c>
      <c r="K18" s="30">
        <v>42955</v>
      </c>
      <c r="L18" s="27" t="s">
        <v>2</v>
      </c>
      <c r="M18" s="28"/>
    </row>
    <row r="19" spans="1:13" x14ac:dyDescent="0.25">
      <c r="A19" s="3">
        <v>18</v>
      </c>
      <c r="B19" s="17" t="s">
        <v>52</v>
      </c>
      <c r="C19" s="2"/>
      <c r="D19" s="3" t="s">
        <v>26</v>
      </c>
      <c r="E19" s="8"/>
      <c r="F19" s="17" t="s">
        <v>52</v>
      </c>
      <c r="G19" s="3" t="s">
        <v>20</v>
      </c>
      <c r="H19" s="3" t="s">
        <v>25</v>
      </c>
      <c r="I19" s="17" t="s">
        <v>29</v>
      </c>
      <c r="J19" s="2" t="s">
        <v>118</v>
      </c>
      <c r="K19" s="15">
        <v>42955</v>
      </c>
      <c r="L19" s="24" t="s">
        <v>21</v>
      </c>
      <c r="M19" s="2"/>
    </row>
    <row r="20" spans="1:13" s="31" customFormat="1" x14ac:dyDescent="0.25">
      <c r="A20" s="27">
        <v>19</v>
      </c>
      <c r="B20" s="28" t="s">
        <v>55</v>
      </c>
      <c r="C20" s="28"/>
      <c r="D20" s="27" t="s">
        <v>26</v>
      </c>
      <c r="E20" s="29"/>
      <c r="F20" s="28" t="s">
        <v>56</v>
      </c>
      <c r="G20" s="27"/>
      <c r="H20" s="27"/>
      <c r="I20" s="28" t="s">
        <v>29</v>
      </c>
      <c r="J20" s="28" t="s">
        <v>118</v>
      </c>
      <c r="K20" s="30">
        <v>42956</v>
      </c>
      <c r="L20" s="27" t="s">
        <v>2</v>
      </c>
      <c r="M20" s="28"/>
    </row>
    <row r="21" spans="1:13" x14ac:dyDescent="0.25">
      <c r="A21" s="3">
        <v>20</v>
      </c>
      <c r="B21" s="17" t="s">
        <v>57</v>
      </c>
      <c r="C21" s="2"/>
      <c r="D21" s="3" t="s">
        <v>30</v>
      </c>
      <c r="E21" s="8"/>
      <c r="F21" s="17" t="s">
        <v>58</v>
      </c>
      <c r="G21" s="3" t="s">
        <v>20</v>
      </c>
      <c r="H21" s="3" t="s">
        <v>25</v>
      </c>
      <c r="I21" s="17" t="s">
        <v>29</v>
      </c>
      <c r="J21" s="2" t="s">
        <v>118</v>
      </c>
      <c r="K21" s="15">
        <v>42956</v>
      </c>
      <c r="L21" s="24" t="s">
        <v>2</v>
      </c>
      <c r="M21" s="2"/>
    </row>
    <row r="22" spans="1:13" x14ac:dyDescent="0.25">
      <c r="A22" s="3">
        <v>21</v>
      </c>
      <c r="B22" s="17" t="s">
        <v>59</v>
      </c>
      <c r="C22" s="2"/>
      <c r="D22" s="3" t="s">
        <v>26</v>
      </c>
      <c r="E22" s="8"/>
      <c r="F22" s="17" t="s">
        <v>73</v>
      </c>
      <c r="G22" s="3" t="s">
        <v>20</v>
      </c>
      <c r="H22" s="3" t="s">
        <v>25</v>
      </c>
      <c r="I22" s="17" t="s">
        <v>29</v>
      </c>
      <c r="J22" s="2" t="s">
        <v>118</v>
      </c>
      <c r="K22" s="15">
        <v>42956</v>
      </c>
      <c r="L22" s="24" t="s">
        <v>2</v>
      </c>
      <c r="M22" s="2"/>
    </row>
    <row r="23" spans="1:13" s="31" customFormat="1" x14ac:dyDescent="0.25">
      <c r="A23" s="27">
        <v>22</v>
      </c>
      <c r="B23" s="28" t="s">
        <v>60</v>
      </c>
      <c r="C23" s="28"/>
      <c r="D23" s="27" t="s">
        <v>48</v>
      </c>
      <c r="E23" s="29"/>
      <c r="F23" s="28" t="s">
        <v>61</v>
      </c>
      <c r="G23" s="27"/>
      <c r="H23" s="27"/>
      <c r="I23" s="28" t="s">
        <v>29</v>
      </c>
      <c r="J23" s="28" t="s">
        <v>118</v>
      </c>
      <c r="K23" s="30">
        <v>42956</v>
      </c>
      <c r="L23" s="27" t="s">
        <v>2</v>
      </c>
      <c r="M23" s="28"/>
    </row>
    <row r="24" spans="1:13" x14ac:dyDescent="0.25">
      <c r="A24" s="18">
        <v>23</v>
      </c>
      <c r="B24" s="19" t="s">
        <v>63</v>
      </c>
      <c r="C24" s="20"/>
      <c r="D24" s="18" t="s">
        <v>26</v>
      </c>
      <c r="E24" s="21"/>
      <c r="F24" s="19" t="s">
        <v>64</v>
      </c>
      <c r="G24" s="18" t="s">
        <v>20</v>
      </c>
      <c r="H24" s="18" t="s">
        <v>25</v>
      </c>
      <c r="I24" s="19" t="s">
        <v>29</v>
      </c>
      <c r="J24" s="2" t="s">
        <v>118</v>
      </c>
      <c r="K24" s="22">
        <v>42957</v>
      </c>
      <c r="L24" s="26" t="s">
        <v>39</v>
      </c>
      <c r="M24" s="2"/>
    </row>
    <row r="25" spans="1:13" x14ac:dyDescent="0.25">
      <c r="A25" s="3">
        <v>24</v>
      </c>
      <c r="B25" s="17" t="s">
        <v>65</v>
      </c>
      <c r="C25" s="2"/>
      <c r="D25" s="3" t="s">
        <v>48</v>
      </c>
      <c r="E25" s="8" t="s">
        <v>70</v>
      </c>
      <c r="F25" s="17" t="s">
        <v>66</v>
      </c>
      <c r="G25" s="3" t="s">
        <v>5</v>
      </c>
      <c r="H25" s="3" t="s">
        <v>25</v>
      </c>
      <c r="I25" s="17" t="s">
        <v>29</v>
      </c>
      <c r="J25" s="2" t="s">
        <v>118</v>
      </c>
      <c r="K25" s="15">
        <v>42959</v>
      </c>
      <c r="L25" s="24" t="s">
        <v>39</v>
      </c>
      <c r="M25" s="2"/>
    </row>
    <row r="26" spans="1:13" s="31" customFormat="1" x14ac:dyDescent="0.25">
      <c r="A26" s="27">
        <v>25</v>
      </c>
      <c r="B26" s="28" t="s">
        <v>67</v>
      </c>
      <c r="C26" s="28"/>
      <c r="D26" s="27" t="s">
        <v>26</v>
      </c>
      <c r="E26" s="29"/>
      <c r="F26" s="28" t="s">
        <v>68</v>
      </c>
      <c r="G26" s="27"/>
      <c r="H26" s="27"/>
      <c r="I26" s="28" t="s">
        <v>29</v>
      </c>
      <c r="J26" s="28" t="s">
        <v>118</v>
      </c>
      <c r="K26" s="30">
        <v>42959</v>
      </c>
      <c r="L26" s="27" t="s">
        <v>2</v>
      </c>
      <c r="M26" s="28"/>
    </row>
    <row r="27" spans="1:13" x14ac:dyDescent="0.25">
      <c r="A27" s="3">
        <v>26</v>
      </c>
      <c r="B27" s="17" t="s">
        <v>71</v>
      </c>
      <c r="C27" s="2"/>
      <c r="D27" s="23" t="s">
        <v>48</v>
      </c>
      <c r="E27" s="8" t="s">
        <v>72</v>
      </c>
      <c r="F27" s="2"/>
      <c r="G27" s="3" t="s">
        <v>20</v>
      </c>
      <c r="H27" s="3" t="s">
        <v>25</v>
      </c>
      <c r="I27" s="17" t="s">
        <v>1</v>
      </c>
      <c r="J27" s="2" t="s">
        <v>118</v>
      </c>
      <c r="K27" s="15">
        <v>42959</v>
      </c>
      <c r="L27" s="24" t="s">
        <v>2</v>
      </c>
      <c r="M27" s="2"/>
    </row>
    <row r="28" spans="1:13" x14ac:dyDescent="0.25">
      <c r="A28" s="3">
        <v>27</v>
      </c>
      <c r="B28" s="17" t="s">
        <v>74</v>
      </c>
      <c r="C28" s="2"/>
      <c r="D28" s="3" t="s">
        <v>26</v>
      </c>
      <c r="E28" s="8"/>
      <c r="F28" s="17" t="s">
        <v>75</v>
      </c>
      <c r="G28" s="3" t="s">
        <v>20</v>
      </c>
      <c r="H28" s="3" t="s">
        <v>25</v>
      </c>
      <c r="I28" s="17" t="s">
        <v>29</v>
      </c>
      <c r="J28" s="2" t="s">
        <v>118</v>
      </c>
      <c r="K28" s="15">
        <v>42959</v>
      </c>
      <c r="L28" s="24" t="s">
        <v>2</v>
      </c>
      <c r="M28" s="2"/>
    </row>
    <row r="29" spans="1:13" x14ac:dyDescent="0.25">
      <c r="A29" s="3">
        <v>28</v>
      </c>
      <c r="B29" s="17" t="s">
        <v>76</v>
      </c>
      <c r="C29" s="2"/>
      <c r="D29" s="3" t="s">
        <v>26</v>
      </c>
      <c r="E29" s="8" t="s">
        <v>78</v>
      </c>
      <c r="F29" s="17" t="s">
        <v>77</v>
      </c>
      <c r="G29" s="3" t="s">
        <v>5</v>
      </c>
      <c r="H29" s="3" t="s">
        <v>25</v>
      </c>
      <c r="I29" s="17" t="s">
        <v>29</v>
      </c>
      <c r="J29" s="2" t="s">
        <v>118</v>
      </c>
      <c r="K29" s="15">
        <v>42959</v>
      </c>
      <c r="L29" s="24" t="s">
        <v>2</v>
      </c>
      <c r="M29" s="2"/>
    </row>
    <row r="30" spans="1:13" s="31" customFormat="1" x14ac:dyDescent="0.25">
      <c r="A30" s="27">
        <v>29</v>
      </c>
      <c r="B30" s="28" t="s">
        <v>83</v>
      </c>
      <c r="C30" s="28"/>
      <c r="D30" s="27" t="s">
        <v>48</v>
      </c>
      <c r="E30" s="29"/>
      <c r="F30" s="28" t="s">
        <v>84</v>
      </c>
      <c r="G30" s="27"/>
      <c r="H30" s="27"/>
      <c r="I30" s="28" t="s">
        <v>29</v>
      </c>
      <c r="J30" s="28" t="s">
        <v>118</v>
      </c>
      <c r="K30" s="30">
        <v>42959</v>
      </c>
      <c r="L30" s="27" t="s">
        <v>2</v>
      </c>
      <c r="M30" s="28"/>
    </row>
    <row r="31" spans="1:13" x14ac:dyDescent="0.25">
      <c r="A31" s="3">
        <v>30</v>
      </c>
      <c r="B31" s="17" t="s">
        <v>81</v>
      </c>
      <c r="C31" s="2"/>
      <c r="D31" s="3" t="s">
        <v>48</v>
      </c>
      <c r="E31" s="8"/>
      <c r="F31" s="17" t="s">
        <v>82</v>
      </c>
      <c r="G31" s="3" t="s">
        <v>5</v>
      </c>
      <c r="H31" s="3" t="s">
        <v>25</v>
      </c>
      <c r="I31" s="17" t="s">
        <v>29</v>
      </c>
      <c r="J31" s="2" t="s">
        <v>118</v>
      </c>
      <c r="K31" s="15">
        <v>42959</v>
      </c>
      <c r="L31" s="24" t="s">
        <v>2</v>
      </c>
      <c r="M31" s="2"/>
    </row>
    <row r="32" spans="1:13" s="31" customFormat="1" x14ac:dyDescent="0.25">
      <c r="A32" s="27">
        <v>31</v>
      </c>
      <c r="B32" s="28" t="s">
        <v>79</v>
      </c>
      <c r="C32" s="28"/>
      <c r="D32" s="27" t="s">
        <v>48</v>
      </c>
      <c r="E32" s="29"/>
      <c r="F32" s="28" t="s">
        <v>80</v>
      </c>
      <c r="G32" s="27"/>
      <c r="H32" s="27"/>
      <c r="I32" s="28" t="s">
        <v>29</v>
      </c>
      <c r="J32" s="28" t="s">
        <v>118</v>
      </c>
      <c r="K32" s="30">
        <v>42960</v>
      </c>
      <c r="L32" s="27" t="s">
        <v>2</v>
      </c>
      <c r="M32" s="28"/>
    </row>
    <row r="33" spans="1:13" s="31" customFormat="1" x14ac:dyDescent="0.25">
      <c r="A33" s="27">
        <v>32</v>
      </c>
      <c r="B33" s="28" t="s">
        <v>85</v>
      </c>
      <c r="C33" s="28"/>
      <c r="D33" s="27" t="s">
        <v>48</v>
      </c>
      <c r="E33" s="29"/>
      <c r="F33" s="28" t="s">
        <v>85</v>
      </c>
      <c r="G33" s="27" t="s">
        <v>5</v>
      </c>
      <c r="H33" s="27"/>
      <c r="I33" s="28" t="s">
        <v>29</v>
      </c>
      <c r="J33" s="28" t="s">
        <v>118</v>
      </c>
      <c r="K33" s="30">
        <v>42960</v>
      </c>
      <c r="L33" s="27" t="s">
        <v>21</v>
      </c>
      <c r="M33" s="28"/>
    </row>
    <row r="34" spans="1:13" s="31" customFormat="1" x14ac:dyDescent="0.25">
      <c r="A34" s="27">
        <v>33</v>
      </c>
      <c r="B34" s="28" t="s">
        <v>86</v>
      </c>
      <c r="C34" s="28"/>
      <c r="D34" s="27" t="s">
        <v>48</v>
      </c>
      <c r="E34" s="29"/>
      <c r="F34" s="28" t="s">
        <v>86</v>
      </c>
      <c r="G34" s="27"/>
      <c r="H34" s="27"/>
      <c r="I34" s="28" t="s">
        <v>29</v>
      </c>
      <c r="J34" s="28" t="s">
        <v>118</v>
      </c>
      <c r="K34" s="30">
        <v>42960</v>
      </c>
      <c r="L34" s="27" t="s">
        <v>2</v>
      </c>
      <c r="M34" s="28"/>
    </row>
    <row r="35" spans="1:13" x14ac:dyDescent="0.25">
      <c r="A35" s="3">
        <v>34</v>
      </c>
      <c r="B35" s="17" t="s">
        <v>19</v>
      </c>
      <c r="C35" s="2"/>
      <c r="D35" s="3" t="s">
        <v>26</v>
      </c>
      <c r="E35" s="8"/>
      <c r="F35" s="2" t="s">
        <v>19</v>
      </c>
      <c r="G35" s="3" t="s">
        <v>20</v>
      </c>
      <c r="H35" s="3" t="s">
        <v>25</v>
      </c>
      <c r="I35" s="17" t="s">
        <v>1</v>
      </c>
      <c r="J35" s="2" t="s">
        <v>118</v>
      </c>
      <c r="K35" s="15">
        <v>42961</v>
      </c>
      <c r="L35" s="24" t="s">
        <v>2</v>
      </c>
      <c r="M35" s="2"/>
    </row>
    <row r="36" spans="1:13" x14ac:dyDescent="0.25">
      <c r="A36" s="3">
        <v>34</v>
      </c>
      <c r="B36" s="17" t="s">
        <v>87</v>
      </c>
      <c r="C36" s="2"/>
      <c r="D36" s="3" t="s">
        <v>30</v>
      </c>
      <c r="E36" s="8"/>
      <c r="F36" s="2"/>
      <c r="G36" s="3" t="s">
        <v>20</v>
      </c>
      <c r="H36" s="3" t="s">
        <v>25</v>
      </c>
      <c r="I36" s="17" t="s">
        <v>1</v>
      </c>
      <c r="J36" s="2" t="s">
        <v>118</v>
      </c>
      <c r="K36" s="15">
        <v>42962</v>
      </c>
      <c r="L36" s="24" t="s">
        <v>37</v>
      </c>
      <c r="M36" s="2"/>
    </row>
    <row r="37" spans="1:13" x14ac:dyDescent="0.25">
      <c r="A37" s="3">
        <v>35</v>
      </c>
      <c r="B37" s="17" t="s">
        <v>88</v>
      </c>
      <c r="C37" s="2"/>
      <c r="D37" s="3" t="s">
        <v>30</v>
      </c>
      <c r="E37" s="8"/>
      <c r="F37" s="2"/>
      <c r="G37" s="3" t="s">
        <v>20</v>
      </c>
      <c r="H37" s="3" t="s">
        <v>25</v>
      </c>
      <c r="I37" s="17" t="s">
        <v>1</v>
      </c>
      <c r="J37" s="2" t="s">
        <v>118</v>
      </c>
      <c r="K37" s="15">
        <v>42962</v>
      </c>
      <c r="L37" s="24" t="s">
        <v>21</v>
      </c>
      <c r="M37" s="2"/>
    </row>
    <row r="38" spans="1:13" x14ac:dyDescent="0.25">
      <c r="A38" s="3">
        <v>36</v>
      </c>
      <c r="B38" s="17" t="s">
        <v>89</v>
      </c>
      <c r="C38" s="2"/>
      <c r="D38" s="3" t="s">
        <v>26</v>
      </c>
      <c r="E38" s="8"/>
      <c r="F38" s="17" t="s">
        <v>90</v>
      </c>
      <c r="G38" s="3" t="s">
        <v>5</v>
      </c>
      <c r="H38" s="3" t="s">
        <v>25</v>
      </c>
      <c r="I38" s="17" t="s">
        <v>29</v>
      </c>
      <c r="J38" s="2" t="s">
        <v>118</v>
      </c>
      <c r="K38" s="15">
        <v>42968</v>
      </c>
      <c r="L38" s="24" t="s">
        <v>2</v>
      </c>
      <c r="M38" s="2"/>
    </row>
    <row r="39" spans="1:13" x14ac:dyDescent="0.25">
      <c r="A39" s="18">
        <v>37</v>
      </c>
      <c r="B39" s="19" t="s">
        <v>91</v>
      </c>
      <c r="C39" s="20"/>
      <c r="D39" s="18" t="s">
        <v>30</v>
      </c>
      <c r="E39" s="21"/>
      <c r="F39" s="20"/>
      <c r="G39" s="18" t="s">
        <v>5</v>
      </c>
      <c r="H39" s="18" t="s">
        <v>25</v>
      </c>
      <c r="I39" s="19" t="s">
        <v>6</v>
      </c>
      <c r="J39" s="2" t="s">
        <v>118</v>
      </c>
      <c r="K39" s="22">
        <v>42968</v>
      </c>
      <c r="L39" s="18" t="s">
        <v>21</v>
      </c>
      <c r="M39" s="2"/>
    </row>
    <row r="40" spans="1:13" x14ac:dyDescent="0.25">
      <c r="A40" s="3">
        <v>38</v>
      </c>
      <c r="B40" s="17" t="s">
        <v>92</v>
      </c>
      <c r="C40" s="2"/>
      <c r="D40" s="3" t="s">
        <v>43</v>
      </c>
      <c r="E40" s="8"/>
      <c r="F40" s="2"/>
      <c r="G40" s="3"/>
      <c r="H40" s="3" t="s">
        <v>25</v>
      </c>
      <c r="I40" s="17" t="s">
        <v>93</v>
      </c>
      <c r="J40" s="2" t="s">
        <v>118</v>
      </c>
      <c r="K40" s="15">
        <v>42969</v>
      </c>
      <c r="L40" s="3" t="s">
        <v>2</v>
      </c>
      <c r="M40" s="2"/>
    </row>
    <row r="41" spans="1:13" x14ac:dyDescent="0.25">
      <c r="A41" s="3"/>
      <c r="B41" s="2"/>
      <c r="C41" s="2"/>
      <c r="D41" s="3"/>
      <c r="E41" s="8"/>
      <c r="F41" s="2"/>
      <c r="G41" s="3"/>
      <c r="H41" s="3"/>
      <c r="I41" s="2"/>
      <c r="J41" s="2"/>
      <c r="K41" s="15"/>
      <c r="L41" s="3"/>
      <c r="M41" s="2"/>
    </row>
    <row r="42" spans="1:13" x14ac:dyDescent="0.25">
      <c r="A42" s="3"/>
      <c r="B42" s="2"/>
      <c r="C42" s="2"/>
      <c r="D42" s="3"/>
      <c r="E42" s="8"/>
      <c r="F42" s="2"/>
      <c r="G42" s="3"/>
      <c r="H42" s="3"/>
      <c r="I42" s="2"/>
      <c r="J42" s="2"/>
      <c r="K42" s="15"/>
      <c r="L42" s="3"/>
      <c r="M42" s="2"/>
    </row>
  </sheetData>
  <autoFilter ref="A1:M40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"/>
  <sheetViews>
    <sheetView topLeftCell="A52" workbookViewId="0">
      <selection activeCell="B64" sqref="B64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12.140625" style="1" customWidth="1"/>
    <col min="5" max="5" width="13.5703125" style="9" customWidth="1"/>
    <col min="6" max="6" width="19.710937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  <col min="21" max="21" width="17.5703125" customWidth="1"/>
    <col min="22" max="22" width="17.7109375" customWidth="1"/>
    <col min="23" max="23" width="9.42578125" customWidth="1"/>
    <col min="25" max="25" width="17.85546875" customWidth="1"/>
  </cols>
  <sheetData>
    <row r="1" spans="1:25" ht="30" customHeight="1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  <c r="N1" s="47" t="s">
        <v>136</v>
      </c>
      <c r="O1" s="47"/>
      <c r="P1" s="47"/>
      <c r="Q1" s="47"/>
      <c r="R1" s="48" t="s">
        <v>137</v>
      </c>
      <c r="S1" s="48"/>
      <c r="T1" s="48"/>
      <c r="U1" s="46" t="s">
        <v>138</v>
      </c>
      <c r="V1" s="46" t="s">
        <v>139</v>
      </c>
      <c r="W1" s="46" t="s">
        <v>140</v>
      </c>
      <c r="X1" s="46" t="s">
        <v>141</v>
      </c>
      <c r="Y1" s="46" t="s">
        <v>142</v>
      </c>
    </row>
    <row r="2" spans="1:25" ht="15.75" x14ac:dyDescent="0.25">
      <c r="A2" s="3">
        <v>1</v>
      </c>
      <c r="B2" s="17" t="s">
        <v>94</v>
      </c>
      <c r="C2" s="2"/>
      <c r="D2" s="3" t="s">
        <v>26</v>
      </c>
      <c r="E2" s="8" t="s">
        <v>97</v>
      </c>
      <c r="F2" s="2" t="s">
        <v>95</v>
      </c>
      <c r="G2" s="3"/>
      <c r="H2" s="3"/>
      <c r="I2" s="17" t="s">
        <v>1</v>
      </c>
      <c r="J2" s="2"/>
      <c r="K2" s="15">
        <v>42984</v>
      </c>
      <c r="L2" s="3" t="s">
        <v>96</v>
      </c>
      <c r="M2" s="2"/>
      <c r="N2" s="34" t="s">
        <v>143</v>
      </c>
      <c r="O2" s="35" t="s">
        <v>144</v>
      </c>
      <c r="P2" s="36" t="s">
        <v>145</v>
      </c>
      <c r="Q2" s="37" t="s">
        <v>146</v>
      </c>
      <c r="R2" s="38" t="s">
        <v>147</v>
      </c>
      <c r="S2" s="39" t="s">
        <v>148</v>
      </c>
      <c r="T2" s="40" t="s">
        <v>149</v>
      </c>
      <c r="U2" s="46"/>
      <c r="V2" s="46"/>
      <c r="W2" s="46"/>
      <c r="X2" s="46"/>
      <c r="Y2" s="46"/>
    </row>
    <row r="3" spans="1:25" ht="15.75" x14ac:dyDescent="0.25">
      <c r="A3" s="3">
        <v>2</v>
      </c>
      <c r="B3" s="17" t="s">
        <v>98</v>
      </c>
      <c r="C3" s="2"/>
      <c r="D3" s="3" t="s">
        <v>30</v>
      </c>
      <c r="E3" s="8" t="s">
        <v>99</v>
      </c>
      <c r="F3" s="2"/>
      <c r="G3" s="3"/>
      <c r="H3" s="3"/>
      <c r="I3" s="17" t="s">
        <v>1</v>
      </c>
      <c r="J3" s="2"/>
      <c r="K3" s="15">
        <v>42989</v>
      </c>
      <c r="L3" s="3" t="s">
        <v>96</v>
      </c>
      <c r="M3" s="2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1:25" x14ac:dyDescent="0.25">
      <c r="A4" s="3">
        <v>3</v>
      </c>
      <c r="B4" s="17" t="s">
        <v>100</v>
      </c>
      <c r="C4" s="2"/>
      <c r="D4" s="3" t="s">
        <v>26</v>
      </c>
      <c r="E4" s="8" t="s">
        <v>211</v>
      </c>
      <c r="F4" s="2"/>
      <c r="G4" s="3" t="s">
        <v>126</v>
      </c>
      <c r="H4" s="3" t="s">
        <v>25</v>
      </c>
      <c r="I4" s="2" t="s">
        <v>101</v>
      </c>
      <c r="J4" s="2"/>
      <c r="K4" s="15">
        <v>42989</v>
      </c>
      <c r="L4" s="3" t="s">
        <v>21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3">
        <v>4</v>
      </c>
      <c r="B5" s="17" t="s">
        <v>102</v>
      </c>
      <c r="C5" s="2"/>
      <c r="D5" s="3" t="s">
        <v>26</v>
      </c>
      <c r="E5" s="8"/>
      <c r="F5" s="2" t="s">
        <v>103</v>
      </c>
      <c r="G5" s="3"/>
      <c r="H5" s="3"/>
      <c r="I5" s="2" t="s">
        <v>114</v>
      </c>
      <c r="J5" s="2"/>
      <c r="K5" s="15">
        <v>42989</v>
      </c>
      <c r="L5" s="3" t="s">
        <v>21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s="31" customFormat="1" x14ac:dyDescent="0.25">
      <c r="A6" s="27">
        <v>5</v>
      </c>
      <c r="B6" s="28" t="s">
        <v>104</v>
      </c>
      <c r="C6" s="28"/>
      <c r="D6" s="27" t="s">
        <v>26</v>
      </c>
      <c r="E6" s="29"/>
      <c r="F6" s="28" t="s">
        <v>105</v>
      </c>
      <c r="G6" s="27"/>
      <c r="H6" s="27"/>
      <c r="I6" s="28" t="s">
        <v>29</v>
      </c>
      <c r="J6" s="28"/>
      <c r="K6" s="30">
        <v>42991</v>
      </c>
      <c r="L6" s="27" t="s">
        <v>96</v>
      </c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x14ac:dyDescent="0.25">
      <c r="A7" s="3">
        <v>6</v>
      </c>
      <c r="B7" s="2" t="s">
        <v>106</v>
      </c>
      <c r="C7" s="2"/>
      <c r="D7" s="3" t="s">
        <v>26</v>
      </c>
      <c r="E7" s="8" t="s">
        <v>107</v>
      </c>
      <c r="F7" s="2"/>
      <c r="G7" s="3" t="s">
        <v>156</v>
      </c>
      <c r="H7" s="3" t="s">
        <v>25</v>
      </c>
      <c r="I7" s="2" t="s">
        <v>1</v>
      </c>
      <c r="J7" s="2"/>
      <c r="K7" s="15">
        <v>42991</v>
      </c>
      <c r="L7" s="3" t="s">
        <v>21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3">
        <v>7</v>
      </c>
      <c r="B8" s="2" t="s">
        <v>202</v>
      </c>
      <c r="C8" s="2"/>
      <c r="D8" s="3" t="s">
        <v>26</v>
      </c>
      <c r="E8" s="8" t="s">
        <v>116</v>
      </c>
      <c r="F8" s="2" t="s">
        <v>108</v>
      </c>
      <c r="G8" s="3" t="s">
        <v>156</v>
      </c>
      <c r="H8" s="3" t="s">
        <v>25</v>
      </c>
      <c r="I8" s="2" t="s">
        <v>29</v>
      </c>
      <c r="J8" s="2"/>
      <c r="K8" s="15">
        <v>42992</v>
      </c>
      <c r="L8" s="3" t="s">
        <v>39</v>
      </c>
      <c r="M8" s="2"/>
      <c r="N8" s="2">
        <v>4</v>
      </c>
      <c r="O8" s="2">
        <v>11</v>
      </c>
      <c r="P8" s="2">
        <v>5</v>
      </c>
      <c r="Q8" s="2">
        <v>12</v>
      </c>
      <c r="R8" s="2">
        <v>17</v>
      </c>
      <c r="S8" s="2">
        <v>3</v>
      </c>
      <c r="T8" s="2">
        <v>12</v>
      </c>
      <c r="U8" s="2">
        <v>32</v>
      </c>
      <c r="V8" s="2">
        <v>32</v>
      </c>
      <c r="W8" s="2">
        <v>140</v>
      </c>
      <c r="X8" s="2">
        <v>100</v>
      </c>
      <c r="Y8" s="2">
        <v>240</v>
      </c>
    </row>
    <row r="9" spans="1:25" x14ac:dyDescent="0.25">
      <c r="A9" s="3">
        <v>8</v>
      </c>
      <c r="B9" s="2" t="s">
        <v>109</v>
      </c>
      <c r="C9" s="2"/>
      <c r="D9" s="3" t="s">
        <v>26</v>
      </c>
      <c r="E9" s="8" t="s">
        <v>127</v>
      </c>
      <c r="F9" s="2" t="s">
        <v>110</v>
      </c>
      <c r="G9" s="3" t="s">
        <v>156</v>
      </c>
      <c r="H9" s="3" t="s">
        <v>25</v>
      </c>
      <c r="I9" s="2" t="s">
        <v>114</v>
      </c>
      <c r="J9" s="2"/>
      <c r="K9" s="15">
        <v>42993</v>
      </c>
      <c r="L9" s="3" t="s">
        <v>21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3">
        <v>9</v>
      </c>
      <c r="B10" s="2" t="s">
        <v>111</v>
      </c>
      <c r="C10" s="2"/>
      <c r="D10" s="3"/>
      <c r="E10" s="8"/>
      <c r="F10" s="2" t="s">
        <v>112</v>
      </c>
      <c r="G10" s="3"/>
      <c r="H10" s="3"/>
      <c r="I10" s="2" t="s">
        <v>29</v>
      </c>
      <c r="J10" s="2"/>
      <c r="K10" s="15">
        <v>42992</v>
      </c>
      <c r="L10" s="3" t="s">
        <v>21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s="31" customFormat="1" x14ac:dyDescent="0.25">
      <c r="A11" s="27">
        <v>10</v>
      </c>
      <c r="B11" s="28" t="s">
        <v>79</v>
      </c>
      <c r="C11" s="28"/>
      <c r="D11" s="27" t="s">
        <v>26</v>
      </c>
      <c r="E11" s="29"/>
      <c r="F11" s="28" t="s">
        <v>79</v>
      </c>
      <c r="G11" s="27"/>
      <c r="H11" s="27"/>
      <c r="I11" s="28" t="s">
        <v>29</v>
      </c>
      <c r="J11" s="28"/>
      <c r="K11" s="30">
        <v>42994</v>
      </c>
      <c r="L11" s="27" t="s">
        <v>96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x14ac:dyDescent="0.25">
      <c r="A12" s="3">
        <v>11</v>
      </c>
      <c r="B12" s="2" t="s">
        <v>113</v>
      </c>
      <c r="C12" s="2"/>
      <c r="D12" s="3" t="s">
        <v>26</v>
      </c>
      <c r="E12" s="8"/>
      <c r="F12" s="2" t="s">
        <v>113</v>
      </c>
      <c r="G12" s="3" t="s">
        <v>156</v>
      </c>
      <c r="H12" s="3"/>
      <c r="I12" s="2" t="s">
        <v>114</v>
      </c>
      <c r="J12" s="2"/>
      <c r="K12" s="15">
        <v>42995</v>
      </c>
      <c r="L12" s="3" t="s">
        <v>21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3">
        <v>12</v>
      </c>
      <c r="B13" s="2" t="s">
        <v>115</v>
      </c>
      <c r="C13" s="2"/>
      <c r="D13" s="3"/>
      <c r="E13" s="8"/>
      <c r="F13" s="2"/>
      <c r="G13" s="3" t="s">
        <v>156</v>
      </c>
      <c r="H13" s="3"/>
      <c r="I13" s="2" t="s">
        <v>114</v>
      </c>
      <c r="J13" s="2"/>
      <c r="K13" s="15">
        <v>42995</v>
      </c>
      <c r="L13" s="3" t="s">
        <v>21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3">
        <v>13</v>
      </c>
      <c r="B14" s="2" t="s">
        <v>117</v>
      </c>
      <c r="C14" s="2"/>
      <c r="D14" s="3" t="s">
        <v>30</v>
      </c>
      <c r="E14" s="8"/>
      <c r="F14" s="2" t="s">
        <v>117</v>
      </c>
      <c r="G14" s="3" t="s">
        <v>156</v>
      </c>
      <c r="H14" s="3"/>
      <c r="I14" s="2" t="s">
        <v>29</v>
      </c>
      <c r="J14" s="2"/>
      <c r="K14" s="15">
        <v>42992</v>
      </c>
      <c r="L14" s="3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3">
        <v>14</v>
      </c>
      <c r="B15" s="2" t="s">
        <v>120</v>
      </c>
      <c r="C15" s="2"/>
      <c r="D15" s="3"/>
      <c r="E15" s="8"/>
      <c r="F15" s="2" t="s">
        <v>119</v>
      </c>
      <c r="G15" s="3"/>
      <c r="H15" s="3"/>
      <c r="I15" s="2" t="s">
        <v>29</v>
      </c>
      <c r="J15" s="2"/>
      <c r="K15" s="15">
        <v>42996</v>
      </c>
      <c r="L15" s="3" t="s">
        <v>96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3">
        <v>15</v>
      </c>
      <c r="B16" s="2" t="s">
        <v>121</v>
      </c>
      <c r="C16" s="2"/>
      <c r="D16" s="3" t="s">
        <v>30</v>
      </c>
      <c r="E16" s="8" t="s">
        <v>122</v>
      </c>
      <c r="F16" s="2"/>
      <c r="G16" s="3"/>
      <c r="H16" s="3"/>
      <c r="I16" s="2" t="s">
        <v>1</v>
      </c>
      <c r="J16" s="2" t="s">
        <v>124</v>
      </c>
      <c r="K16" s="15">
        <v>42996</v>
      </c>
      <c r="L16" s="3" t="s">
        <v>96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3">
        <v>16</v>
      </c>
      <c r="B17" s="17" t="s">
        <v>212</v>
      </c>
      <c r="C17" s="2"/>
      <c r="D17" s="3" t="s">
        <v>26</v>
      </c>
      <c r="E17" s="8" t="s">
        <v>158</v>
      </c>
      <c r="F17" s="2" t="s">
        <v>123</v>
      </c>
      <c r="G17" s="3" t="s">
        <v>156</v>
      </c>
      <c r="H17" s="3" t="s">
        <v>25</v>
      </c>
      <c r="I17" s="2" t="s">
        <v>114</v>
      </c>
      <c r="J17" s="2" t="s">
        <v>124</v>
      </c>
      <c r="K17" s="15">
        <v>42997</v>
      </c>
      <c r="L17" s="3" t="s">
        <v>21</v>
      </c>
      <c r="M17" s="2"/>
      <c r="N17" s="42">
        <v>4</v>
      </c>
      <c r="O17" s="42">
        <v>12</v>
      </c>
      <c r="P17" s="42">
        <v>12</v>
      </c>
      <c r="Q17" s="42">
        <v>11</v>
      </c>
      <c r="R17" s="42">
        <v>20</v>
      </c>
      <c r="S17" s="42">
        <v>2</v>
      </c>
      <c r="T17" s="42">
        <v>16</v>
      </c>
      <c r="U17" s="42">
        <v>39</v>
      </c>
      <c r="V17" s="42">
        <v>38</v>
      </c>
      <c r="W17" s="42">
        <v>180</v>
      </c>
      <c r="X17" s="42">
        <v>140</v>
      </c>
      <c r="Y17" s="42">
        <v>320</v>
      </c>
    </row>
    <row r="18" spans="1:25" x14ac:dyDescent="0.25">
      <c r="A18" s="3">
        <v>17</v>
      </c>
      <c r="B18" s="17" t="s">
        <v>135</v>
      </c>
      <c r="C18" s="2"/>
      <c r="D18" s="3" t="s">
        <v>26</v>
      </c>
      <c r="E18" s="8" t="s">
        <v>157</v>
      </c>
      <c r="F18" s="2"/>
      <c r="G18" s="3" t="s">
        <v>156</v>
      </c>
      <c r="H18" s="3" t="s">
        <v>25</v>
      </c>
      <c r="I18" s="2" t="s">
        <v>114</v>
      </c>
      <c r="J18" s="2" t="s">
        <v>124</v>
      </c>
      <c r="K18" s="15">
        <v>42997</v>
      </c>
      <c r="L18" s="3" t="s">
        <v>21</v>
      </c>
      <c r="M18" s="2"/>
      <c r="N18" s="42">
        <v>0</v>
      </c>
      <c r="O18" s="42">
        <v>14</v>
      </c>
      <c r="P18" s="42">
        <v>8</v>
      </c>
      <c r="Q18" s="42">
        <v>7</v>
      </c>
      <c r="R18" s="42">
        <v>15</v>
      </c>
      <c r="S18" s="42">
        <v>5</v>
      </c>
      <c r="T18" s="42">
        <v>19</v>
      </c>
      <c r="U18" s="42">
        <v>29</v>
      </c>
      <c r="V18" s="42">
        <v>39</v>
      </c>
      <c r="W18" s="42">
        <v>125</v>
      </c>
      <c r="X18" s="42">
        <v>145</v>
      </c>
      <c r="Y18" s="42">
        <v>270</v>
      </c>
    </row>
    <row r="19" spans="1:25" x14ac:dyDescent="0.25">
      <c r="A19" s="3">
        <v>18</v>
      </c>
      <c r="B19" s="2" t="s">
        <v>125</v>
      </c>
      <c r="C19" s="2"/>
      <c r="D19" s="3" t="s">
        <v>26</v>
      </c>
      <c r="E19" s="8" t="s">
        <v>128</v>
      </c>
      <c r="F19" s="2"/>
      <c r="G19" s="3" t="s">
        <v>126</v>
      </c>
      <c r="H19" s="3" t="s">
        <v>25</v>
      </c>
      <c r="I19" s="2" t="s">
        <v>1</v>
      </c>
      <c r="J19" s="2" t="s">
        <v>124</v>
      </c>
      <c r="K19" s="15">
        <v>42997</v>
      </c>
      <c r="L19" s="3" t="s">
        <v>21</v>
      </c>
      <c r="M19" s="2" t="s">
        <v>129</v>
      </c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x14ac:dyDescent="0.25">
      <c r="A20" s="3">
        <v>19</v>
      </c>
      <c r="B20" s="2" t="s">
        <v>150</v>
      </c>
      <c r="C20" s="2"/>
      <c r="D20" s="3" t="s">
        <v>26</v>
      </c>
      <c r="E20" s="8" t="s">
        <v>134</v>
      </c>
      <c r="F20" s="2"/>
      <c r="G20" s="3"/>
      <c r="H20" s="3"/>
      <c r="I20" s="2" t="s">
        <v>1</v>
      </c>
      <c r="J20" s="2" t="s">
        <v>124</v>
      </c>
      <c r="K20" s="15">
        <v>42999</v>
      </c>
      <c r="L20" s="3" t="s">
        <v>21</v>
      </c>
      <c r="M20" s="2"/>
      <c r="N20" s="42">
        <v>0</v>
      </c>
      <c r="O20" s="42">
        <v>6</v>
      </c>
      <c r="P20" s="42">
        <v>3</v>
      </c>
      <c r="Q20" s="42">
        <v>7</v>
      </c>
      <c r="R20" s="42">
        <v>14</v>
      </c>
      <c r="S20" s="42">
        <v>3</v>
      </c>
      <c r="T20" s="42">
        <v>10</v>
      </c>
      <c r="U20" s="42">
        <v>16</v>
      </c>
      <c r="V20" s="42">
        <v>27</v>
      </c>
      <c r="W20" s="42">
        <v>55</v>
      </c>
      <c r="X20" s="42">
        <v>70</v>
      </c>
      <c r="Y20" s="42">
        <v>125</v>
      </c>
    </row>
    <row r="21" spans="1:25" x14ac:dyDescent="0.25">
      <c r="A21" s="3">
        <v>20</v>
      </c>
      <c r="B21" s="2" t="s">
        <v>131</v>
      </c>
      <c r="C21" s="2"/>
      <c r="D21" s="3" t="s">
        <v>26</v>
      </c>
      <c r="E21" s="33" t="s">
        <v>130</v>
      </c>
      <c r="F21" s="2"/>
      <c r="G21" s="3"/>
      <c r="H21" s="3"/>
      <c r="I21" s="2" t="s">
        <v>1</v>
      </c>
      <c r="J21" s="2" t="s">
        <v>124</v>
      </c>
      <c r="K21" s="15">
        <v>42999</v>
      </c>
      <c r="L21" s="3" t="s">
        <v>21</v>
      </c>
      <c r="M21" s="2"/>
      <c r="N21" s="42">
        <v>2</v>
      </c>
      <c r="O21" s="42">
        <v>6</v>
      </c>
      <c r="P21" s="42">
        <v>12</v>
      </c>
      <c r="Q21" s="42">
        <v>7</v>
      </c>
      <c r="R21" s="42">
        <v>11</v>
      </c>
      <c r="S21" s="42">
        <v>6</v>
      </c>
      <c r="T21" s="42">
        <v>9</v>
      </c>
      <c r="U21" s="42">
        <v>27</v>
      </c>
      <c r="V21" s="42">
        <v>26</v>
      </c>
      <c r="W21" s="42">
        <v>115</v>
      </c>
      <c r="X21" s="42">
        <v>65</v>
      </c>
      <c r="Y21" s="42">
        <v>180</v>
      </c>
    </row>
    <row r="22" spans="1:25" x14ac:dyDescent="0.25">
      <c r="A22" s="3">
        <v>21</v>
      </c>
      <c r="B22" s="2" t="s">
        <v>132</v>
      </c>
      <c r="C22" s="2"/>
      <c r="D22" s="3" t="s">
        <v>26</v>
      </c>
      <c r="E22" s="33"/>
      <c r="F22" s="2" t="s">
        <v>132</v>
      </c>
      <c r="G22" s="3"/>
      <c r="H22" s="3"/>
      <c r="I22" s="2" t="s">
        <v>29</v>
      </c>
      <c r="J22" s="2" t="s">
        <v>124</v>
      </c>
      <c r="K22" s="15">
        <v>43002</v>
      </c>
      <c r="L22" s="3" t="s">
        <v>21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3">
        <v>22</v>
      </c>
      <c r="B23" s="2" t="s">
        <v>133</v>
      </c>
      <c r="C23" s="2"/>
      <c r="D23" s="3" t="s">
        <v>26</v>
      </c>
      <c r="E23" s="8"/>
      <c r="F23" s="2" t="s">
        <v>133</v>
      </c>
      <c r="G23" s="3" t="s">
        <v>126</v>
      </c>
      <c r="H23" s="3" t="s">
        <v>25</v>
      </c>
      <c r="I23" s="2" t="s">
        <v>29</v>
      </c>
      <c r="J23" s="2" t="s">
        <v>124</v>
      </c>
      <c r="K23" s="15">
        <v>43002</v>
      </c>
      <c r="L23" s="3" t="s">
        <v>21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3">
        <v>23</v>
      </c>
      <c r="B24" s="2" t="s">
        <v>152</v>
      </c>
      <c r="C24" s="2"/>
      <c r="D24" s="3" t="s">
        <v>26</v>
      </c>
      <c r="E24" s="8"/>
      <c r="F24" s="2" t="s">
        <v>151</v>
      </c>
      <c r="G24" s="3"/>
      <c r="H24" s="3"/>
      <c r="I24" s="2" t="s">
        <v>29</v>
      </c>
      <c r="J24" s="2" t="s">
        <v>124</v>
      </c>
      <c r="K24" s="15">
        <v>43004</v>
      </c>
      <c r="L24" s="3" t="s">
        <v>96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3">
        <v>24</v>
      </c>
      <c r="B25" s="2" t="s">
        <v>180</v>
      </c>
      <c r="C25" s="2"/>
      <c r="D25" s="3" t="s">
        <v>30</v>
      </c>
      <c r="E25" s="8" t="s">
        <v>177</v>
      </c>
      <c r="F25" s="2" t="s">
        <v>91</v>
      </c>
      <c r="G25" s="3" t="s">
        <v>156</v>
      </c>
      <c r="H25" s="3" t="s">
        <v>25</v>
      </c>
      <c r="I25" s="2" t="s">
        <v>29</v>
      </c>
      <c r="J25" s="2" t="s">
        <v>124</v>
      </c>
      <c r="K25" s="15">
        <v>43004</v>
      </c>
      <c r="L25" s="3" t="s">
        <v>96</v>
      </c>
      <c r="M25" s="2"/>
      <c r="N25" s="2">
        <v>2</v>
      </c>
      <c r="O25" s="2">
        <v>12</v>
      </c>
      <c r="P25" s="2">
        <v>8</v>
      </c>
      <c r="Q25" s="2">
        <v>9</v>
      </c>
      <c r="R25" s="2">
        <v>15</v>
      </c>
      <c r="S25" s="2">
        <v>3</v>
      </c>
      <c r="T25" s="2">
        <v>12</v>
      </c>
      <c r="U25" s="2">
        <v>31</v>
      </c>
      <c r="V25" s="2">
        <v>30</v>
      </c>
      <c r="W25" s="2">
        <v>135</v>
      </c>
      <c r="X25" s="2">
        <v>90</v>
      </c>
      <c r="Y25" s="2">
        <v>225</v>
      </c>
    </row>
    <row r="26" spans="1:25" x14ac:dyDescent="0.25">
      <c r="A26" s="3">
        <v>25</v>
      </c>
      <c r="B26" s="2" t="s">
        <v>153</v>
      </c>
      <c r="C26" s="2"/>
      <c r="D26" s="3" t="s">
        <v>26</v>
      </c>
      <c r="E26" s="8"/>
      <c r="F26" s="2" t="s">
        <v>154</v>
      </c>
      <c r="G26" s="3"/>
      <c r="H26" s="3"/>
      <c r="I26" s="2" t="s">
        <v>29</v>
      </c>
      <c r="J26" s="2" t="s">
        <v>124</v>
      </c>
      <c r="K26" s="15">
        <v>43005</v>
      </c>
      <c r="L26" s="3" t="s">
        <v>21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3">
        <v>26</v>
      </c>
      <c r="B27" s="2" t="s">
        <v>191</v>
      </c>
      <c r="C27" s="2"/>
      <c r="D27" s="3" t="s">
        <v>26</v>
      </c>
      <c r="E27" s="8" t="s">
        <v>192</v>
      </c>
      <c r="F27" s="2" t="s">
        <v>155</v>
      </c>
      <c r="G27" s="3" t="s">
        <v>156</v>
      </c>
      <c r="H27" s="3" t="s">
        <v>25</v>
      </c>
      <c r="I27" s="2" t="s">
        <v>29</v>
      </c>
      <c r="J27" s="2" t="s">
        <v>124</v>
      </c>
      <c r="K27" s="15">
        <v>43005</v>
      </c>
      <c r="L27" s="3" t="s">
        <v>96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3">
        <v>27</v>
      </c>
      <c r="B28" s="2" t="s">
        <v>159</v>
      </c>
      <c r="C28" s="2"/>
      <c r="D28" s="3" t="s">
        <v>26</v>
      </c>
      <c r="E28" s="8" t="s">
        <v>160</v>
      </c>
      <c r="F28" s="2"/>
      <c r="G28" s="3" t="s">
        <v>156</v>
      </c>
      <c r="H28" s="3" t="s">
        <v>25</v>
      </c>
      <c r="I28" s="2" t="s">
        <v>1</v>
      </c>
      <c r="J28" s="2" t="s">
        <v>124</v>
      </c>
      <c r="K28" s="15">
        <v>43006</v>
      </c>
      <c r="L28" s="3" t="s">
        <v>96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3">
        <v>28</v>
      </c>
      <c r="B29" s="2" t="s">
        <v>164</v>
      </c>
      <c r="C29" s="2"/>
      <c r="D29" s="3" t="s">
        <v>26</v>
      </c>
      <c r="E29" s="8" t="s">
        <v>161</v>
      </c>
      <c r="F29" s="2"/>
      <c r="G29" s="3" t="s">
        <v>156</v>
      </c>
      <c r="H29" s="3" t="s">
        <v>25</v>
      </c>
      <c r="I29" s="2" t="s">
        <v>1</v>
      </c>
      <c r="J29" s="2" t="s">
        <v>124</v>
      </c>
      <c r="K29" s="15">
        <v>43006</v>
      </c>
      <c r="L29" s="3" t="s">
        <v>96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3">
        <v>29</v>
      </c>
      <c r="B30" s="2" t="s">
        <v>163</v>
      </c>
      <c r="C30" s="2"/>
      <c r="D30" s="3" t="s">
        <v>26</v>
      </c>
      <c r="E30" s="8" t="s">
        <v>162</v>
      </c>
      <c r="F30" s="2"/>
      <c r="G30" s="3" t="s">
        <v>156</v>
      </c>
      <c r="H30" s="3"/>
      <c r="I30" s="2" t="s">
        <v>1</v>
      </c>
      <c r="J30" s="2" t="s">
        <v>124</v>
      </c>
      <c r="K30" s="15">
        <v>43006</v>
      </c>
      <c r="L30" s="3" t="s">
        <v>96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3">
        <v>30</v>
      </c>
      <c r="B31" s="2" t="s">
        <v>183</v>
      </c>
      <c r="C31" s="2"/>
      <c r="D31" s="3" t="s">
        <v>26</v>
      </c>
      <c r="E31" s="8" t="s">
        <v>184</v>
      </c>
      <c r="F31" s="2" t="s">
        <v>165</v>
      </c>
      <c r="G31" s="3" t="s">
        <v>126</v>
      </c>
      <c r="H31" s="3" t="s">
        <v>25</v>
      </c>
      <c r="I31" s="2" t="s">
        <v>29</v>
      </c>
      <c r="J31" s="2" t="s">
        <v>124</v>
      </c>
      <c r="K31" s="15">
        <v>43006</v>
      </c>
      <c r="L31" s="3" t="s">
        <v>21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3">
        <v>31</v>
      </c>
      <c r="B32" s="2" t="s">
        <v>173</v>
      </c>
      <c r="C32" s="2"/>
      <c r="D32" s="3" t="s">
        <v>26</v>
      </c>
      <c r="E32" s="8"/>
      <c r="F32" s="2" t="s">
        <v>174</v>
      </c>
      <c r="G32" s="3"/>
      <c r="H32" s="3"/>
      <c r="I32" s="2" t="s">
        <v>29</v>
      </c>
      <c r="J32" s="2" t="s">
        <v>124</v>
      </c>
      <c r="K32" s="15">
        <v>42998</v>
      </c>
      <c r="L32" s="3" t="s">
        <v>96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3">
        <v>31</v>
      </c>
      <c r="B33" s="2" t="s">
        <v>166</v>
      </c>
      <c r="C33" s="2"/>
      <c r="D33" s="3" t="s">
        <v>26</v>
      </c>
      <c r="E33" s="8"/>
      <c r="F33" s="2" t="s">
        <v>166</v>
      </c>
      <c r="G33" s="3"/>
      <c r="H33" s="3"/>
      <c r="I33" s="2" t="s">
        <v>29</v>
      </c>
      <c r="J33" s="2" t="s">
        <v>124</v>
      </c>
      <c r="K33" s="15">
        <v>43003</v>
      </c>
      <c r="L33" s="3" t="s">
        <v>96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3">
        <v>32</v>
      </c>
      <c r="B34" s="2" t="s">
        <v>167</v>
      </c>
      <c r="C34" s="2"/>
      <c r="D34" s="3" t="s">
        <v>30</v>
      </c>
      <c r="E34" s="8"/>
      <c r="F34" s="2" t="s">
        <v>168</v>
      </c>
      <c r="G34" s="3"/>
      <c r="H34" s="3"/>
      <c r="I34" s="2" t="s">
        <v>29</v>
      </c>
      <c r="J34" s="2" t="s">
        <v>124</v>
      </c>
      <c r="K34" s="15">
        <v>43004</v>
      </c>
      <c r="L34" s="3" t="s">
        <v>96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3">
        <v>33</v>
      </c>
      <c r="B35" s="2" t="s">
        <v>169</v>
      </c>
      <c r="C35" s="2"/>
      <c r="D35" s="3" t="s">
        <v>26</v>
      </c>
      <c r="E35" s="8"/>
      <c r="F35" s="2" t="s">
        <v>169</v>
      </c>
      <c r="G35" s="3"/>
      <c r="H35" s="3"/>
      <c r="I35" s="2" t="s">
        <v>29</v>
      </c>
      <c r="J35" s="2" t="s">
        <v>124</v>
      </c>
      <c r="K35" s="15">
        <v>43005</v>
      </c>
      <c r="L35" s="3" t="s">
        <v>96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3">
        <v>34</v>
      </c>
      <c r="B36" s="2" t="s">
        <v>187</v>
      </c>
      <c r="C36" s="2"/>
      <c r="D36" s="3" t="s">
        <v>26</v>
      </c>
      <c r="E36" s="8" t="s">
        <v>188</v>
      </c>
      <c r="F36" s="2" t="s">
        <v>170</v>
      </c>
      <c r="G36" s="3" t="s">
        <v>156</v>
      </c>
      <c r="H36" s="3" t="s">
        <v>25</v>
      </c>
      <c r="I36" s="2" t="s">
        <v>29</v>
      </c>
      <c r="J36" s="2" t="s">
        <v>124</v>
      </c>
      <c r="K36" s="15">
        <v>43006</v>
      </c>
      <c r="L36" s="3" t="s">
        <v>96</v>
      </c>
      <c r="M36" s="2"/>
      <c r="N36" s="2">
        <v>4</v>
      </c>
      <c r="O36" s="2">
        <v>9</v>
      </c>
      <c r="P36" s="2">
        <v>9</v>
      </c>
      <c r="Q36" s="2">
        <v>8</v>
      </c>
      <c r="R36" s="2">
        <v>19</v>
      </c>
      <c r="S36" s="2">
        <v>1</v>
      </c>
      <c r="T36" s="2">
        <v>15</v>
      </c>
      <c r="U36" s="2">
        <v>30</v>
      </c>
      <c r="V36" s="2">
        <v>35</v>
      </c>
      <c r="W36" s="2">
        <v>130</v>
      </c>
      <c r="X36" s="2">
        <v>120</v>
      </c>
      <c r="Y36" s="2">
        <v>250</v>
      </c>
    </row>
    <row r="37" spans="1:25" x14ac:dyDescent="0.25">
      <c r="A37" s="3">
        <v>35</v>
      </c>
      <c r="B37" s="2" t="s">
        <v>171</v>
      </c>
      <c r="C37" s="2"/>
      <c r="D37" s="3"/>
      <c r="E37" s="8"/>
      <c r="F37" s="2" t="s">
        <v>172</v>
      </c>
      <c r="G37" s="3"/>
      <c r="H37" s="3"/>
      <c r="I37" s="2" t="s">
        <v>29</v>
      </c>
      <c r="J37" s="2" t="s">
        <v>124</v>
      </c>
      <c r="K37" s="15">
        <v>43007</v>
      </c>
      <c r="L37" s="3" t="s">
        <v>96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3">
        <v>36</v>
      </c>
      <c r="B38" s="2" t="s">
        <v>175</v>
      </c>
      <c r="C38" s="2"/>
      <c r="D38" s="3" t="s">
        <v>30</v>
      </c>
      <c r="E38" s="8"/>
      <c r="F38" s="2" t="s">
        <v>175</v>
      </c>
      <c r="G38" s="3"/>
      <c r="H38" s="3"/>
      <c r="I38" s="2" t="s">
        <v>29</v>
      </c>
      <c r="J38" s="2" t="s">
        <v>124</v>
      </c>
      <c r="K38" s="15">
        <v>43007</v>
      </c>
      <c r="L38" s="3" t="s">
        <v>96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0" x14ac:dyDescent="0.25">
      <c r="A39" s="3">
        <v>37</v>
      </c>
      <c r="B39" s="2" t="s">
        <v>176</v>
      </c>
      <c r="C39" s="2"/>
      <c r="D39" s="3" t="s">
        <v>26</v>
      </c>
      <c r="E39" s="33" t="s">
        <v>220</v>
      </c>
      <c r="F39" s="2" t="s">
        <v>219</v>
      </c>
      <c r="G39" s="3" t="s">
        <v>156</v>
      </c>
      <c r="H39" s="3"/>
      <c r="I39" s="2" t="s">
        <v>1</v>
      </c>
      <c r="J39" s="2" t="s">
        <v>124</v>
      </c>
      <c r="K39" s="15">
        <v>43007</v>
      </c>
      <c r="L39" s="3" t="s">
        <v>96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3">
        <v>38</v>
      </c>
      <c r="B40" s="2" t="s">
        <v>213</v>
      </c>
      <c r="C40" s="2"/>
      <c r="D40" s="3" t="s">
        <v>26</v>
      </c>
      <c r="E40" s="8"/>
      <c r="F40" s="2"/>
      <c r="G40" s="3" t="s">
        <v>156</v>
      </c>
      <c r="H40" s="3"/>
      <c r="I40" s="2" t="s">
        <v>1</v>
      </c>
      <c r="J40" s="2" t="s">
        <v>124</v>
      </c>
      <c r="K40" s="15">
        <v>43007</v>
      </c>
      <c r="L40" s="3" t="s">
        <v>215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3">
        <v>39</v>
      </c>
      <c r="B41" s="2" t="s">
        <v>214</v>
      </c>
      <c r="C41" s="2"/>
      <c r="D41" s="3" t="s">
        <v>26</v>
      </c>
      <c r="E41" s="8"/>
      <c r="F41" s="2"/>
      <c r="G41" s="3" t="s">
        <v>156</v>
      </c>
      <c r="H41" s="3"/>
      <c r="I41" s="2" t="s">
        <v>1</v>
      </c>
      <c r="J41" s="2" t="s">
        <v>124</v>
      </c>
      <c r="K41" s="15">
        <v>43007</v>
      </c>
      <c r="L41" s="3" t="s">
        <v>96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3">
        <v>40</v>
      </c>
      <c r="B42" s="2" t="s">
        <v>178</v>
      </c>
      <c r="C42" s="2"/>
      <c r="D42" s="3" t="s">
        <v>26</v>
      </c>
      <c r="E42" s="8"/>
      <c r="F42" s="2" t="s">
        <v>179</v>
      </c>
      <c r="G42" s="3"/>
      <c r="H42" s="3"/>
      <c r="I42" s="2" t="s">
        <v>29</v>
      </c>
      <c r="J42" s="2" t="s">
        <v>124</v>
      </c>
      <c r="K42" s="15">
        <v>43008</v>
      </c>
      <c r="L42" s="3" t="s">
        <v>96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5">
      <c r="A43" s="3">
        <v>41</v>
      </c>
      <c r="B43" s="2" t="s">
        <v>181</v>
      </c>
      <c r="C43" s="2"/>
      <c r="D43" s="3" t="s">
        <v>30</v>
      </c>
      <c r="E43" s="8"/>
      <c r="F43" s="2" t="s">
        <v>181</v>
      </c>
      <c r="G43" s="3" t="s">
        <v>156</v>
      </c>
      <c r="H43" s="3" t="s">
        <v>25</v>
      </c>
      <c r="I43" s="2" t="s">
        <v>29</v>
      </c>
      <c r="J43" s="2" t="s">
        <v>124</v>
      </c>
      <c r="K43" s="15">
        <v>43008</v>
      </c>
      <c r="L43" s="3" t="s">
        <v>21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3">
        <v>42</v>
      </c>
      <c r="B44" s="2" t="s">
        <v>182</v>
      </c>
      <c r="C44" s="2"/>
      <c r="D44" s="3" t="s">
        <v>26</v>
      </c>
      <c r="E44" s="8" t="s">
        <v>185</v>
      </c>
      <c r="F44" s="2"/>
      <c r="G44" s="3" t="s">
        <v>126</v>
      </c>
      <c r="H44" s="3" t="s">
        <v>25</v>
      </c>
      <c r="I44" s="2" t="s">
        <v>1</v>
      </c>
      <c r="J44" s="2" t="s">
        <v>124</v>
      </c>
      <c r="K44" s="15">
        <v>43008</v>
      </c>
      <c r="L44" s="3" t="s">
        <v>96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3">
        <v>43</v>
      </c>
      <c r="B45" s="2" t="s">
        <v>186</v>
      </c>
      <c r="C45" s="2"/>
      <c r="D45" s="3" t="s">
        <v>26</v>
      </c>
      <c r="E45" s="8"/>
      <c r="F45" s="2" t="s">
        <v>186</v>
      </c>
      <c r="G45" s="3"/>
      <c r="H45" s="3"/>
      <c r="I45" s="2" t="s">
        <v>29</v>
      </c>
      <c r="J45" s="2" t="s">
        <v>124</v>
      </c>
      <c r="K45" s="15">
        <v>43008</v>
      </c>
      <c r="L45" s="3" t="s">
        <v>96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3">
        <v>44</v>
      </c>
      <c r="B46" s="2" t="s">
        <v>199</v>
      </c>
      <c r="C46" s="2"/>
      <c r="D46" s="3" t="s">
        <v>26</v>
      </c>
      <c r="E46" s="8" t="s">
        <v>200</v>
      </c>
      <c r="F46" s="2"/>
      <c r="G46" s="3"/>
      <c r="H46" s="3"/>
      <c r="I46" s="2" t="s">
        <v>1</v>
      </c>
      <c r="J46" s="2" t="s">
        <v>124</v>
      </c>
      <c r="K46" s="15">
        <v>43008</v>
      </c>
      <c r="L46" s="3" t="s">
        <v>96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3">
        <v>45</v>
      </c>
      <c r="B47" s="2" t="s">
        <v>189</v>
      </c>
      <c r="C47" s="2"/>
      <c r="D47" s="3" t="s">
        <v>26</v>
      </c>
      <c r="E47" s="8" t="s">
        <v>190</v>
      </c>
      <c r="F47" s="2"/>
      <c r="G47" s="3" t="s">
        <v>156</v>
      </c>
      <c r="H47" s="3" t="s">
        <v>25</v>
      </c>
      <c r="I47" s="2" t="s">
        <v>1</v>
      </c>
      <c r="J47" s="2" t="s">
        <v>124</v>
      </c>
      <c r="K47" s="15">
        <v>43008</v>
      </c>
      <c r="L47" s="3" t="s">
        <v>96</v>
      </c>
      <c r="M47" s="2"/>
      <c r="N47" s="2">
        <v>4</v>
      </c>
      <c r="O47" s="2">
        <v>9</v>
      </c>
      <c r="P47" s="2">
        <v>9</v>
      </c>
      <c r="Q47" s="2">
        <v>7</v>
      </c>
      <c r="R47" s="2">
        <v>21</v>
      </c>
      <c r="S47" s="2">
        <v>4</v>
      </c>
      <c r="T47" s="2">
        <v>5</v>
      </c>
      <c r="U47" s="2">
        <v>29</v>
      </c>
      <c r="V47" s="2">
        <v>30</v>
      </c>
      <c r="W47" s="2">
        <v>125</v>
      </c>
      <c r="X47" s="2">
        <v>90</v>
      </c>
      <c r="Y47" s="2">
        <v>215</v>
      </c>
    </row>
    <row r="48" spans="1:25" x14ac:dyDescent="0.25">
      <c r="A48" s="3">
        <v>46</v>
      </c>
      <c r="B48" s="2" t="s">
        <v>193</v>
      </c>
      <c r="C48" s="2"/>
      <c r="D48" s="3" t="s">
        <v>26</v>
      </c>
      <c r="E48" s="8" t="s">
        <v>194</v>
      </c>
      <c r="F48" s="2"/>
      <c r="G48" s="3" t="s">
        <v>156</v>
      </c>
      <c r="H48" s="3" t="s">
        <v>25</v>
      </c>
      <c r="I48" s="2" t="s">
        <v>1</v>
      </c>
      <c r="J48" s="2" t="s">
        <v>124</v>
      </c>
      <c r="K48" s="15">
        <v>43008</v>
      </c>
      <c r="L48" s="3" t="s">
        <v>96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3">
        <v>47</v>
      </c>
      <c r="B49" s="2" t="s">
        <v>197</v>
      </c>
      <c r="C49" s="2"/>
      <c r="D49" s="3" t="s">
        <v>26</v>
      </c>
      <c r="E49" s="8" t="s">
        <v>196</v>
      </c>
      <c r="F49" s="2"/>
      <c r="G49" s="3" t="s">
        <v>156</v>
      </c>
      <c r="H49" s="3" t="s">
        <v>25</v>
      </c>
      <c r="I49" s="2" t="s">
        <v>1</v>
      </c>
      <c r="J49" s="2" t="s">
        <v>124</v>
      </c>
      <c r="K49" s="15">
        <v>43008</v>
      </c>
      <c r="L49" s="3" t="s">
        <v>96</v>
      </c>
      <c r="M49" s="2"/>
      <c r="N49" s="2">
        <v>0</v>
      </c>
      <c r="O49" s="2">
        <v>10</v>
      </c>
      <c r="P49" s="2">
        <v>5</v>
      </c>
      <c r="Q49" s="2">
        <v>8</v>
      </c>
      <c r="R49" s="2">
        <v>12</v>
      </c>
      <c r="S49" s="2">
        <v>1</v>
      </c>
      <c r="T49" s="2">
        <v>11</v>
      </c>
      <c r="U49" s="2">
        <v>23</v>
      </c>
      <c r="V49" s="2">
        <v>24</v>
      </c>
      <c r="W49" s="2">
        <v>90</v>
      </c>
      <c r="X49" s="2">
        <v>50</v>
      </c>
      <c r="Y49" s="2">
        <v>140</v>
      </c>
    </row>
    <row r="50" spans="1:25" ht="30" x14ac:dyDescent="0.25">
      <c r="A50" s="3">
        <v>48</v>
      </c>
      <c r="B50" s="2" t="s">
        <v>195</v>
      </c>
      <c r="C50" s="2"/>
      <c r="D50" s="3" t="s">
        <v>26</v>
      </c>
      <c r="E50" s="33" t="s">
        <v>198</v>
      </c>
      <c r="F50" s="2"/>
      <c r="G50" s="3" t="s">
        <v>156</v>
      </c>
      <c r="H50" s="3" t="s">
        <v>25</v>
      </c>
      <c r="I50" s="2" t="s">
        <v>1</v>
      </c>
      <c r="J50" s="2" t="s">
        <v>124</v>
      </c>
      <c r="K50" s="15">
        <v>43008</v>
      </c>
      <c r="L50" s="3" t="s">
        <v>96</v>
      </c>
      <c r="M50" s="2"/>
      <c r="N50" s="2">
        <v>2</v>
      </c>
      <c r="O50" s="2">
        <v>10</v>
      </c>
      <c r="P50" s="2">
        <v>11</v>
      </c>
      <c r="Q50" s="2">
        <v>14</v>
      </c>
      <c r="R50" s="2">
        <v>26</v>
      </c>
      <c r="S50" s="2">
        <v>5</v>
      </c>
      <c r="T50" s="2">
        <v>18</v>
      </c>
      <c r="U50" s="2">
        <v>37</v>
      </c>
      <c r="V50" s="2">
        <v>49</v>
      </c>
      <c r="W50" s="2">
        <v>170</v>
      </c>
      <c r="X50" s="2">
        <v>210</v>
      </c>
      <c r="Y50" s="2">
        <v>380</v>
      </c>
    </row>
    <row r="51" spans="1:25" x14ac:dyDescent="0.25">
      <c r="A51" s="3">
        <v>49</v>
      </c>
      <c r="B51" s="2" t="s">
        <v>239</v>
      </c>
      <c r="C51" s="2"/>
      <c r="D51" s="3" t="s">
        <v>30</v>
      </c>
      <c r="E51" s="8"/>
      <c r="F51" s="2" t="s">
        <v>201</v>
      </c>
      <c r="G51" s="3"/>
      <c r="H51" s="3"/>
      <c r="I51" s="2" t="s">
        <v>29</v>
      </c>
      <c r="J51" s="2" t="s">
        <v>124</v>
      </c>
      <c r="K51" s="15">
        <v>43009</v>
      </c>
      <c r="L51" s="3" t="s">
        <v>21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3">
        <v>50</v>
      </c>
      <c r="B52" s="2" t="s">
        <v>203</v>
      </c>
      <c r="C52" s="2"/>
      <c r="D52" s="3" t="s">
        <v>26</v>
      </c>
      <c r="E52" s="8"/>
      <c r="F52" s="2" t="s">
        <v>203</v>
      </c>
      <c r="G52" s="3"/>
      <c r="H52" s="3"/>
      <c r="I52" s="2" t="s">
        <v>29</v>
      </c>
      <c r="J52" s="2" t="s">
        <v>124</v>
      </c>
      <c r="K52" s="15">
        <v>43011</v>
      </c>
      <c r="L52" s="3" t="s">
        <v>21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3">
        <v>51</v>
      </c>
      <c r="B53" s="2" t="s">
        <v>204</v>
      </c>
      <c r="C53" s="2"/>
      <c r="D53" s="3" t="s">
        <v>26</v>
      </c>
      <c r="E53" s="8"/>
      <c r="F53" s="2" t="s">
        <v>204</v>
      </c>
      <c r="G53" s="3"/>
      <c r="H53" s="3"/>
      <c r="I53" s="2" t="s">
        <v>29</v>
      </c>
      <c r="J53" s="2" t="s">
        <v>124</v>
      </c>
      <c r="K53" s="15">
        <v>43011</v>
      </c>
      <c r="L53" s="3" t="s">
        <v>21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3">
        <v>52</v>
      </c>
      <c r="B54" s="2" t="s">
        <v>205</v>
      </c>
      <c r="C54" s="2"/>
      <c r="D54" s="3" t="s">
        <v>26</v>
      </c>
      <c r="E54" s="8"/>
      <c r="F54" s="2" t="s">
        <v>206</v>
      </c>
      <c r="G54" s="3"/>
      <c r="H54" s="3"/>
      <c r="I54" s="2" t="s">
        <v>29</v>
      </c>
      <c r="J54" s="2" t="s">
        <v>124</v>
      </c>
      <c r="K54" s="15">
        <v>43012</v>
      </c>
      <c r="L54" s="3" t="s">
        <v>39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3">
        <v>53</v>
      </c>
      <c r="B55" s="2" t="s">
        <v>207</v>
      </c>
      <c r="C55" s="2"/>
      <c r="D55" s="3" t="s">
        <v>26</v>
      </c>
      <c r="E55" s="8"/>
      <c r="F55" s="2" t="s">
        <v>208</v>
      </c>
      <c r="G55" s="3" t="s">
        <v>156</v>
      </c>
      <c r="H55" s="3" t="s">
        <v>25</v>
      </c>
      <c r="I55" s="2" t="s">
        <v>29</v>
      </c>
      <c r="J55" s="2" t="s">
        <v>124</v>
      </c>
      <c r="K55" s="15">
        <v>43012</v>
      </c>
      <c r="L55" s="3" t="s">
        <v>39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3">
        <v>54</v>
      </c>
      <c r="B56" s="2" t="s">
        <v>209</v>
      </c>
      <c r="C56" s="2"/>
      <c r="D56" s="3" t="s">
        <v>26</v>
      </c>
      <c r="E56" s="8"/>
      <c r="F56" s="2" t="s">
        <v>209</v>
      </c>
      <c r="G56" s="3"/>
      <c r="H56" s="3"/>
      <c r="I56" s="2" t="s">
        <v>29</v>
      </c>
      <c r="J56" s="2" t="s">
        <v>124</v>
      </c>
      <c r="K56" s="15">
        <v>43013</v>
      </c>
      <c r="L56" s="3" t="s">
        <v>96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3">
        <v>55</v>
      </c>
      <c r="B57" s="2" t="s">
        <v>210</v>
      </c>
      <c r="C57" s="2"/>
      <c r="D57" s="3" t="s">
        <v>26</v>
      </c>
      <c r="E57" s="8"/>
      <c r="F57" s="2" t="s">
        <v>210</v>
      </c>
      <c r="G57" s="3"/>
      <c r="H57" s="3"/>
      <c r="I57" s="2" t="s">
        <v>29</v>
      </c>
      <c r="J57" s="2" t="s">
        <v>124</v>
      </c>
      <c r="K57" s="15">
        <v>43014</v>
      </c>
      <c r="L57" s="3" t="s">
        <v>96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3">
        <v>56</v>
      </c>
      <c r="B58" s="2" t="s">
        <v>216</v>
      </c>
      <c r="C58" s="2"/>
      <c r="D58" s="3"/>
      <c r="E58" s="8"/>
      <c r="F58" s="2" t="s">
        <v>217</v>
      </c>
      <c r="G58" s="3"/>
      <c r="H58" s="3"/>
      <c r="I58" s="2" t="s">
        <v>29</v>
      </c>
      <c r="J58" s="2" t="s">
        <v>124</v>
      </c>
      <c r="K58" s="15">
        <v>43017</v>
      </c>
      <c r="L58" s="3" t="s">
        <v>96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3">
        <v>57</v>
      </c>
      <c r="B59" s="2" t="s">
        <v>218</v>
      </c>
      <c r="C59" s="2"/>
      <c r="D59" s="3" t="s">
        <v>26</v>
      </c>
      <c r="E59" s="8"/>
      <c r="F59" s="2" t="s">
        <v>218</v>
      </c>
      <c r="G59" s="3"/>
      <c r="H59" s="3"/>
      <c r="I59" s="2" t="s">
        <v>29</v>
      </c>
      <c r="J59" s="2" t="s">
        <v>124</v>
      </c>
      <c r="K59" s="15">
        <v>43018</v>
      </c>
      <c r="L59" s="3" t="s">
        <v>96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3">
        <v>58</v>
      </c>
      <c r="B60" s="2" t="s">
        <v>221</v>
      </c>
      <c r="C60" s="2"/>
      <c r="D60" s="3" t="s">
        <v>30</v>
      </c>
      <c r="E60" s="8"/>
      <c r="F60" s="2" t="s">
        <v>222</v>
      </c>
      <c r="G60" s="3" t="s">
        <v>126</v>
      </c>
      <c r="H60" s="3" t="s">
        <v>25</v>
      </c>
      <c r="I60" s="2" t="s">
        <v>29</v>
      </c>
      <c r="J60" s="2" t="s">
        <v>124</v>
      </c>
      <c r="K60" s="15">
        <v>43019</v>
      </c>
      <c r="L60" s="3" t="s">
        <v>39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3">
        <v>59</v>
      </c>
      <c r="B61" s="2" t="s">
        <v>224</v>
      </c>
      <c r="C61" s="2"/>
      <c r="D61" s="3" t="s">
        <v>30</v>
      </c>
      <c r="E61" s="8" t="s">
        <v>223</v>
      </c>
      <c r="F61" s="2"/>
      <c r="G61" s="3"/>
      <c r="H61" s="3"/>
      <c r="I61" s="2" t="s">
        <v>1</v>
      </c>
      <c r="J61" s="2" t="s">
        <v>124</v>
      </c>
      <c r="K61" s="15">
        <v>43020</v>
      </c>
      <c r="L61" s="3" t="s">
        <v>21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30" x14ac:dyDescent="0.25">
      <c r="A62" s="3">
        <v>60</v>
      </c>
      <c r="B62" s="58" t="s">
        <v>243</v>
      </c>
      <c r="C62" s="2"/>
      <c r="D62" s="3" t="s">
        <v>30</v>
      </c>
      <c r="E62" s="8" t="s">
        <v>240</v>
      </c>
      <c r="F62" s="2"/>
      <c r="G62" s="3"/>
      <c r="H62" s="3"/>
      <c r="I62" s="2" t="s">
        <v>1</v>
      </c>
      <c r="J62" s="2" t="s">
        <v>124</v>
      </c>
      <c r="K62" s="15">
        <v>43022</v>
      </c>
      <c r="L62" s="3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25">
      <c r="A63" s="3">
        <v>61</v>
      </c>
      <c r="B63" s="2" t="s">
        <v>241</v>
      </c>
      <c r="C63" s="2"/>
      <c r="D63" s="3" t="s">
        <v>26</v>
      </c>
      <c r="E63" s="8" t="s">
        <v>242</v>
      </c>
      <c r="F63" s="2"/>
      <c r="G63" s="3"/>
      <c r="H63" s="3"/>
      <c r="I63" s="2" t="s">
        <v>1</v>
      </c>
      <c r="J63" s="2" t="s">
        <v>124</v>
      </c>
      <c r="K63" s="15">
        <v>43024</v>
      </c>
      <c r="L63" s="3" t="s">
        <v>96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30" x14ac:dyDescent="0.25">
      <c r="A64" s="3">
        <v>62</v>
      </c>
      <c r="B64" s="58" t="s">
        <v>244</v>
      </c>
      <c r="C64" s="2"/>
      <c r="D64" s="3" t="s">
        <v>30</v>
      </c>
      <c r="E64" s="8" t="s">
        <v>245</v>
      </c>
      <c r="F64" s="2"/>
      <c r="G64" s="3" t="s">
        <v>156</v>
      </c>
      <c r="H64" s="3" t="s">
        <v>25</v>
      </c>
      <c r="I64" s="2" t="s">
        <v>1</v>
      </c>
      <c r="J64" s="2" t="s">
        <v>124</v>
      </c>
      <c r="K64" s="15">
        <v>43024</v>
      </c>
      <c r="L64" s="3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3"/>
      <c r="B65" s="2"/>
      <c r="C65" s="2"/>
      <c r="D65" s="3"/>
      <c r="E65" s="8"/>
      <c r="F65" s="2"/>
      <c r="G65" s="3"/>
      <c r="H65" s="3"/>
      <c r="I65" s="2"/>
      <c r="J65" s="2"/>
      <c r="K65" s="15"/>
      <c r="L65" s="3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</sheetData>
  <autoFilter ref="A1:M14"/>
  <mergeCells count="7">
    <mergeCell ref="Y1:Y2"/>
    <mergeCell ref="N1:Q1"/>
    <mergeCell ref="R1:T1"/>
    <mergeCell ref="U1:U2"/>
    <mergeCell ref="V1:V2"/>
    <mergeCell ref="W1:W2"/>
    <mergeCell ref="X1:X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topLeftCell="A26" workbookViewId="0">
      <selection activeCell="P31" sqref="P31"/>
    </sheetView>
  </sheetViews>
  <sheetFormatPr defaultRowHeight="15" x14ac:dyDescent="0.25"/>
  <cols>
    <col min="2" max="2" width="17.5703125" customWidth="1"/>
    <col min="3" max="3" width="10.140625" customWidth="1"/>
    <col min="4" max="4" width="11.7109375" customWidth="1"/>
    <col min="8" max="8" width="17.28515625" customWidth="1"/>
    <col min="9" max="9" width="12.28515625" customWidth="1"/>
    <col min="15" max="15" width="16.140625" customWidth="1"/>
  </cols>
  <sheetData>
    <row r="1" spans="1:20" s="45" customFormat="1" ht="21" x14ac:dyDescent="0.35">
      <c r="A1" s="49" t="s">
        <v>238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</row>
    <row r="3" spans="1:20" x14ac:dyDescent="0.25">
      <c r="B3" s="50" t="s">
        <v>228</v>
      </c>
      <c r="C3" s="50"/>
      <c r="D3" s="50"/>
      <c r="H3" s="51" t="s">
        <v>231</v>
      </c>
      <c r="I3" s="52"/>
      <c r="J3" s="53"/>
      <c r="O3" s="54" t="s">
        <v>236</v>
      </c>
      <c r="P3" s="55"/>
      <c r="Q3" s="56"/>
    </row>
    <row r="4" spans="1:20" x14ac:dyDescent="0.25">
      <c r="B4" s="3" t="s">
        <v>3</v>
      </c>
      <c r="C4" s="3" t="s">
        <v>226</v>
      </c>
      <c r="D4" s="3" t="s">
        <v>230</v>
      </c>
      <c r="H4" s="3" t="s">
        <v>3</v>
      </c>
      <c r="I4" s="3" t="s">
        <v>226</v>
      </c>
      <c r="J4" s="3" t="s">
        <v>230</v>
      </c>
      <c r="O4" s="3" t="s">
        <v>235</v>
      </c>
      <c r="P4" s="3" t="s">
        <v>226</v>
      </c>
      <c r="Q4" s="3" t="s">
        <v>229</v>
      </c>
    </row>
    <row r="5" spans="1:20" x14ac:dyDescent="0.25">
      <c r="B5" s="2" t="s">
        <v>225</v>
      </c>
      <c r="C5" s="2">
        <f>COUNTIFS('Tháng 10'!I2:I15,"Tư vấn trực tiếp")</f>
        <v>4</v>
      </c>
      <c r="D5" s="43">
        <f>C5/C8*100</f>
        <v>28.571428571428569</v>
      </c>
      <c r="H5" s="2" t="s">
        <v>1</v>
      </c>
      <c r="I5" s="2">
        <f>COUNTIFS('Tháng 10'!I2:I15,"Tư Vấn trực tiếp",'Tháng 10'!H2:H15,"X")</f>
        <v>2</v>
      </c>
      <c r="J5" s="43">
        <f>I5/I8*100</f>
        <v>50</v>
      </c>
      <c r="O5" s="2" t="s">
        <v>232</v>
      </c>
      <c r="P5" s="2">
        <f>COUNTIFS('Tháng 10'!H2:H15,"X",'Tháng 10'!G2:G15,"300 - 500")</f>
        <v>3</v>
      </c>
      <c r="Q5" s="43">
        <f>P5/P7*100</f>
        <v>75</v>
      </c>
    </row>
    <row r="6" spans="1:20" x14ac:dyDescent="0.25">
      <c r="B6" s="2" t="s">
        <v>29</v>
      </c>
      <c r="C6" s="2">
        <f>COUNTIFS('Tháng 10'!I2:I15,"FB fanpage")</f>
        <v>6</v>
      </c>
      <c r="D6" s="43">
        <f>C6/C8*100</f>
        <v>42.857142857142854</v>
      </c>
      <c r="H6" s="2" t="s">
        <v>29</v>
      </c>
      <c r="I6" s="2">
        <f>COUNTIFS('Tháng 10'!I2:I15,"FB fanpage",'Tháng 10'!H2:H15,"X")</f>
        <v>1</v>
      </c>
      <c r="J6" s="43">
        <f>I6/I8*100</f>
        <v>25</v>
      </c>
      <c r="O6" s="2" t="s">
        <v>233</v>
      </c>
      <c r="P6" s="2">
        <f>COUNTIFS('Tháng 10'!H2:H15,"X",'Tháng 10'!G2:G15,"500 - 700")</f>
        <v>1</v>
      </c>
      <c r="Q6" s="43">
        <f>P6/P7*100</f>
        <v>25</v>
      </c>
    </row>
    <row r="7" spans="1:20" x14ac:dyDescent="0.25">
      <c r="B7" s="2" t="s">
        <v>114</v>
      </c>
      <c r="C7" s="2">
        <f>COUNTIFS('Tháng 10'!I2:I15,"Fb cá nhân")</f>
        <v>4</v>
      </c>
      <c r="D7" s="43">
        <f>C7/C8*100</f>
        <v>28.571428571428569</v>
      </c>
      <c r="H7" s="2" t="s">
        <v>114</v>
      </c>
      <c r="I7" s="2">
        <f>COUNTIFS('Tháng 10'!I2:I15,"Fb cá nhân",'Tháng 10'!H2:H15,"X")</f>
        <v>1</v>
      </c>
      <c r="J7" s="43">
        <f>I7/I8*100</f>
        <v>25</v>
      </c>
      <c r="O7" s="2" t="s">
        <v>234</v>
      </c>
      <c r="P7" s="2">
        <f>SUM(P5:P6)</f>
        <v>4</v>
      </c>
      <c r="Q7" s="2">
        <f>P7/P7*100</f>
        <v>100</v>
      </c>
    </row>
    <row r="8" spans="1:20" x14ac:dyDescent="0.25">
      <c r="B8" s="2" t="s">
        <v>227</v>
      </c>
      <c r="C8" s="2">
        <f>SUM(C5:C7)</f>
        <v>14</v>
      </c>
      <c r="D8" s="2">
        <f>C8/C8*100</f>
        <v>100</v>
      </c>
      <c r="H8" s="2" t="s">
        <v>227</v>
      </c>
      <c r="I8" s="2">
        <f>SUM(I5:I7)</f>
        <v>4</v>
      </c>
      <c r="J8" s="2">
        <f>I8/I8*100</f>
        <v>100</v>
      </c>
    </row>
    <row r="25" spans="1:20" s="44" customFormat="1" ht="21" x14ac:dyDescent="0.35">
      <c r="A25" s="57" t="s">
        <v>237</v>
      </c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</row>
    <row r="27" spans="1:20" x14ac:dyDescent="0.25">
      <c r="B27" s="50" t="s">
        <v>228</v>
      </c>
      <c r="C27" s="50"/>
      <c r="D27" s="50"/>
      <c r="H27" s="51" t="s">
        <v>231</v>
      </c>
      <c r="I27" s="52"/>
      <c r="J27" s="53"/>
      <c r="O27" s="54" t="s">
        <v>236</v>
      </c>
      <c r="P27" s="55"/>
      <c r="Q27" s="56"/>
    </row>
    <row r="28" spans="1:20" x14ac:dyDescent="0.25">
      <c r="B28" s="3" t="s">
        <v>3</v>
      </c>
      <c r="C28" s="3" t="s">
        <v>226</v>
      </c>
      <c r="D28" s="3" t="s">
        <v>230</v>
      </c>
      <c r="H28" s="3" t="s">
        <v>3</v>
      </c>
      <c r="I28" s="3" t="s">
        <v>226</v>
      </c>
      <c r="J28" s="3" t="s">
        <v>230</v>
      </c>
      <c r="O28" s="3" t="s">
        <v>235</v>
      </c>
      <c r="P28" s="3" t="s">
        <v>226</v>
      </c>
      <c r="Q28" s="3" t="s">
        <v>229</v>
      </c>
    </row>
    <row r="29" spans="1:20" x14ac:dyDescent="0.25">
      <c r="B29" s="2" t="s">
        <v>225</v>
      </c>
      <c r="C29" s="2">
        <f>COUNTIFS('Tháng 10'!I16:I65,"Tư vấn trực tiếp")</f>
        <v>20</v>
      </c>
      <c r="D29" s="43">
        <f>C29/C32*100</f>
        <v>40.816326530612244</v>
      </c>
      <c r="H29" s="2" t="s">
        <v>1</v>
      </c>
      <c r="I29" s="2">
        <f>COUNTIFS('Tháng 10'!I16:I65,"Tư Vấn trực tiếp",'Tháng 10'!H16:H65,"X")</f>
        <v>9</v>
      </c>
      <c r="J29" s="43">
        <f>I29/I32*100</f>
        <v>47.368421052631575</v>
      </c>
      <c r="O29" s="2" t="s">
        <v>232</v>
      </c>
      <c r="P29" s="2">
        <f>COUNTIFS('Tháng 10'!H16:H65,"X",'Tháng 10'!G16:G65,"300 - 500")</f>
        <v>14</v>
      </c>
      <c r="Q29" s="43">
        <f>P29/P31*100</f>
        <v>73.68421052631578</v>
      </c>
    </row>
    <row r="30" spans="1:20" x14ac:dyDescent="0.25">
      <c r="B30" s="2" t="s">
        <v>29</v>
      </c>
      <c r="C30" s="2">
        <f>COUNTIFS('Tháng 10'!I16:I65,"FB fanpage")</f>
        <v>27</v>
      </c>
      <c r="D30" s="43">
        <f>C30/C32*100</f>
        <v>55.102040816326522</v>
      </c>
      <c r="H30" s="2" t="s">
        <v>29</v>
      </c>
      <c r="I30" s="2">
        <f>COUNTIFS('Tháng 10'!I16:I65,"FB fanpage",'Tháng 10'!H16:H65,"X")</f>
        <v>8</v>
      </c>
      <c r="J30" s="43">
        <f>I30/I32*100</f>
        <v>42.105263157894733</v>
      </c>
      <c r="O30" s="2" t="s">
        <v>233</v>
      </c>
      <c r="P30" s="2">
        <f>COUNTIFS('Tháng 10'!H16:H65,"X",'Tháng 10'!G16:G65,"500 - 700")</f>
        <v>5</v>
      </c>
      <c r="Q30" s="43">
        <f>P30/P31*100</f>
        <v>26.315789473684209</v>
      </c>
    </row>
    <row r="31" spans="1:20" x14ac:dyDescent="0.25">
      <c r="B31" s="2" t="s">
        <v>114</v>
      </c>
      <c r="C31" s="2">
        <f>COUNTIFS('Tháng 10'!I16:I65,"Fb cá nhân")</f>
        <v>2</v>
      </c>
      <c r="D31" s="43">
        <f>C31/C32*100</f>
        <v>4.0816326530612246</v>
      </c>
      <c r="H31" s="2" t="s">
        <v>114</v>
      </c>
      <c r="I31" s="2">
        <f>COUNTIFS('Tháng 10'!I16:I65,"Fb cá nhân",'Tháng 10'!H16:H65,"X")</f>
        <v>2</v>
      </c>
      <c r="J31" s="43">
        <f>I31/I32*100</f>
        <v>10.526315789473683</v>
      </c>
      <c r="O31" s="2" t="s">
        <v>234</v>
      </c>
      <c r="P31" s="2">
        <f>SUM(P29:P30)</f>
        <v>19</v>
      </c>
      <c r="Q31" s="2">
        <f>P31/P31*100</f>
        <v>100</v>
      </c>
    </row>
    <row r="32" spans="1:20" x14ac:dyDescent="0.25">
      <c r="B32" s="2" t="s">
        <v>227</v>
      </c>
      <c r="C32" s="2">
        <f>SUM(C29:C31)</f>
        <v>49</v>
      </c>
      <c r="D32" s="2">
        <f>C32/C32*100</f>
        <v>100</v>
      </c>
      <c r="H32" s="2" t="s">
        <v>227</v>
      </c>
      <c r="I32" s="2">
        <f>SUM(I29:I31)</f>
        <v>19</v>
      </c>
      <c r="J32" s="2">
        <f>I32/I32*100</f>
        <v>100</v>
      </c>
    </row>
  </sheetData>
  <mergeCells count="8">
    <mergeCell ref="A1:T1"/>
    <mergeCell ref="B3:D3"/>
    <mergeCell ref="H3:J3"/>
    <mergeCell ref="O3:Q3"/>
    <mergeCell ref="B27:D27"/>
    <mergeCell ref="H27:J27"/>
    <mergeCell ref="O27:Q27"/>
    <mergeCell ref="A25:T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Tháng 8</vt:lpstr>
      <vt:lpstr>Tháng 10</vt:lpstr>
      <vt:lpstr>Thống kê Tháng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PLH</cp:lastModifiedBy>
  <dcterms:created xsi:type="dcterms:W3CDTF">2017-07-31T09:02:25Z</dcterms:created>
  <dcterms:modified xsi:type="dcterms:W3CDTF">2017-10-16T12:20:35Z</dcterms:modified>
</cp:coreProperties>
</file>