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1"/>
  </bookViews>
  <sheets>
    <sheet name="Tháng 8" sheetId="1" r:id="rId1"/>
    <sheet name="Tháng 10" sheetId="2" r:id="rId2"/>
    <sheet name="Thống kê Tháng 10" sheetId="3" r:id="rId3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<sst xmlns="http://schemas.openxmlformats.org/spreadsheetml/2006/main" count="792" uniqueCount="246">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</sst>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20</c:v>
                </c:pt>
                <c:pt idx="1">
                  <c:v>27</c:v>
                </c:pt>
                <c:pt idx="2">
                  <c:v>2</c:v>
                </c:pt>
                <c:pt idx="3">
                  <c:v>49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40.816326530612244</c:v>
                </c:pt>
                <c:pt idx="1">
                  <c:v>55.102040816326522</c:v>
                </c:pt>
                <c:pt idx="2">
                  <c:v>4.0816326530612246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46771280"/>
        <c:axId val="-746762576"/>
      </c:barChart>
      <c:catAx>
        <c:axId val="-7467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2576"/>
        <c:crosses val="autoZero"/>
        <c:auto val="1"/>
        <c:lblAlgn val="ctr"/>
        <c:lblOffset val="100"/>
        <c:noMultiLvlLbl val="0"/>
      </c:catAx>
      <c:valAx>
        <c:axId val="-7467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10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46769104"/>
        <c:axId val="-746768560"/>
      </c:barChart>
      <c:catAx>
        <c:axId val="-7467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8560"/>
        <c:crosses val="autoZero"/>
        <c:auto val="1"/>
        <c:lblAlgn val="ctr"/>
        <c:lblOffset val="100"/>
        <c:noMultiLvlLbl val="0"/>
      </c:catAx>
      <c:valAx>
        <c:axId val="-746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14</c:v>
                </c:pt>
                <c:pt idx="1">
                  <c:v>6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</c:v>
                </c:pt>
                <c:pt idx="1">
                  <c:v>30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46760400"/>
        <c:axId val="-746767472"/>
      </c:barChart>
      <c:catAx>
        <c:axId val="-74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7472"/>
        <c:crosses val="autoZero"/>
        <c:auto val="1"/>
        <c:lblAlgn val="ctr"/>
        <c:lblOffset val="100"/>
        <c:noMultiLvlLbl val="0"/>
      </c:catAx>
      <c:valAx>
        <c:axId val="-7467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46760944"/>
        <c:axId val="-746765296"/>
      </c:barChart>
      <c:catAx>
        <c:axId val="-746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5296"/>
        <c:crosses val="autoZero"/>
        <c:auto val="1"/>
        <c:lblAlgn val="ctr"/>
        <c:lblOffset val="100"/>
        <c:noMultiLvlLbl val="0"/>
      </c:catAx>
      <c:valAx>
        <c:axId val="-7467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46763120"/>
        <c:axId val="-746758768"/>
      </c:barChart>
      <c:catAx>
        <c:axId val="-7467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58768"/>
        <c:crosses val="autoZero"/>
        <c:auto val="1"/>
        <c:lblAlgn val="ctr"/>
        <c:lblOffset val="100"/>
        <c:noMultiLvlLbl val="0"/>
      </c:catAx>
      <c:valAx>
        <c:axId val="-7467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7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9967088"/>
        <c:axId val="-639967632"/>
      </c:barChart>
      <c:catAx>
        <c:axId val="-6399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9967632"/>
        <c:crosses val="autoZero"/>
        <c:auto val="1"/>
        <c:lblAlgn val="ctr"/>
        <c:lblOffset val="100"/>
        <c:noMultiLvlLbl val="0"/>
      </c:catAx>
      <c:valAx>
        <c:axId val="-639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99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49" workbookViewId="0">
      <selection activeCell="H62" sqref="H62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48" t="s">
        <v>136</v>
      </c>
      <c r="O1" s="48"/>
      <c r="P1" s="48"/>
      <c r="Q1" s="48"/>
      <c r="R1" s="49" t="s">
        <v>137</v>
      </c>
      <c r="S1" s="49"/>
      <c r="T1" s="49"/>
      <c r="U1" s="47" t="s">
        <v>138</v>
      </c>
      <c r="V1" s="47" t="s">
        <v>139</v>
      </c>
      <c r="W1" s="47" t="s">
        <v>140</v>
      </c>
      <c r="X1" s="47" t="s">
        <v>141</v>
      </c>
      <c r="Y1" s="47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47"/>
      <c r="V2" s="47"/>
      <c r="W2" s="47"/>
      <c r="X2" s="47"/>
      <c r="Y2" s="47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/>
      <c r="H51" s="3"/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30" x14ac:dyDescent="0.25">
      <c r="A62" s="3">
        <v>60</v>
      </c>
      <c r="B62" s="46" t="s">
        <v>245</v>
      </c>
      <c r="C62" s="2"/>
      <c r="D62" s="3" t="s">
        <v>30</v>
      </c>
      <c r="E62" s="8" t="s">
        <v>240</v>
      </c>
      <c r="F62" s="2"/>
      <c r="G62" s="3" t="s">
        <v>126</v>
      </c>
      <c r="H62" s="3" t="s">
        <v>25</v>
      </c>
      <c r="I62" s="2" t="s">
        <v>1</v>
      </c>
      <c r="J62" s="2" t="s">
        <v>124</v>
      </c>
      <c r="K62" s="15">
        <v>43022</v>
      </c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3">
        <v>61</v>
      </c>
      <c r="B63" s="2" t="s">
        <v>241</v>
      </c>
      <c r="C63" s="2"/>
      <c r="D63" s="3" t="s">
        <v>26</v>
      </c>
      <c r="E63" s="8" t="s">
        <v>242</v>
      </c>
      <c r="F63" s="2"/>
      <c r="G63" s="3"/>
      <c r="H63" s="3"/>
      <c r="I63" s="2" t="s">
        <v>1</v>
      </c>
      <c r="J63" s="2" t="s">
        <v>124</v>
      </c>
      <c r="K63" s="15">
        <v>43024</v>
      </c>
      <c r="L63" s="3" t="s">
        <v>96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30" x14ac:dyDescent="0.25">
      <c r="A64" s="3">
        <v>62</v>
      </c>
      <c r="B64" s="46" t="s">
        <v>243</v>
      </c>
      <c r="C64" s="2"/>
      <c r="D64" s="3" t="s">
        <v>30</v>
      </c>
      <c r="E64" s="8" t="s">
        <v>244</v>
      </c>
      <c r="F64" s="2"/>
      <c r="G64" s="3" t="s">
        <v>156</v>
      </c>
      <c r="H64" s="3" t="s">
        <v>25</v>
      </c>
      <c r="I64" s="2" t="s">
        <v>1</v>
      </c>
      <c r="J64" s="2" t="s">
        <v>124</v>
      </c>
      <c r="K64" s="15">
        <v>43024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/>
      <c r="B65" s="46"/>
      <c r="C65" s="2"/>
      <c r="D65" s="3"/>
      <c r="E65" s="8"/>
      <c r="F65" s="2"/>
      <c r="G65" s="3"/>
      <c r="H65" s="3"/>
      <c r="I65" s="2"/>
      <c r="J65" s="2"/>
      <c r="K65" s="15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3"/>
      <c r="B66" s="46"/>
      <c r="C66" s="2"/>
      <c r="D66" s="3"/>
      <c r="E66" s="8"/>
      <c r="F66" s="2"/>
      <c r="G66" s="3"/>
      <c r="H66" s="3"/>
      <c r="I66" s="2"/>
      <c r="J66" s="2"/>
      <c r="K66" s="15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/>
      <c r="B67" s="46"/>
      <c r="C67" s="2"/>
      <c r="D67" s="3"/>
      <c r="E67" s="8"/>
      <c r="F67" s="2"/>
      <c r="G67" s="3"/>
      <c r="H67" s="3"/>
      <c r="I67" s="2"/>
      <c r="J67" s="2"/>
      <c r="K67" s="15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/>
      <c r="B68" s="46"/>
      <c r="C68" s="2"/>
      <c r="D68" s="3"/>
      <c r="E68" s="8"/>
      <c r="F68" s="2"/>
      <c r="G68" s="3"/>
      <c r="H68" s="3"/>
      <c r="I68" s="2"/>
      <c r="J68" s="2"/>
      <c r="K68" s="15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/>
      <c r="B69" s="2"/>
      <c r="C69" s="2"/>
      <c r="D69" s="3"/>
      <c r="E69" s="8"/>
      <c r="F69" s="2"/>
      <c r="G69" s="3"/>
      <c r="H69" s="3"/>
      <c r="I69" s="2"/>
      <c r="J69" s="2"/>
      <c r="K69" s="15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6" workbookViewId="0">
      <selection activeCell="P31" sqref="P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50" t="s">
        <v>238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3" spans="1:20" x14ac:dyDescent="0.25">
      <c r="B3" s="51" t="s">
        <v>228</v>
      </c>
      <c r="C3" s="51"/>
      <c r="D3" s="51"/>
      <c r="H3" s="52" t="s">
        <v>231</v>
      </c>
      <c r="I3" s="53"/>
      <c r="J3" s="54"/>
      <c r="O3" s="55" t="s">
        <v>236</v>
      </c>
      <c r="P3" s="56"/>
      <c r="Q3" s="57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58" t="s">
        <v>237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7" spans="1:20" x14ac:dyDescent="0.25">
      <c r="B27" s="51" t="s">
        <v>228</v>
      </c>
      <c r="C27" s="51"/>
      <c r="D27" s="51"/>
      <c r="H27" s="52" t="s">
        <v>231</v>
      </c>
      <c r="I27" s="53"/>
      <c r="J27" s="54"/>
      <c r="O27" s="55" t="s">
        <v>236</v>
      </c>
      <c r="P27" s="56"/>
      <c r="Q27" s="57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10'!I16:I69,"Tư vấn trực tiếp")</f>
        <v>20</v>
      </c>
      <c r="D29" s="43">
        <f>C29/C32*100</f>
        <v>40.816326530612244</v>
      </c>
      <c r="H29" s="2" t="s">
        <v>1</v>
      </c>
      <c r="I29" s="2">
        <f>COUNTIFS('Tháng 10'!I16:I69,"Tư Vấn trực tiếp",'Tháng 10'!H16:H69,"X")</f>
        <v>10</v>
      </c>
      <c r="J29" s="43">
        <f>I29/I32*100</f>
        <v>50</v>
      </c>
      <c r="O29" s="2" t="s">
        <v>232</v>
      </c>
      <c r="P29" s="2">
        <f>COUNTIFS('Tháng 10'!H16:H69,"X",'Tháng 10'!G16:G69,"300 - 500")</f>
        <v>14</v>
      </c>
      <c r="Q29" s="43">
        <f>P29/P31*100</f>
        <v>70</v>
      </c>
    </row>
    <row r="30" spans="1:20" x14ac:dyDescent="0.25">
      <c r="B30" s="2" t="s">
        <v>29</v>
      </c>
      <c r="C30" s="2">
        <f>COUNTIFS('Tháng 10'!I16:I69,"FB fanpage")</f>
        <v>27</v>
      </c>
      <c r="D30" s="43">
        <f>C30/C32*100</f>
        <v>55.102040816326522</v>
      </c>
      <c r="H30" s="2" t="s">
        <v>29</v>
      </c>
      <c r="I30" s="2">
        <f>COUNTIFS('Tháng 10'!I16:I69,"FB fanpage",'Tháng 10'!H16:H69,"X")</f>
        <v>8</v>
      </c>
      <c r="J30" s="43">
        <f>I30/I32*100</f>
        <v>40</v>
      </c>
      <c r="O30" s="2" t="s">
        <v>233</v>
      </c>
      <c r="P30" s="2">
        <f>COUNTIFS('Tháng 10'!H16:H69,"X",'Tháng 10'!G16:G69,"500 - 700")</f>
        <v>6</v>
      </c>
      <c r="Q30" s="43">
        <f>P30/P31*100</f>
        <v>30</v>
      </c>
    </row>
    <row r="31" spans="1:20" x14ac:dyDescent="0.25">
      <c r="B31" s="2" t="s">
        <v>114</v>
      </c>
      <c r="C31" s="2">
        <f>COUNTIFS('Tháng 10'!I16:I69,"Fb cá nhân")</f>
        <v>2</v>
      </c>
      <c r="D31" s="43">
        <f>C31/C32*100</f>
        <v>4.0816326530612246</v>
      </c>
      <c r="H31" s="2" t="s">
        <v>114</v>
      </c>
      <c r="I31" s="2">
        <f>COUNTIFS('Tháng 10'!I16:I69,"Fb cá nhân",'Tháng 10'!H16:H69,"X")</f>
        <v>2</v>
      </c>
      <c r="J31" s="43">
        <f>I31/I32*100</f>
        <v>10</v>
      </c>
      <c r="O31" s="2" t="s">
        <v>234</v>
      </c>
      <c r="P31" s="2">
        <f>SUM(P29:P30)</f>
        <v>20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49</v>
      </c>
      <c r="D32" s="2">
        <f>C32/C32*100</f>
        <v>100</v>
      </c>
      <c r="H32" s="2" t="s">
        <v>227</v>
      </c>
      <c r="I32" s="2">
        <f>SUM(I29:I31)</f>
        <v>20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8</vt:lpstr>
      <vt:lpstr>Tháng 10</vt:lpstr>
      <vt:lpstr>Thống kê Tháng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2017-10-18T03:26:16Z</dcterms:modified>
</cp:coreProperties>
</file>